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1" activeTab="4"/>
  </bookViews>
  <sheets>
    <sheet name="第一周（10-23～10-28）" sheetId="20" r:id="rId1"/>
    <sheet name="第二周（10-29～11-04）" sheetId="21" r:id="rId2"/>
    <sheet name="第三周（11-05～11-11）" sheetId="22" r:id="rId3"/>
    <sheet name="第四周（11-12～11-18）" sheetId="23" r:id="rId4"/>
    <sheet name="第五周（11-19～11-25)" sheetId="24" r:id="rId5"/>
    <sheet name="Sheet2" sheetId="17" r:id="rId6"/>
  </sheets>
  <calcPr calcId="125725"/>
</workbook>
</file>

<file path=xl/calcChain.xml><?xml version="1.0" encoding="utf-8"?>
<calcChain xmlns="http://schemas.openxmlformats.org/spreadsheetml/2006/main">
  <c r="J25" i="24"/>
  <c r="K25"/>
  <c r="J27"/>
  <c r="K27"/>
  <c r="J28"/>
  <c r="K28"/>
  <c r="J29"/>
  <c r="K29"/>
  <c r="J30"/>
  <c r="K30"/>
  <c r="K24"/>
  <c r="J24"/>
  <c r="F25"/>
  <c r="F27"/>
  <c r="F28"/>
  <c r="F29"/>
  <c r="F30"/>
  <c r="F24"/>
  <c r="I31"/>
  <c r="J31" s="1"/>
  <c r="H31"/>
  <c r="G31"/>
  <c r="E31"/>
  <c r="F31" s="1"/>
  <c r="D31"/>
  <c r="I29" i="23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F24" i="22"/>
  <c r="G31"/>
  <c r="H31"/>
  <c r="K24"/>
  <c r="J24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31" i="2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D32"/>
  <c r="E32"/>
  <c r="G32"/>
  <c r="H32"/>
  <c r="I32"/>
  <c r="J32" s="1"/>
  <c r="G31" i="20"/>
  <c r="I31"/>
  <c r="H31"/>
  <c r="E31"/>
  <c r="D31"/>
  <c r="K30"/>
  <c r="J30"/>
  <c r="F30"/>
  <c r="K29"/>
  <c r="J29"/>
  <c r="F29"/>
  <c r="K28"/>
  <c r="J28"/>
  <c r="F28"/>
  <c r="K27"/>
  <c r="J27"/>
  <c r="F27"/>
  <c r="K26"/>
  <c r="J26"/>
  <c r="K25"/>
  <c r="J25"/>
  <c r="K31" i="24" l="1"/>
  <c r="F29" i="23"/>
  <c r="J29"/>
  <c r="K29"/>
  <c r="F31" i="22"/>
  <c r="J31"/>
  <c r="K31"/>
  <c r="K32" i="21"/>
  <c r="F32"/>
  <c r="J31" i="20"/>
  <c r="F25"/>
  <c r="F26"/>
  <c r="F31"/>
  <c r="K31"/>
</calcChain>
</file>

<file path=xl/sharedStrings.xml><?xml version="1.0" encoding="utf-8"?>
<sst xmlns="http://schemas.openxmlformats.org/spreadsheetml/2006/main" count="93" uniqueCount="53">
  <si>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</si>
  <si>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</si>
  <si>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</si>
  <si>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</si>
  <si>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</si>
  <si>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</si>
  <si>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</si>
  <si>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</si>
  <si>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</si>
  <si>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</si>
  <si>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</si>
  <si>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</si>
  <si>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</si>
  <si>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</si>
  <si>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</si>
  <si>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3.总结投放数据，优化投放模型；</t>
    </r>
    <phoneticPr fontId="24" type="noConversion"/>
  </si>
  <si>
    <r>
      <rPr>
        <b/>
        <sz val="12"/>
        <color theme="0"/>
        <rFont val="宋体"/>
        <family val="3"/>
        <charset val="134"/>
      </rPr>
      <t>天成网络</t>
    </r>
    <r>
      <rPr>
        <b/>
        <sz val="12"/>
        <color theme="0"/>
        <rFont val="Arial"/>
        <family val="2"/>
      </rPr>
      <t xml:space="preserve">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</si>
  <si>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</t>
    </r>
    <phoneticPr fontId="24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</si>
  <si>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1.继续进行各场景的测试投放，逐步提高投放预算；
2.继续优化动态出价算法；
3.总结投放数据，优化投放模型；
4.反作弊算法设定，防止不良网站的作弊行为；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3.总结投放数据，优化投放模型；
4.挑选投放白名单，进行白名单投放；</t>
    </r>
    <phoneticPr fontId="24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</si>
  <si>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</si>
  <si>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</si>
  <si>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点击数</t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</si>
  <si>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</si>
  <si>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</si>
  <si>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</si>
  <si>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</si>
  <si>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</si>
  <si>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</si>
  <si>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</si>
  <si>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1.尝试不同的地区不同的时间段进行投放；
2.继续针对爱好体育的人群进行投放；
3.增加反作弊监控手段和频率，防止不良网站的作弊行为；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1.更换不同的媒体类别进行投放；
2.继续针对爱好体育的人群进行投放；
3.继续反作弊监控手段和频率，防止不良网站的作弊行为；
4.和天成一起进行双方数据比对，保障数据差异在合理范围内；
5.挑选一些效果相对好的媒体做白名单，进行白名单投放；</t>
    </r>
    <phoneticPr fontId="24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</si>
  <si>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</si>
  <si>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</si>
  <si>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点击数</t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</si>
  <si>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</si>
  <si>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</si>
  <si>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</si>
  <si>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</si>
  <si>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</si>
  <si>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</si>
  <si>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</si>
  <si>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1.周三沟通后尝试了仅针对爱好体育的男性人群进行投放；
2.同时周三起挑选一些效果相对好的媒体做白名单，进行白名单投放；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1.继续进行白名单投放
2.继续针对爱好体育的男性人群进行投放；
3.扩大不同的媒体类别进行媒体学习投放，用于扩展白名单；
4.和天成一起进行双方数据比对，保障数据差异在合理范围内；
5.进行UGG站点投放准备；</t>
    </r>
    <phoneticPr fontId="24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</si>
  <si>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</si>
  <si>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</si>
  <si>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点击数</t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</si>
  <si>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</si>
  <si>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</si>
  <si>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</si>
  <si>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</si>
  <si>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</si>
  <si>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</si>
  <si>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</si>
  <si>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-</t>
    <phoneticPr fontId="33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</si>
  <si>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1.周三暂时停止了活动的投放；
2.周四进行了深入的沟通，得到如下结论，后续按此结论执行：
  a.周四起继续活动投放；
  b.扩大投放时段，从北京时间晚上23：00开始投放至第二天下午13：00；
  c.扩大不同的媒体类别进行媒体学习投放，根据学习结果持续挑选白名单进行白名单投放；
  d.技术上，设置webservicelog用于进行数据比对；
  e.转化率问题上，设法对网站进行局部改造使网站更贴合用户体验，提升转化率；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1.本周继续根据之前策略来进行；
2.扩展白名单，加大白名单投放；
3.调整学习投放的出价算法，以更低的价格获取学习机会；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</si>
</sst>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7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10" fontId="20" fillId="33" borderId="2" xfId="0" applyNumberFormat="1" applyFont="1" applyFill="1" applyBorder="1" applyAlignment="1">
      <alignment horizontal="center" vertical="center"/>
    </xf>
    <xf numFmtId="10" fontId="19" fillId="34" borderId="2" xfId="39" applyNumberFormat="1" applyFont="1" applyFill="1" applyBorder="1" applyAlignment="1">
      <alignment horizontal="right"/>
    </xf>
    <xf numFmtId="10" fontId="19" fillId="37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F6" sqref="F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41205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15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C19" s="36"/>
      <c r="D19" s="36"/>
      <c r="E19" s="36"/>
      <c r="F19" s="36"/>
      <c r="G19" s="36"/>
      <c r="H19" s="36"/>
      <c r="I19" s="36"/>
      <c r="J19" s="36"/>
      <c r="K19" s="36"/>
      <c r="L19" s="9"/>
    </row>
    <row r="20" spans="2:12">
      <c r="B20" s="7"/>
      <c r="C20" s="36"/>
      <c r="D20" s="36"/>
      <c r="E20" s="36"/>
      <c r="F20" s="36"/>
      <c r="G20" s="36"/>
      <c r="H20" s="36"/>
      <c r="I20" s="36"/>
      <c r="J20" s="36"/>
      <c r="K20" s="36"/>
      <c r="L20" s="9"/>
    </row>
    <row r="21" spans="2:12">
      <c r="B21" s="7"/>
      <c r="C21" s="36"/>
      <c r="D21" s="36"/>
      <c r="E21" s="36"/>
      <c r="F21" s="36"/>
      <c r="G21" s="36"/>
      <c r="H21" s="36"/>
      <c r="I21" s="36"/>
      <c r="J21" s="36"/>
      <c r="K21" s="36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41205</v>
      </c>
      <c r="D25" s="17">
        <v>190194</v>
      </c>
      <c r="E25" s="24">
        <v>158</v>
      </c>
      <c r="F25" s="25">
        <f t="shared" ref="F25:F30" si="0">E25/D25</f>
        <v>8.3073072757289929E-4</v>
      </c>
      <c r="G25" s="17">
        <v>0</v>
      </c>
      <c r="H25" s="27">
        <v>0</v>
      </c>
      <c r="I25" s="1">
        <v>60.58</v>
      </c>
      <c r="J25" s="1">
        <f t="shared" ref="J25:J30" si="1">I25/D25*1000</f>
        <v>0.31851688276181161</v>
      </c>
      <c r="K25" s="1">
        <f t="shared" ref="K25:K30" si="2">I25/E25</f>
        <v>0.38341772151898734</v>
      </c>
      <c r="L25" s="9"/>
    </row>
    <row r="26" spans="2:12">
      <c r="B26" s="7"/>
      <c r="C26" s="3">
        <v>41206</v>
      </c>
      <c r="D26" s="17">
        <v>205800</v>
      </c>
      <c r="E26" s="24">
        <v>97</v>
      </c>
      <c r="F26" s="25">
        <f t="shared" si="0"/>
        <v>4.7133138969873662E-4</v>
      </c>
      <c r="G26" s="17">
        <v>0</v>
      </c>
      <c r="H26" s="27">
        <v>0</v>
      </c>
      <c r="I26" s="1">
        <v>60.74</v>
      </c>
      <c r="J26" s="1">
        <f t="shared" si="1"/>
        <v>0.29514091350826044</v>
      </c>
      <c r="K26" s="1">
        <f t="shared" si="2"/>
        <v>0.62618556701030925</v>
      </c>
      <c r="L26" s="9"/>
    </row>
    <row r="27" spans="2:12">
      <c r="B27" s="7"/>
      <c r="C27" s="3">
        <v>41207</v>
      </c>
      <c r="D27" s="17">
        <v>365045</v>
      </c>
      <c r="E27" s="24">
        <v>233</v>
      </c>
      <c r="F27" s="25">
        <f t="shared" si="0"/>
        <v>6.3827747264035939E-4</v>
      </c>
      <c r="G27" s="17">
        <v>0</v>
      </c>
      <c r="H27" s="27">
        <v>0</v>
      </c>
      <c r="I27" s="1">
        <v>102.54</v>
      </c>
      <c r="J27" s="1">
        <f t="shared" si="1"/>
        <v>0.28089687572765004</v>
      </c>
      <c r="K27" s="1">
        <f t="shared" si="2"/>
        <v>0.4400858369098713</v>
      </c>
      <c r="L27" s="9"/>
    </row>
    <row r="28" spans="2:12">
      <c r="B28" s="7"/>
      <c r="C28" s="3">
        <v>41208</v>
      </c>
      <c r="D28" s="17">
        <v>341307</v>
      </c>
      <c r="E28" s="24">
        <v>162</v>
      </c>
      <c r="F28" s="25">
        <f t="shared" si="0"/>
        <v>4.7464599319674077E-4</v>
      </c>
      <c r="G28" s="17">
        <v>1</v>
      </c>
      <c r="H28" s="27">
        <v>45.9</v>
      </c>
      <c r="I28" s="1">
        <v>102.84</v>
      </c>
      <c r="J28" s="1">
        <f t="shared" si="1"/>
        <v>0.30131230827378286</v>
      </c>
      <c r="K28" s="1">
        <f t="shared" si="2"/>
        <v>0.63481481481481483</v>
      </c>
      <c r="L28" s="9"/>
    </row>
    <row r="29" spans="2:12">
      <c r="B29" s="7"/>
      <c r="C29" s="3">
        <v>41209</v>
      </c>
      <c r="D29" s="17">
        <v>331250</v>
      </c>
      <c r="E29" s="24">
        <v>118</v>
      </c>
      <c r="F29" s="25">
        <f t="shared" si="0"/>
        <v>3.5622641509433961E-4</v>
      </c>
      <c r="G29" s="17">
        <v>0</v>
      </c>
      <c r="H29" s="27">
        <v>0</v>
      </c>
      <c r="I29" s="1">
        <v>103.19</v>
      </c>
      <c r="J29" s="1">
        <f t="shared" si="1"/>
        <v>0.31151698113207543</v>
      </c>
      <c r="K29" s="1">
        <f t="shared" si="2"/>
        <v>0.87449152542372877</v>
      </c>
      <c r="L29" s="9"/>
    </row>
    <row r="30" spans="2:12">
      <c r="B30" s="7"/>
      <c r="C30" s="3">
        <v>41210</v>
      </c>
      <c r="D30" s="17">
        <v>333762</v>
      </c>
      <c r="E30" s="24">
        <v>110</v>
      </c>
      <c r="F30" s="25">
        <f t="shared" si="0"/>
        <v>3.2957616505174348E-4</v>
      </c>
      <c r="G30" s="17">
        <v>0</v>
      </c>
      <c r="H30" s="27">
        <v>0</v>
      </c>
      <c r="I30" s="1">
        <v>102.64</v>
      </c>
      <c r="J30" s="1">
        <f t="shared" si="1"/>
        <v>0.30752452346282677</v>
      </c>
      <c r="K30" s="1">
        <f t="shared" si="2"/>
        <v>0.93309090909090908</v>
      </c>
      <c r="L30" s="9"/>
    </row>
    <row r="31" spans="2:12">
      <c r="B31" s="7"/>
      <c r="C31" s="11" t="s">
        <v>11</v>
      </c>
      <c r="D31" s="4">
        <f>SUM(D25:D30)</f>
        <v>1767358</v>
      </c>
      <c r="E31" s="4">
        <f>SUM(E25:E30)</f>
        <v>878</v>
      </c>
      <c r="F31" s="26">
        <f>E31/D31</f>
        <v>4.9678672911769996E-4</v>
      </c>
      <c r="G31" s="4">
        <f>SUM(G25:G30)</f>
        <v>1</v>
      </c>
      <c r="H31" s="5">
        <f>SUM(H25:H30)</f>
        <v>45.9</v>
      </c>
      <c r="I31" s="5">
        <f>SUM(I25:I30)</f>
        <v>532.53000000000009</v>
      </c>
      <c r="J31" s="5">
        <f>I31/D31*1000</f>
        <v>0.30131416498524921</v>
      </c>
      <c r="K31" s="5">
        <f>I31/E31</f>
        <v>0.6065261958997723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17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1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0"/>
  <sheetViews>
    <sheetView workbookViewId="0">
      <selection activeCell="M18" sqref="M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18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C19" s="36"/>
      <c r="D19" s="36"/>
      <c r="E19" s="36"/>
      <c r="F19" s="36"/>
      <c r="G19" s="36"/>
      <c r="H19" s="36"/>
      <c r="I19" s="36"/>
      <c r="J19" s="36"/>
      <c r="K19" s="36"/>
      <c r="L19" s="9"/>
    </row>
    <row r="20" spans="2:12">
      <c r="B20" s="7"/>
      <c r="C20" s="36"/>
      <c r="D20" s="36"/>
      <c r="E20" s="36"/>
      <c r="F20" s="36"/>
      <c r="G20" s="36"/>
      <c r="H20" s="36"/>
      <c r="I20" s="36"/>
      <c r="J20" s="36"/>
      <c r="K20" s="36"/>
      <c r="L20" s="9"/>
    </row>
    <row r="21" spans="2:12">
      <c r="B21" s="7"/>
      <c r="C21" s="36"/>
      <c r="D21" s="36"/>
      <c r="E21" s="36"/>
      <c r="F21" s="36"/>
      <c r="G21" s="36"/>
      <c r="H21" s="36"/>
      <c r="I21" s="36"/>
      <c r="J21" s="36"/>
      <c r="K21" s="36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41211</v>
      </c>
      <c r="D25" s="17">
        <v>371621</v>
      </c>
      <c r="E25" s="24">
        <v>132</v>
      </c>
      <c r="F25" s="25">
        <f t="shared" ref="F25:F31" si="0">E25/D25</f>
        <v>3.5520059415372114E-4</v>
      </c>
      <c r="G25" s="17">
        <v>0</v>
      </c>
      <c r="H25" s="27">
        <v>0</v>
      </c>
      <c r="I25" s="1">
        <v>102.6</v>
      </c>
      <c r="J25" s="1">
        <f t="shared" ref="J25:J31" si="1">I25/D25*1000</f>
        <v>0.27608773454675595</v>
      </c>
      <c r="K25" s="1">
        <f t="shared" ref="K25:K31" si="2">I25/E25</f>
        <v>0.77727272727272723</v>
      </c>
      <c r="L25" s="9"/>
    </row>
    <row r="26" spans="2:12">
      <c r="B26" s="7"/>
      <c r="C26" s="3">
        <v>41212</v>
      </c>
      <c r="D26" s="17">
        <v>424268</v>
      </c>
      <c r="E26" s="24">
        <v>150</v>
      </c>
      <c r="F26" s="25">
        <f t="shared" si="0"/>
        <v>3.5355011455023714E-4</v>
      </c>
      <c r="G26" s="17">
        <v>1</v>
      </c>
      <c r="H26" s="27">
        <v>46.5</v>
      </c>
      <c r="I26" s="1">
        <v>81.05</v>
      </c>
      <c r="J26" s="1">
        <f t="shared" si="1"/>
        <v>0.19103491189531147</v>
      </c>
      <c r="K26" s="1">
        <f t="shared" si="2"/>
        <v>0.54033333333333333</v>
      </c>
      <c r="L26" s="9"/>
    </row>
    <row r="27" spans="2:12">
      <c r="B27" s="7"/>
      <c r="C27" s="3">
        <v>41213</v>
      </c>
      <c r="D27" s="17">
        <v>685946</v>
      </c>
      <c r="E27" s="24">
        <v>224</v>
      </c>
      <c r="F27" s="25">
        <f t="shared" si="0"/>
        <v>3.265563178442618E-4</v>
      </c>
      <c r="G27" s="17">
        <v>0</v>
      </c>
      <c r="H27" s="27">
        <v>0</v>
      </c>
      <c r="I27" s="1">
        <v>109.19999999999999</v>
      </c>
      <c r="J27" s="1">
        <f t="shared" si="1"/>
        <v>0.1591962049490776</v>
      </c>
      <c r="K27" s="1">
        <f t="shared" si="2"/>
        <v>0.48749999999999993</v>
      </c>
      <c r="L27" s="9"/>
    </row>
    <row r="28" spans="2:12">
      <c r="B28" s="7"/>
      <c r="C28" s="3">
        <v>41214</v>
      </c>
      <c r="D28" s="17">
        <v>739690</v>
      </c>
      <c r="E28" s="24">
        <v>325</v>
      </c>
      <c r="F28" s="25">
        <f t="shared" si="0"/>
        <v>4.3937325095648179E-4</v>
      </c>
      <c r="G28" s="17">
        <v>2</v>
      </c>
      <c r="H28" s="27">
        <v>92.4</v>
      </c>
      <c r="I28" s="1">
        <v>141.19999999999999</v>
      </c>
      <c r="J28" s="1">
        <f t="shared" si="1"/>
        <v>0.1908907785694007</v>
      </c>
      <c r="K28" s="1">
        <f t="shared" si="2"/>
        <v>0.4344615384615384</v>
      </c>
      <c r="L28" s="9"/>
    </row>
    <row r="29" spans="2:12">
      <c r="B29" s="7"/>
      <c r="C29" s="3">
        <v>41215</v>
      </c>
      <c r="D29" s="17">
        <v>634716</v>
      </c>
      <c r="E29" s="24">
        <v>345</v>
      </c>
      <c r="F29" s="25">
        <f t="shared" si="0"/>
        <v>5.4355018622502028E-4</v>
      </c>
      <c r="G29" s="17">
        <v>1</v>
      </c>
      <c r="H29" s="27">
        <v>45.9</v>
      </c>
      <c r="I29" s="1">
        <v>119.60000000000001</v>
      </c>
      <c r="J29" s="1">
        <f t="shared" si="1"/>
        <v>0.18843073122467374</v>
      </c>
      <c r="K29" s="1">
        <f t="shared" si="2"/>
        <v>0.34666666666666668</v>
      </c>
      <c r="L29" s="9"/>
    </row>
    <row r="30" spans="2:12">
      <c r="B30" s="7"/>
      <c r="C30" s="3">
        <v>41216</v>
      </c>
      <c r="D30" s="17">
        <v>693401</v>
      </c>
      <c r="E30" s="24">
        <v>395</v>
      </c>
      <c r="F30" s="25">
        <f t="shared" si="0"/>
        <v>5.6965594223256093E-4</v>
      </c>
      <c r="G30" s="17">
        <v>1</v>
      </c>
      <c r="H30" s="27">
        <v>45.9</v>
      </c>
      <c r="I30" s="1">
        <v>127.49000000000001</v>
      </c>
      <c r="J30" s="1">
        <f t="shared" si="1"/>
        <v>0.18386186348159289</v>
      </c>
      <c r="K30" s="1">
        <f t="shared" si="2"/>
        <v>0.32275949367088608</v>
      </c>
      <c r="L30" s="9"/>
    </row>
    <row r="31" spans="2:12">
      <c r="B31" s="7"/>
      <c r="C31" s="3">
        <v>41217</v>
      </c>
      <c r="D31" s="17">
        <v>601519</v>
      </c>
      <c r="E31" s="24">
        <v>329</v>
      </c>
      <c r="F31" s="25">
        <f t="shared" si="0"/>
        <v>5.469486416887912E-4</v>
      </c>
      <c r="G31" s="17">
        <v>1</v>
      </c>
      <c r="H31" s="27">
        <v>45.9</v>
      </c>
      <c r="I31" s="1">
        <v>113.55</v>
      </c>
      <c r="J31" s="1">
        <f t="shared" si="1"/>
        <v>0.18877209198711928</v>
      </c>
      <c r="K31" s="1">
        <f t="shared" si="2"/>
        <v>0.34513677811550153</v>
      </c>
      <c r="L31" s="9"/>
    </row>
    <row r="32" spans="2:12">
      <c r="B32" s="7"/>
      <c r="C32" s="11" t="s">
        <v>11</v>
      </c>
      <c r="D32" s="4">
        <f>SUM(D25:D31)</f>
        <v>4151161</v>
      </c>
      <c r="E32" s="4">
        <f>SUM(E25:E31)</f>
        <v>1900</v>
      </c>
      <c r="F32" s="26">
        <f>E32/D32</f>
        <v>4.5770327867312299E-4</v>
      </c>
      <c r="G32" s="4">
        <f>SUM(G25:G31)</f>
        <v>6</v>
      </c>
      <c r="H32" s="5">
        <f>SUM(H25:H31)</f>
        <v>276.60000000000002</v>
      </c>
      <c r="I32" s="5">
        <f>SUM(I25:I31)</f>
        <v>794.68999999999994</v>
      </c>
      <c r="J32" s="5">
        <f>I32/D32*1000</f>
        <v>0.19143800975197056</v>
      </c>
      <c r="K32" s="5">
        <f>I32/E32</f>
        <v>0.41825789473684205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17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N24" sqref="N2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29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C19" s="36"/>
      <c r="D19" s="36"/>
      <c r="E19" s="36"/>
      <c r="F19" s="36"/>
      <c r="G19" s="36"/>
      <c r="H19" s="36"/>
      <c r="I19" s="36"/>
      <c r="J19" s="36"/>
      <c r="K19" s="36"/>
      <c r="L19" s="9"/>
    </row>
    <row r="20" spans="2:12">
      <c r="B20" s="7"/>
      <c r="C20" s="36"/>
      <c r="D20" s="36"/>
      <c r="E20" s="36"/>
      <c r="F20" s="36"/>
      <c r="G20" s="36"/>
      <c r="H20" s="36"/>
      <c r="I20" s="36"/>
      <c r="J20" s="36"/>
      <c r="K20" s="36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19</v>
      </c>
      <c r="D23" s="19" t="s">
        <v>20</v>
      </c>
      <c r="E23" s="23" t="s">
        <v>21</v>
      </c>
      <c r="F23" s="28" t="s">
        <v>22</v>
      </c>
      <c r="G23" s="18" t="s">
        <v>23</v>
      </c>
      <c r="H23" s="19" t="s">
        <v>24</v>
      </c>
      <c r="I23" s="19" t="s">
        <v>25</v>
      </c>
      <c r="J23" s="19" t="s">
        <v>26</v>
      </c>
      <c r="K23" s="19" t="s">
        <v>27</v>
      </c>
      <c r="L23" s="9"/>
    </row>
    <row r="24" spans="2:12">
      <c r="B24" s="7"/>
      <c r="C24" s="3">
        <v>41218</v>
      </c>
      <c r="D24" s="17">
        <v>651597</v>
      </c>
      <c r="E24" s="24">
        <v>324</v>
      </c>
      <c r="F24" s="29">
        <f t="shared" ref="F24:F30" si="0">E24/D24</f>
        <v>4.9723985837872185E-4</v>
      </c>
      <c r="G24" s="17">
        <v>1</v>
      </c>
      <c r="H24" s="27">
        <v>45.9</v>
      </c>
      <c r="I24" s="1">
        <v>120.36318</v>
      </c>
      <c r="J24" s="1">
        <f t="shared" ref="J24:J31" si="1">I24/D24*1000</f>
        <v>0.18472027955929815</v>
      </c>
      <c r="K24" s="1">
        <f t="shared" ref="K24:K31" si="2">I24/E24</f>
        <v>0.37149129629629629</v>
      </c>
      <c r="L24" s="9"/>
    </row>
    <row r="25" spans="2:12">
      <c r="B25" s="7"/>
      <c r="C25" s="3">
        <v>41219</v>
      </c>
      <c r="D25" s="17">
        <v>138550</v>
      </c>
      <c r="E25" s="24">
        <v>46</v>
      </c>
      <c r="F25" s="29">
        <f t="shared" si="0"/>
        <v>3.3201010465535907E-4</v>
      </c>
      <c r="G25" s="17">
        <v>0</v>
      </c>
      <c r="H25" s="27">
        <v>0</v>
      </c>
      <c r="I25" s="1">
        <v>19.705359999999999</v>
      </c>
      <c r="J25" s="1">
        <f t="shared" si="1"/>
        <v>0.14222562251894622</v>
      </c>
      <c r="K25" s="1">
        <f t="shared" si="2"/>
        <v>0.42837739130434782</v>
      </c>
      <c r="L25" s="9"/>
    </row>
    <row r="26" spans="2:12">
      <c r="B26" s="7"/>
      <c r="C26" s="3">
        <v>41220</v>
      </c>
      <c r="D26" s="17">
        <v>733531</v>
      </c>
      <c r="E26" s="24">
        <v>418</v>
      </c>
      <c r="F26" s="29">
        <f t="shared" si="0"/>
        <v>5.6984640049295807E-4</v>
      </c>
      <c r="G26" s="17">
        <v>2</v>
      </c>
      <c r="H26" s="27">
        <v>169.02</v>
      </c>
      <c r="I26" s="1">
        <v>142.76105000000001</v>
      </c>
      <c r="J26" s="1">
        <f t="shared" si="1"/>
        <v>0.19462169969640003</v>
      </c>
      <c r="K26" s="1">
        <f t="shared" si="2"/>
        <v>0.34153361244019143</v>
      </c>
      <c r="L26" s="9"/>
    </row>
    <row r="27" spans="2:12">
      <c r="B27" s="7"/>
      <c r="C27" s="3">
        <v>41221</v>
      </c>
      <c r="D27" s="17">
        <v>305927</v>
      </c>
      <c r="E27" s="24">
        <v>53</v>
      </c>
      <c r="F27" s="29">
        <f t="shared" si="0"/>
        <v>1.7324394381666215E-4</v>
      </c>
      <c r="G27" s="17">
        <v>0</v>
      </c>
      <c r="H27" s="27">
        <v>0</v>
      </c>
      <c r="I27" s="1">
        <v>57.980690000000003</v>
      </c>
      <c r="J27" s="1">
        <f t="shared" si="1"/>
        <v>0.18952459246813783</v>
      </c>
      <c r="K27" s="1">
        <f t="shared" si="2"/>
        <v>1.093975283018868</v>
      </c>
      <c r="L27" s="9"/>
    </row>
    <row r="28" spans="2:12">
      <c r="B28" s="7"/>
      <c r="C28" s="3">
        <v>41222</v>
      </c>
      <c r="D28" s="17">
        <v>632590</v>
      </c>
      <c r="E28" s="24">
        <v>310</v>
      </c>
      <c r="F28" s="29">
        <f t="shared" si="0"/>
        <v>4.9004884680440728E-4</v>
      </c>
      <c r="G28" s="17">
        <v>1</v>
      </c>
      <c r="H28" s="27">
        <v>45.9</v>
      </c>
      <c r="I28" s="1">
        <v>114.98291999999999</v>
      </c>
      <c r="J28" s="1">
        <f t="shared" si="1"/>
        <v>0.18176531402646262</v>
      </c>
      <c r="K28" s="1">
        <f t="shared" si="2"/>
        <v>0.3709126451612903</v>
      </c>
      <c r="L28" s="9"/>
    </row>
    <row r="29" spans="2:12">
      <c r="B29" s="7"/>
      <c r="C29" s="3">
        <v>41223</v>
      </c>
      <c r="D29" s="17">
        <v>529402</v>
      </c>
      <c r="E29" s="24">
        <v>388</v>
      </c>
      <c r="F29" s="29">
        <f t="shared" si="0"/>
        <v>7.329024068666155E-4</v>
      </c>
      <c r="G29" s="17">
        <v>0</v>
      </c>
      <c r="H29" s="27">
        <v>0</v>
      </c>
      <c r="I29" s="1">
        <v>88.779539999999997</v>
      </c>
      <c r="J29" s="1">
        <f t="shared" si="1"/>
        <v>0.16769777975904887</v>
      </c>
      <c r="K29" s="1">
        <f t="shared" si="2"/>
        <v>0.22881324742268042</v>
      </c>
      <c r="L29" s="9"/>
    </row>
    <row r="30" spans="2:12">
      <c r="B30" s="7"/>
      <c r="C30" s="3">
        <v>41224</v>
      </c>
      <c r="D30" s="17">
        <v>408941</v>
      </c>
      <c r="E30" s="24">
        <v>140</v>
      </c>
      <c r="F30" s="29">
        <f t="shared" si="0"/>
        <v>3.423476736252907E-4</v>
      </c>
      <c r="G30" s="17">
        <v>0</v>
      </c>
      <c r="H30" s="27">
        <v>0</v>
      </c>
      <c r="I30" s="1">
        <v>67.203029999999998</v>
      </c>
      <c r="J30" s="1">
        <f t="shared" si="1"/>
        <v>0.16433429272193298</v>
      </c>
      <c r="K30" s="1">
        <f t="shared" si="2"/>
        <v>0.48002164285714283</v>
      </c>
      <c r="L30" s="9"/>
    </row>
    <row r="31" spans="2:12">
      <c r="B31" s="7"/>
      <c r="C31" s="11" t="s">
        <v>28</v>
      </c>
      <c r="D31" s="4">
        <f>SUM(D24:D30)</f>
        <v>3400538</v>
      </c>
      <c r="E31" s="4">
        <f>SUM(E24:E30)</f>
        <v>1679</v>
      </c>
      <c r="F31" s="30">
        <f>E31/D31</f>
        <v>4.93745401462945E-4</v>
      </c>
      <c r="G31" s="5">
        <f>SUM(G24:G30)</f>
        <v>4</v>
      </c>
      <c r="H31" s="5">
        <f>SUM(H24:H30)</f>
        <v>260.82</v>
      </c>
      <c r="I31" s="5">
        <f>SUM(I24:I30)</f>
        <v>611.77576999999997</v>
      </c>
      <c r="J31" s="5">
        <f t="shared" si="1"/>
        <v>0.17990558258722589</v>
      </c>
      <c r="K31" s="5">
        <f t="shared" si="2"/>
        <v>0.36436913043478258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17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J23" sqref="J23:K23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40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30</v>
      </c>
      <c r="D21" s="19" t="s">
        <v>31</v>
      </c>
      <c r="E21" s="23" t="s">
        <v>32</v>
      </c>
      <c r="F21" s="28" t="s">
        <v>33</v>
      </c>
      <c r="G21" s="18" t="s">
        <v>34</v>
      </c>
      <c r="H21" s="19" t="s">
        <v>35</v>
      </c>
      <c r="I21" s="19" t="s">
        <v>36</v>
      </c>
      <c r="J21" s="19" t="s">
        <v>37</v>
      </c>
      <c r="K21" s="19" t="s">
        <v>38</v>
      </c>
      <c r="L21" s="9"/>
    </row>
    <row r="22" spans="2:12">
      <c r="B22" s="7"/>
      <c r="C22" s="3">
        <v>41225</v>
      </c>
      <c r="D22" s="17">
        <v>412872</v>
      </c>
      <c r="E22" s="24">
        <v>288</v>
      </c>
      <c r="F22" s="29">
        <f t="shared" ref="F22:F28" si="0">E22/D22</f>
        <v>6.975527524269023E-4</v>
      </c>
      <c r="G22" s="17">
        <v>0</v>
      </c>
      <c r="H22" s="27">
        <v>0</v>
      </c>
      <c r="I22" s="1">
        <v>70.099999999999994</v>
      </c>
      <c r="J22" s="1">
        <f t="shared" ref="J22:J29" si="1">I22/D22*1000</f>
        <v>0.16978627758724252</v>
      </c>
      <c r="K22" s="1">
        <f t="shared" ref="K22:K29" si="2">I22/E22</f>
        <v>0.24340277777777775</v>
      </c>
      <c r="L22" s="9"/>
    </row>
    <row r="23" spans="2:12">
      <c r="B23" s="7"/>
      <c r="C23" s="3">
        <v>41226</v>
      </c>
      <c r="D23" s="17">
        <v>625167</v>
      </c>
      <c r="E23" s="24">
        <v>207</v>
      </c>
      <c r="F23" s="29">
        <f t="shared" si="0"/>
        <v>3.3111152699998562E-4</v>
      </c>
      <c r="G23" s="17">
        <v>0</v>
      </c>
      <c r="H23" s="27">
        <v>0</v>
      </c>
      <c r="I23" s="1">
        <v>117.2</v>
      </c>
      <c r="J23" s="1">
        <f t="shared" si="1"/>
        <v>0.18746990804057156</v>
      </c>
      <c r="K23" s="1">
        <f t="shared" si="2"/>
        <v>0.5661835748792271</v>
      </c>
      <c r="L23" s="9"/>
    </row>
    <row r="24" spans="2:12">
      <c r="B24" s="7"/>
      <c r="C24" s="3">
        <v>41227</v>
      </c>
      <c r="D24" s="17">
        <v>781396</v>
      </c>
      <c r="E24" s="24">
        <v>293</v>
      </c>
      <c r="F24" s="29">
        <f t="shared" si="0"/>
        <v>3.7496992562030009E-4</v>
      </c>
      <c r="G24" s="17">
        <v>0</v>
      </c>
      <c r="H24" s="27">
        <v>0</v>
      </c>
      <c r="I24" s="1">
        <v>134.78</v>
      </c>
      <c r="J24" s="1">
        <f t="shared" si="1"/>
        <v>0.17248616578533804</v>
      </c>
      <c r="K24" s="1">
        <f t="shared" si="2"/>
        <v>0.46</v>
      </c>
      <c r="L24" s="9"/>
    </row>
    <row r="25" spans="2:12">
      <c r="B25" s="7"/>
      <c r="C25" s="3">
        <v>41228</v>
      </c>
      <c r="D25" s="17">
        <v>202012</v>
      </c>
      <c r="E25" s="24">
        <v>101</v>
      </c>
      <c r="F25" s="29">
        <f t="shared" si="0"/>
        <v>4.9997029879413101E-4</v>
      </c>
      <c r="G25" s="17">
        <v>1</v>
      </c>
      <c r="H25" s="27">
        <v>45.9</v>
      </c>
      <c r="I25" s="1">
        <v>39.65</v>
      </c>
      <c r="J25" s="1">
        <f t="shared" si="1"/>
        <v>0.19627546878403263</v>
      </c>
      <c r="K25" s="1">
        <f t="shared" si="2"/>
        <v>0.39257425742574253</v>
      </c>
      <c r="L25" s="9"/>
    </row>
    <row r="26" spans="2:12">
      <c r="B26" s="7"/>
      <c r="C26" s="3">
        <v>41229</v>
      </c>
      <c r="D26" s="17">
        <v>58449</v>
      </c>
      <c r="E26" s="24">
        <v>51</v>
      </c>
      <c r="F26" s="29">
        <f t="shared" si="0"/>
        <v>8.7255556125853304E-4</v>
      </c>
      <c r="G26" s="17">
        <v>0</v>
      </c>
      <c r="H26" s="27">
        <v>0</v>
      </c>
      <c r="I26" s="1">
        <v>11.35</v>
      </c>
      <c r="J26" s="1">
        <f t="shared" si="1"/>
        <v>0.19418638471145783</v>
      </c>
      <c r="K26" s="1">
        <f t="shared" si="2"/>
        <v>0.22254901960784312</v>
      </c>
      <c r="L26" s="9"/>
    </row>
    <row r="27" spans="2:12">
      <c r="B27" s="7"/>
      <c r="C27" s="3">
        <v>41230</v>
      </c>
      <c r="D27" s="17">
        <v>44903</v>
      </c>
      <c r="E27" s="24">
        <v>57</v>
      </c>
      <c r="F27" s="29">
        <f t="shared" si="0"/>
        <v>1.2694029352159099E-3</v>
      </c>
      <c r="G27" s="17">
        <v>0</v>
      </c>
      <c r="H27" s="27">
        <v>0</v>
      </c>
      <c r="I27" s="1">
        <v>8.74</v>
      </c>
      <c r="J27" s="1">
        <f t="shared" si="1"/>
        <v>0.19464178339977284</v>
      </c>
      <c r="K27" s="1">
        <f t="shared" si="2"/>
        <v>0.15333333333333335</v>
      </c>
      <c r="L27" s="9"/>
    </row>
    <row r="28" spans="2:12">
      <c r="B28" s="7"/>
      <c r="C28" s="3">
        <v>41231</v>
      </c>
      <c r="D28" s="17">
        <v>80118</v>
      </c>
      <c r="E28" s="24">
        <v>100</v>
      </c>
      <c r="F28" s="29">
        <f t="shared" si="0"/>
        <v>1.2481589655258495E-3</v>
      </c>
      <c r="G28" s="17">
        <v>0</v>
      </c>
      <c r="H28" s="27">
        <v>0</v>
      </c>
      <c r="I28" s="1">
        <v>15.64</v>
      </c>
      <c r="J28" s="1">
        <f t="shared" si="1"/>
        <v>0.19521206220824283</v>
      </c>
      <c r="K28" s="1">
        <f t="shared" si="2"/>
        <v>0.15640000000000001</v>
      </c>
      <c r="L28" s="9"/>
    </row>
    <row r="29" spans="2:12">
      <c r="B29" s="7"/>
      <c r="C29" s="11" t="s">
        <v>39</v>
      </c>
      <c r="D29" s="4">
        <f>SUM(D22:D28)</f>
        <v>2204917</v>
      </c>
      <c r="E29" s="4">
        <f>SUM(E22:E28)</f>
        <v>1097</v>
      </c>
      <c r="F29" s="30">
        <f>E29/D29</f>
        <v>4.9752439660994037E-4</v>
      </c>
      <c r="G29" s="5">
        <f>SUM(G22:G28)</f>
        <v>1</v>
      </c>
      <c r="H29" s="5">
        <f>SUM(H22:H28)</f>
        <v>45.9</v>
      </c>
      <c r="I29" s="5">
        <f>SUM(I22:I28)</f>
        <v>397.46000000000004</v>
      </c>
      <c r="J29" s="5">
        <f t="shared" si="1"/>
        <v>0.18026075357938645</v>
      </c>
      <c r="K29" s="5">
        <f t="shared" si="2"/>
        <v>0.36231540565177761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17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9"/>
  <sheetViews>
    <sheetView tabSelected="1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52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C19" s="36"/>
      <c r="D19" s="36"/>
      <c r="E19" s="36"/>
      <c r="F19" s="36"/>
      <c r="G19" s="36"/>
      <c r="H19" s="36"/>
      <c r="I19" s="36"/>
      <c r="J19" s="36"/>
      <c r="K19" s="36"/>
      <c r="L19" s="9"/>
    </row>
    <row r="20" spans="2:12">
      <c r="B20" s="7"/>
      <c r="C20" s="36"/>
      <c r="D20" s="36"/>
      <c r="E20" s="36"/>
      <c r="F20" s="36"/>
      <c r="G20" s="36"/>
      <c r="H20" s="36"/>
      <c r="I20" s="36"/>
      <c r="J20" s="36"/>
      <c r="K20" s="36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41</v>
      </c>
      <c r="D23" s="19" t="s">
        <v>42</v>
      </c>
      <c r="E23" s="23" t="s">
        <v>43</v>
      </c>
      <c r="F23" s="23" t="s">
        <v>44</v>
      </c>
      <c r="G23" s="18" t="s">
        <v>45</v>
      </c>
      <c r="H23" s="19" t="s">
        <v>46</v>
      </c>
      <c r="I23" s="19" t="s">
        <v>47</v>
      </c>
      <c r="J23" s="19" t="s">
        <v>48</v>
      </c>
      <c r="K23" s="19" t="s">
        <v>49</v>
      </c>
      <c r="L23" s="9"/>
    </row>
    <row r="24" spans="2:12">
      <c r="B24" s="7"/>
      <c r="C24" s="3">
        <v>41232</v>
      </c>
      <c r="D24" s="17">
        <v>61422</v>
      </c>
      <c r="E24" s="24">
        <v>84</v>
      </c>
      <c r="F24" s="29">
        <f t="shared" ref="F24:F30" si="0">E24/D24</f>
        <v>1.3675881605939241E-3</v>
      </c>
      <c r="G24" s="17">
        <v>1</v>
      </c>
      <c r="H24" s="27">
        <v>156.06</v>
      </c>
      <c r="I24" s="1">
        <v>12.7</v>
      </c>
      <c r="J24" s="1">
        <f t="shared" ref="J24" si="1">I24/D24*1000</f>
        <v>0.2067663052326528</v>
      </c>
      <c r="K24" s="1">
        <f t="shared" ref="K24" si="2">I24/E24</f>
        <v>0.15119047619047618</v>
      </c>
      <c r="L24" s="9"/>
    </row>
    <row r="25" spans="2:12">
      <c r="B25" s="7"/>
      <c r="C25" s="3">
        <v>41233</v>
      </c>
      <c r="D25" s="17">
        <v>64397</v>
      </c>
      <c r="E25" s="24">
        <v>70</v>
      </c>
      <c r="F25" s="29">
        <f t="shared" si="0"/>
        <v>1.087007158718574E-3</v>
      </c>
      <c r="G25" s="17">
        <v>0</v>
      </c>
      <c r="H25" s="27">
        <v>0</v>
      </c>
      <c r="I25" s="1">
        <v>19.89</v>
      </c>
      <c r="J25" s="1">
        <f t="shared" ref="J25:J30" si="3">I25/D25*1000</f>
        <v>0.30886531981303478</v>
      </c>
      <c r="K25" s="1">
        <f t="shared" ref="K25:K30" si="4">I25/E25</f>
        <v>0.28414285714285714</v>
      </c>
      <c r="L25" s="9"/>
    </row>
    <row r="26" spans="2:12">
      <c r="B26" s="7"/>
      <c r="C26" s="3">
        <v>41234</v>
      </c>
      <c r="D26" s="17">
        <v>0</v>
      </c>
      <c r="E26" s="24">
        <v>0</v>
      </c>
      <c r="F26" s="29" t="s">
        <v>51</v>
      </c>
      <c r="G26" s="17">
        <v>0</v>
      </c>
      <c r="H26" s="27">
        <v>0</v>
      </c>
      <c r="I26" s="1">
        <v>0</v>
      </c>
      <c r="J26" s="1" t="s">
        <v>51</v>
      </c>
      <c r="K26" s="1" t="s">
        <v>51</v>
      </c>
      <c r="L26" s="9"/>
    </row>
    <row r="27" spans="2:12">
      <c r="B27" s="7"/>
      <c r="C27" s="3">
        <v>41235</v>
      </c>
      <c r="D27" s="17">
        <v>110711</v>
      </c>
      <c r="E27" s="24">
        <v>46</v>
      </c>
      <c r="F27" s="29">
        <f t="shared" si="0"/>
        <v>4.1549620182276375E-4</v>
      </c>
      <c r="G27" s="17">
        <v>0</v>
      </c>
      <c r="H27" s="27">
        <v>0</v>
      </c>
      <c r="I27" s="1">
        <v>25.28</v>
      </c>
      <c r="J27" s="1">
        <f t="shared" si="3"/>
        <v>0.22834226047998843</v>
      </c>
      <c r="K27" s="1">
        <f t="shared" si="4"/>
        <v>0.54956521739130437</v>
      </c>
      <c r="L27" s="9"/>
    </row>
    <row r="28" spans="2:12">
      <c r="B28" s="7"/>
      <c r="C28" s="3">
        <v>41236</v>
      </c>
      <c r="D28" s="17">
        <v>252233</v>
      </c>
      <c r="E28" s="24">
        <v>123</v>
      </c>
      <c r="F28" s="29">
        <f t="shared" si="0"/>
        <v>4.8764436057137649E-4</v>
      </c>
      <c r="G28" s="17">
        <v>1</v>
      </c>
      <c r="H28" s="27">
        <v>45.9</v>
      </c>
      <c r="I28" s="1">
        <v>112.34</v>
      </c>
      <c r="J28" s="1">
        <f t="shared" si="3"/>
        <v>0.4453818493218572</v>
      </c>
      <c r="K28" s="1">
        <f t="shared" si="4"/>
        <v>0.91333333333333333</v>
      </c>
      <c r="L28" s="9"/>
    </row>
    <row r="29" spans="2:12">
      <c r="B29" s="7"/>
      <c r="C29" s="3">
        <v>41237</v>
      </c>
      <c r="D29" s="17">
        <v>273525</v>
      </c>
      <c r="E29" s="24">
        <v>156</v>
      </c>
      <c r="F29" s="29">
        <f t="shared" si="0"/>
        <v>5.7033177954483134E-4</v>
      </c>
      <c r="G29" s="17">
        <v>0</v>
      </c>
      <c r="H29" s="27">
        <v>0</v>
      </c>
      <c r="I29" s="1">
        <v>102.9</v>
      </c>
      <c r="J29" s="1">
        <f t="shared" si="3"/>
        <v>0.3761996161228407</v>
      </c>
      <c r="K29" s="1">
        <f t="shared" si="4"/>
        <v>0.6596153846153846</v>
      </c>
      <c r="L29" s="9"/>
    </row>
    <row r="30" spans="2:12">
      <c r="B30" s="7"/>
      <c r="C30" s="3">
        <v>41238</v>
      </c>
      <c r="D30" s="17">
        <v>298612</v>
      </c>
      <c r="E30" s="24">
        <v>373</v>
      </c>
      <c r="F30" s="29">
        <f t="shared" si="0"/>
        <v>1.2491125607812144E-3</v>
      </c>
      <c r="G30" s="17">
        <v>0</v>
      </c>
      <c r="H30" s="27">
        <v>0</v>
      </c>
      <c r="I30" s="1">
        <v>110.71</v>
      </c>
      <c r="J30" s="1">
        <f t="shared" si="3"/>
        <v>0.37074866381793092</v>
      </c>
      <c r="K30" s="1">
        <f t="shared" si="4"/>
        <v>0.29680965147453081</v>
      </c>
      <c r="L30" s="9"/>
    </row>
    <row r="31" spans="2:12">
      <c r="B31" s="7"/>
      <c r="C31" s="11" t="s">
        <v>50</v>
      </c>
      <c r="D31" s="4">
        <f>SUM(D24:D30)</f>
        <v>1060900</v>
      </c>
      <c r="E31" s="31">
        <f>SUM(E24:E30)</f>
        <v>852</v>
      </c>
      <c r="F31" s="30">
        <f>E31/D31</f>
        <v>8.0309171458195874E-4</v>
      </c>
      <c r="G31" s="4">
        <f>SUM(G24:G30)</f>
        <v>2</v>
      </c>
      <c r="H31" s="5">
        <f>SUM(H24:H30)</f>
        <v>201.96</v>
      </c>
      <c r="I31" s="5">
        <f>SUM(I24:I30)</f>
        <v>383.82</v>
      </c>
      <c r="J31" s="5">
        <f>I31/D31*1000</f>
        <v>0.36178716184371762</v>
      </c>
      <c r="K31" s="5">
        <f>I31/E31</f>
        <v>0.45049295774647885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17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第一周（10-23～10-28）</vt:lpstr>
      <vt:lpstr>第二周（10-29～11-04）</vt:lpstr>
      <vt:lpstr>第三周（11-05～11-11）</vt:lpstr>
      <vt:lpstr>第四周（11-12～11-18）</vt:lpstr>
      <vt:lpstr>第五周（11-19～11-25)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2012-11-27T11:08:11Z</dcterms:modified>
</cp:coreProperties>
</file>