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0" windowWidth="18675" windowHeight="7935" firstSheet="3" activeTab="6"/>
  </bookViews>
  <sheets>
    <sheet name="第一周（10-24～10-28）" sheetId="20" r:id="rId1"/>
    <sheet name="第二周（10-29～11-04）" sheetId="21" r:id="rId2"/>
    <sheet name="第三周（11-05～11-11）" sheetId="23" r:id="rId3"/>
    <sheet name="第四周（11-12～11-18）" sheetId="22" r:id="rId4"/>
    <sheet name="第五周（11-19～11-25)" sheetId="24" r:id="rId5"/>
    <sheet name="第六周（11-26～12-02)" sheetId="25" r:id="rId6"/>
    <sheet name="第七周（12-03～12-09)" sheetId="26" r:id="rId7"/>
    <sheet name="Sheet2" sheetId="17" r:id="rId8"/>
  </sheets>
  <calcPr calcId="125725"/>
</workbook>
</file>

<file path=xl/calcChain.xml><?xml version="1.0" encoding="utf-8"?>
<calcChain xmlns="http://schemas.openxmlformats.org/spreadsheetml/2006/main">
  <c r="I29" i="26"/>
  <c r="J29" s="1"/>
  <c r="H29"/>
  <c r="G29"/>
  <c r="E29"/>
  <c r="F29" s="1"/>
  <c r="D29"/>
  <c r="K28"/>
  <c r="J28"/>
  <c r="F28"/>
  <c r="K27"/>
  <c r="J27"/>
  <c r="F27"/>
  <c r="K26"/>
  <c r="J26"/>
  <c r="F26"/>
  <c r="K25"/>
  <c r="J25"/>
  <c r="F25"/>
  <c r="K24"/>
  <c r="J24"/>
  <c r="F24"/>
  <c r="K23"/>
  <c r="J23"/>
  <c r="F23"/>
  <c r="K22"/>
  <c r="J22"/>
  <c r="F22"/>
  <c r="I29" i="25"/>
  <c r="J29" s="1"/>
  <c r="H29"/>
  <c r="G29"/>
  <c r="E29"/>
  <c r="F29" s="1"/>
  <c r="D29"/>
  <c r="K28"/>
  <c r="J28"/>
  <c r="F28"/>
  <c r="K27"/>
  <c r="J27"/>
  <c r="F27"/>
  <c r="K26"/>
  <c r="J26"/>
  <c r="F26"/>
  <c r="K25"/>
  <c r="J25"/>
  <c r="F25"/>
  <c r="K24"/>
  <c r="J24"/>
  <c r="F24"/>
  <c r="K23"/>
  <c r="J23"/>
  <c r="F23"/>
  <c r="K22"/>
  <c r="J22"/>
  <c r="F22"/>
  <c r="I29" i="24"/>
  <c r="J29" s="1"/>
  <c r="H29"/>
  <c r="G29"/>
  <c r="E29"/>
  <c r="F29" s="1"/>
  <c r="D29"/>
  <c r="I29" i="23"/>
  <c r="J29" s="1"/>
  <c r="H29"/>
  <c r="G29"/>
  <c r="E29"/>
  <c r="F29" s="1"/>
  <c r="D29"/>
  <c r="K28"/>
  <c r="J28"/>
  <c r="F28"/>
  <c r="K27"/>
  <c r="J27"/>
  <c r="F27"/>
  <c r="K26"/>
  <c r="J26"/>
  <c r="F26"/>
  <c r="K25"/>
  <c r="J25"/>
  <c r="F25"/>
  <c r="K24"/>
  <c r="J24"/>
  <c r="F24"/>
  <c r="K23"/>
  <c r="J23"/>
  <c r="F23"/>
  <c r="K22"/>
  <c r="J22"/>
  <c r="F22"/>
  <c r="I28" i="22"/>
  <c r="H28"/>
  <c r="G28"/>
  <c r="E28"/>
  <c r="D28"/>
  <c r="K27"/>
  <c r="J27"/>
  <c r="F27"/>
  <c r="K26"/>
  <c r="J26"/>
  <c r="F26"/>
  <c r="K25"/>
  <c r="J25"/>
  <c r="F25"/>
  <c r="K24"/>
  <c r="J24"/>
  <c r="F24"/>
  <c r="K23"/>
  <c r="J23"/>
  <c r="F23"/>
  <c r="K22"/>
  <c r="J22"/>
  <c r="F22"/>
  <c r="K21"/>
  <c r="J21"/>
  <c r="F21"/>
  <c r="K28" i="21"/>
  <c r="J28"/>
  <c r="F28"/>
  <c r="K27"/>
  <c r="J27"/>
  <c r="F27"/>
  <c r="K26"/>
  <c r="J26"/>
  <c r="F26"/>
  <c r="K25"/>
  <c r="J25"/>
  <c r="F25"/>
  <c r="K24"/>
  <c r="J24"/>
  <c r="F24"/>
  <c r="K23"/>
  <c r="J23"/>
  <c r="F23"/>
  <c r="K22"/>
  <c r="J22"/>
  <c r="F22"/>
  <c r="I29"/>
  <c r="H29"/>
  <c r="G29"/>
  <c r="E29"/>
  <c r="D29"/>
  <c r="J29" s="1"/>
  <c r="K30" i="20"/>
  <c r="J30"/>
  <c r="F30"/>
  <c r="K29"/>
  <c r="J29"/>
  <c r="F29"/>
  <c r="K28"/>
  <c r="J28"/>
  <c r="F28"/>
  <c r="K27"/>
  <c r="J27"/>
  <c r="F27"/>
  <c r="K26"/>
  <c r="J26"/>
  <c r="F26"/>
  <c r="D31"/>
  <c r="E31"/>
  <c r="K31" s="1"/>
  <c r="G31"/>
  <c r="H31"/>
  <c r="I31"/>
  <c r="J31"/>
  <c r="K29" i="26" l="1"/>
  <c r="K29" i="25"/>
  <c r="K29" i="24"/>
  <c r="J28" i="22"/>
  <c r="F28"/>
  <c r="K29" i="23"/>
  <c r="K28" i="22"/>
  <c r="K29" i="21"/>
  <c r="F29"/>
  <c r="F31" i="20"/>
</calcChain>
</file>

<file path=xl/sharedStrings.xml><?xml version="1.0" encoding="utf-8"?>
<sst xmlns="http://schemas.openxmlformats.org/spreadsheetml/2006/main" count="126" uniqueCount="74">
  <si>
    <r>
      <rPr>
        <b/>
        <sz val="10"/>
        <color theme="1"/>
        <rFont val="宋体"/>
        <family val="3"/>
        <charset val="134"/>
      </rPr>
      <t>执行时间</t>
    </r>
    <phoneticPr fontId="1" type="noConversion"/>
  </si>
  <si>
    <r>
      <rPr>
        <b/>
        <sz val="10"/>
        <color theme="0"/>
        <rFont val="宋体"/>
        <family val="3"/>
        <charset val="134"/>
      </rPr>
      <t>开始日期</t>
    </r>
    <phoneticPr fontId="1" type="noConversion"/>
  </si>
  <si>
    <r>
      <rPr>
        <b/>
        <sz val="10"/>
        <color theme="0"/>
        <rFont val="宋体"/>
        <family val="3"/>
        <charset val="134"/>
      </rPr>
      <t>结束日期</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</si>
  <si>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</si>
  <si>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</si>
  <si>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</si>
  <si>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</si>
  <si>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</si>
  <si>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</si>
  <si>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</si>
  <si>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</si>
  <si>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t>点击数</t>
    <phoneticPr fontId="1" type="noConversion"/>
  </si>
  <si>
    <t>阶段小结</t>
    <phoneticPr fontId="1" type="noConversion"/>
  </si>
  <si>
    <t>每日数据概览</t>
    <phoneticPr fontId="1"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</si>
  <si>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24"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</si>
  <si>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</si>
  <si>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24" type="noConversion"/>
  </si>
  <si>
    <r>
      <t xml:space="preserve">Deal-age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30" type="noConversion"/>
  </si>
  <si>
    <r>
      <rPr>
        <b/>
        <sz val="10"/>
        <color theme="1"/>
        <rFont val="宋体"/>
        <family val="3"/>
        <charset val="134"/>
      </rPr>
      <t xml:space="preserve">上周总结：
</t>
    </r>
    <r>
      <rPr>
        <sz val="10"/>
        <color theme="1"/>
        <rFont val="宋体"/>
        <family val="3"/>
        <charset val="134"/>
      </rPr>
      <t>1.继续进行各场景的测试投放；
2.继续优化动态出价算法；
3.根据投放数据优化投放模型；
4.扩大人群学习范围；</t>
    </r>
    <r>
      <rPr>
        <b/>
        <sz val="10"/>
        <color theme="1"/>
        <rFont val="宋体"/>
        <family val="3"/>
        <charset val="134"/>
      </rPr>
      <t xml:space="preserve">
本周策略：
</t>
    </r>
    <r>
      <rPr>
        <sz val="10"/>
        <color theme="1"/>
        <rFont val="宋体"/>
        <family val="3"/>
        <charset val="134"/>
      </rPr>
      <t>1.鉴于点击率一直比较低，需重新挑选人群类别和媒体类别；
2.重构出价算法；
3.继续测试场景投放；
4.尝试开始Retargeting投放；</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</si>
  <si>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</si>
  <si>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</si>
  <si>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</si>
  <si>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</si>
  <si>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</si>
  <si>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</si>
  <si>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</si>
  <si>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</si>
  <si>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</si>
  <si>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</si>
  <si>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</si>
  <si>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</si>
  <si>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</si>
  <si>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</si>
  <si>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</si>
  <si>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</si>
  <si>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</si>
  <si>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</si>
  <si>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</si>
  <si>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</si>
  <si>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上周总结：</t>
    </r>
    <r>
      <rPr>
        <sz val="10"/>
        <color theme="1"/>
        <rFont val="宋体"/>
        <family val="3"/>
        <charset val="134"/>
      </rPr>
      <t xml:space="preserve">
1.继续少预算的各场景的测试投放；
2.继续优化动态出价算法；
3.总结投放数据，优化投放模型；
</t>
    </r>
    <r>
      <rPr>
        <b/>
        <sz val="10"/>
        <color theme="1"/>
        <rFont val="宋体"/>
        <family val="3"/>
        <charset val="134"/>
      </rPr>
      <t xml:space="preserve">
本周策略：</t>
    </r>
    <r>
      <rPr>
        <sz val="10"/>
        <color theme="1"/>
        <rFont val="宋体"/>
        <family val="3"/>
        <charset val="134"/>
      </rPr>
      <t xml:space="preserve">
1.扩大投放范围，继续进行测试投放；
2.继续优化动态出价算法；
3.总结投放数据，优化投放模型；
4.和GA报表进行数据比对；</t>
    </r>
    <phoneticPr fontId="24" type="noConversion"/>
  </si>
  <si>
    <r>
      <rPr>
        <b/>
        <sz val="10"/>
        <color theme="1"/>
        <rFont val="宋体"/>
        <family val="3"/>
        <charset val="134"/>
      </rPr>
      <t xml:space="preserve">上周总结：
</t>
    </r>
    <r>
      <rPr>
        <sz val="10"/>
        <color theme="1"/>
        <rFont val="宋体"/>
        <family val="3"/>
        <charset val="134"/>
      </rPr>
      <t>1.鉴于之前点击率一直比较低，本周开始重新挑选人群类别和媒体类别；
2.重构出价算法；
3.继续测试场景投放；</t>
    </r>
    <r>
      <rPr>
        <b/>
        <sz val="10"/>
        <color theme="1"/>
        <rFont val="宋体"/>
        <family val="3"/>
        <charset val="134"/>
      </rPr>
      <t xml:space="preserve">
本周策略：
</t>
    </r>
    <r>
      <rPr>
        <sz val="10"/>
        <color theme="1"/>
        <rFont val="宋体"/>
        <family val="3"/>
        <charset val="134"/>
      </rPr>
      <t>1.继续少预算的各场景的测试投放；
2.继续优化动态出价算法；
3.总结投放数据，优化投放模型；</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</si>
  <si>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</si>
  <si>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</si>
  <si>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</si>
  <si>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</si>
  <si>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</si>
  <si>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</si>
  <si>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</si>
  <si>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</si>
  <si>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</si>
  <si>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</si>
  <si>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1.加快测试场景的测试投放；
2.重新优化动态出价算法，更换权重；
3.根据投放数据重构投放模型；
4.持续retargeting投放；</t>
    </r>
    <r>
      <rPr>
        <b/>
        <sz val="10"/>
        <color theme="1"/>
        <rFont val="宋体"/>
        <family val="3"/>
        <charset val="134"/>
      </rPr>
      <t xml:space="preserve">
本周策略：
</t>
    </r>
    <r>
      <rPr>
        <sz val="10"/>
        <color theme="1"/>
        <rFont val="宋体"/>
        <family val="3"/>
        <charset val="134"/>
      </rPr>
      <t>1.继续重构投放模型，逐步加大学习范围；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</si>
  <si>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</si>
  <si>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</si>
  <si>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</si>
  <si>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</si>
  <si>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</si>
  <si>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</si>
  <si>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</si>
  <si>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</si>
  <si>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</si>
  <si>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</si>
  <si>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1.继续重构投放模型，逐步加大学习范围；
2.重新设定动态出价算法，设置了不同维度的权重，同时根据圣诞季媒体资源价格上涨调整了基价；
3.继续retargeting投放；</t>
    </r>
    <r>
      <rPr>
        <b/>
        <sz val="10"/>
        <color theme="1"/>
        <rFont val="宋体"/>
        <family val="3"/>
        <charset val="134"/>
      </rPr>
      <t xml:space="preserve">
本周策略：
</t>
    </r>
    <r>
      <rPr>
        <sz val="10"/>
        <color theme="1"/>
        <rFont val="宋体"/>
        <family val="3"/>
        <charset val="134"/>
      </rPr>
      <t>1.持续媒体和人群学习；
2.继续优化动态出价算法；
3.继续retargeting投放；
4.尝试上一组新创意来比较效果；</t>
    </r>
    <phoneticPr fontId="24" type="noConversion"/>
  </si>
  <si>
    <r>
      <rPr>
        <b/>
        <sz val="10"/>
        <color theme="0"/>
        <rFont val="宋体"/>
        <family val="3"/>
        <charset val="134"/>
      </rPr>
      <t>日期</t>
    </r>
    <phoneticPr fontId="1" type="noConversion"/>
  </si>
  <si>
    <r>
      <rPr>
        <b/>
        <sz val="10"/>
        <color theme="0"/>
        <rFont val="宋体"/>
        <family val="3"/>
        <charset val="134"/>
      </rPr>
      <t>曝光数</t>
    </r>
    <phoneticPr fontId="1" type="noConversion"/>
  </si>
  <si>
    <t>点击数</t>
    <phoneticPr fontId="1" type="noConversion"/>
  </si>
  <si>
    <t>点击率</t>
    <phoneticPr fontId="1" type="noConversion"/>
  </si>
  <si>
    <t>转化数</t>
    <phoneticPr fontId="1" type="noConversion"/>
  </si>
  <si>
    <r>
      <rPr>
        <b/>
        <sz val="10"/>
        <color theme="0"/>
        <rFont val="宋体"/>
        <family val="3"/>
        <charset val="134"/>
      </rPr>
      <t>订单金额</t>
    </r>
    <phoneticPr fontId="1" type="noConversion"/>
  </si>
  <si>
    <r>
      <rPr>
        <b/>
        <sz val="10"/>
        <color theme="0"/>
        <rFont val="宋体"/>
        <family val="3"/>
        <charset val="134"/>
      </rPr>
      <t>投放费用</t>
    </r>
    <phoneticPr fontId="1" type="noConversion"/>
  </si>
  <si>
    <t>CPM</t>
    <phoneticPr fontId="24" type="noConversion"/>
  </si>
  <si>
    <t>CPC</t>
    <phoneticPr fontId="1" type="noConversion"/>
  </si>
  <si>
    <r>
      <rPr>
        <sz val="10"/>
        <color theme="1"/>
        <rFont val="宋体"/>
        <family val="3"/>
        <charset val="134"/>
      </rPr>
      <t>合计：</t>
    </r>
    <phoneticPr fontId="1" type="noConversion"/>
  </si>
  <si>
    <r>
      <rPr>
        <b/>
        <sz val="10"/>
        <color theme="1"/>
        <rFont val="宋体"/>
        <family val="3"/>
        <charset val="134"/>
      </rPr>
      <t xml:space="preserve">上周总结：
</t>
    </r>
    <r>
      <rPr>
        <sz val="10"/>
        <color theme="1"/>
        <rFont val="宋体"/>
        <family val="3"/>
        <charset val="134"/>
      </rPr>
      <t>1.根据之前的点击和转化行为分析人群对本站产品的倾向度更新人群算法；
2.观察数据用于修正算法参数；
3.继续进行Retargeting投放；</t>
    </r>
    <r>
      <rPr>
        <b/>
        <sz val="10"/>
        <color theme="1"/>
        <rFont val="宋体"/>
        <family val="3"/>
        <charset val="134"/>
      </rPr>
      <t xml:space="preserve">
本周策略：
</t>
    </r>
    <r>
      <rPr>
        <sz val="10"/>
        <color theme="1"/>
        <rFont val="宋体"/>
        <family val="3"/>
        <charset val="134"/>
      </rPr>
      <t>1.继续观察数据用于修正算法参数；
2.扩大人群学习范围；
3.继续进行Retargeting投放；
4.尝试上一组新创意来比较效果；</t>
    </r>
    <phoneticPr fontId="24" type="noConversion"/>
  </si>
</sst>
</file>

<file path=xl/styles.xml><?xml version="1.0" encoding="utf-8"?>
<styleSheet xmlns="http://schemas.openxmlformats.org/spreadsheetml/2006/main">
  <numFmts count="4">
    <numFmt numFmtId="26" formatCode="\$#,##0.00_);[Red]\(\$#,##0.00\)"/>
    <numFmt numFmtId="176" formatCode="_(* #,##0.00_);_(* \(#,##0.00\);_(* &quot;-&quot;??_);_(@_)"/>
    <numFmt numFmtId="177" formatCode="_(* #,##0_);_(* \(#,##0\);_(* &quot;-&quot;??_);_(@_)"/>
    <numFmt numFmtId="178" formatCode="0.000%"/>
  </numFmts>
  <fonts count="33">
    <font>
      <sz val="11"/>
      <color theme="1"/>
      <name val="宋体"/>
      <charset val="134"/>
      <scheme val="minor"/>
    </font>
    <font>
      <sz val="9"/>
      <name val="宋体"/>
      <family val="3"/>
      <charset val="134"/>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1"/>
      <scheme val="major"/>
    </font>
    <font>
      <b/>
      <sz val="11"/>
      <color theme="1"/>
      <name val="宋体"/>
      <family val="2"/>
      <scheme val="minor"/>
    </font>
    <font>
      <sz val="11"/>
      <color rgb="FFFF0000"/>
      <name val="宋体"/>
      <family val="2"/>
      <scheme val="minor"/>
    </font>
    <font>
      <sz val="10"/>
      <color theme="1"/>
      <name val="Arial"/>
      <family val="2"/>
    </font>
    <font>
      <b/>
      <sz val="10"/>
      <color theme="0"/>
      <name val="宋体"/>
      <family val="3"/>
      <charset val="134"/>
    </font>
    <font>
      <sz val="10"/>
      <color theme="1"/>
      <name val="宋体"/>
      <family val="3"/>
      <charset val="134"/>
    </font>
    <font>
      <b/>
      <sz val="12"/>
      <color theme="0"/>
      <name val="Arial"/>
      <family val="2"/>
    </font>
    <font>
      <b/>
      <sz val="12"/>
      <color theme="0"/>
      <name val="宋体"/>
      <family val="3"/>
      <charset val="134"/>
    </font>
    <font>
      <sz val="9"/>
      <name val="宋体"/>
      <family val="3"/>
      <charset val="134"/>
      <scheme val="minor"/>
    </font>
    <font>
      <sz val="11"/>
      <color theme="1"/>
      <name val="Arial"/>
      <family val="2"/>
    </font>
    <font>
      <b/>
      <sz val="10"/>
      <color theme="1"/>
      <name val="Arial"/>
      <family val="2"/>
    </font>
    <font>
      <b/>
      <sz val="10"/>
      <color theme="1"/>
      <name val="宋体"/>
      <family val="3"/>
      <charset val="134"/>
    </font>
    <font>
      <b/>
      <sz val="10"/>
      <color theme="0"/>
      <name val="Arial"/>
      <family val="2"/>
    </font>
    <font>
      <sz val="11"/>
      <color theme="1"/>
      <name val="宋体"/>
      <family val="3"/>
      <charset val="134"/>
    </font>
    <font>
      <sz val="9"/>
      <name val="宋体"/>
      <family val="2"/>
      <scheme val="minor"/>
    </font>
    <font>
      <sz val="9"/>
      <name val="宋体"/>
      <family val="3"/>
      <charset val="134"/>
      <scheme val="minor"/>
    </font>
    <font>
      <sz val="9"/>
      <name val="宋体"/>
      <family val="3"/>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4" fillId="26" borderId="0" applyNumberFormat="0" applyBorder="0" applyAlignment="0" applyProtection="0">
      <alignment vertical="center"/>
    </xf>
    <xf numFmtId="0" fontId="5" fillId="27" borderId="3" applyNumberFormat="0" applyAlignment="0" applyProtection="0">
      <alignment vertical="center"/>
    </xf>
    <xf numFmtId="0" fontId="6" fillId="28" borderId="4" applyNumberFormat="0" applyAlignment="0" applyProtection="0">
      <alignment vertical="center"/>
    </xf>
    <xf numFmtId="0" fontId="7" fillId="0" borderId="0" applyNumberFormat="0" applyFill="0" applyBorder="0" applyAlignment="0" applyProtection="0">
      <alignment vertical="center"/>
    </xf>
    <xf numFmtId="0" fontId="8" fillId="29" borderId="0" applyNumberFormat="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30" borderId="3" applyNumberFormat="0" applyAlignment="0" applyProtection="0">
      <alignment vertical="center"/>
    </xf>
    <xf numFmtId="0" fontId="13" fillId="0" borderId="8" applyNumberFormat="0" applyFill="0" applyAlignment="0" applyProtection="0">
      <alignment vertical="center"/>
    </xf>
    <xf numFmtId="0" fontId="14" fillId="31" borderId="0" applyNumberFormat="0" applyBorder="0" applyAlignment="0" applyProtection="0">
      <alignment vertical="center"/>
    </xf>
    <xf numFmtId="0" fontId="2" fillId="32" borderId="9" applyNumberFormat="0" applyFont="0" applyAlignment="0" applyProtection="0">
      <alignment vertical="center"/>
    </xf>
    <xf numFmtId="0" fontId="15" fillId="27" borderId="10" applyNumberFormat="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0" applyNumberFormat="0" applyFill="0" applyBorder="0" applyAlignment="0" applyProtection="0">
      <alignment vertical="center"/>
    </xf>
    <xf numFmtId="176" fontId="2" fillId="0" borderId="0" applyFont="0" applyFill="0" applyBorder="0" applyAlignment="0" applyProtection="0"/>
  </cellStyleXfs>
  <cellXfs count="36">
    <xf numFmtId="0" fontId="0" fillId="0" borderId="0" xfId="0">
      <alignment vertical="center"/>
    </xf>
    <xf numFmtId="26" fontId="19" fillId="35" borderId="1" xfId="0" applyNumberFormat="1" applyFont="1" applyFill="1" applyBorder="1" applyAlignment="1"/>
    <xf numFmtId="14" fontId="19" fillId="34" borderId="1" xfId="0" applyNumberFormat="1" applyFont="1" applyFill="1" applyBorder="1">
      <alignment vertical="center"/>
    </xf>
    <xf numFmtId="14" fontId="19" fillId="0" borderId="1" xfId="0" applyNumberFormat="1" applyFont="1" applyBorder="1" applyAlignment="1">
      <alignment horizontal="left" vertical="center"/>
    </xf>
    <xf numFmtId="3" fontId="19" fillId="37" borderId="1" xfId="0" applyNumberFormat="1" applyFont="1" applyFill="1" applyBorder="1" applyAlignment="1"/>
    <xf numFmtId="26" fontId="19" fillId="37" borderId="1" xfId="0" applyNumberFormat="1" applyFont="1" applyFill="1" applyBorder="1" applyAlignment="1"/>
    <xf numFmtId="0" fontId="25" fillId="34" borderId="0" xfId="0" applyFont="1" applyFill="1">
      <alignment vertical="center"/>
    </xf>
    <xf numFmtId="0" fontId="25" fillId="34" borderId="16" xfId="0" applyFont="1" applyFill="1" applyBorder="1">
      <alignment vertical="center"/>
    </xf>
    <xf numFmtId="0" fontId="25" fillId="34" borderId="0" xfId="0" applyFont="1" applyFill="1" applyBorder="1">
      <alignment vertical="center"/>
    </xf>
    <xf numFmtId="0" fontId="25" fillId="34" borderId="17" xfId="0" applyFont="1" applyFill="1" applyBorder="1">
      <alignment vertical="center"/>
    </xf>
    <xf numFmtId="0" fontId="26" fillId="36" borderId="0" xfId="0" applyFont="1" applyFill="1" applyBorder="1" applyAlignment="1">
      <alignment horizontal="left" vertical="center"/>
    </xf>
    <xf numFmtId="0" fontId="19" fillId="37" borderId="1" xfId="0" applyFont="1" applyFill="1" applyBorder="1" applyAlignment="1">
      <alignment horizontal="right" vertical="center"/>
    </xf>
    <xf numFmtId="0" fontId="25" fillId="34" borderId="18" xfId="0" applyFont="1" applyFill="1" applyBorder="1">
      <alignment vertical="center"/>
    </xf>
    <xf numFmtId="0" fontId="25" fillId="34" borderId="12" xfId="0" applyFont="1" applyFill="1" applyBorder="1">
      <alignment vertical="center"/>
    </xf>
    <xf numFmtId="0" fontId="25" fillId="34" borderId="19" xfId="0" applyFont="1" applyFill="1" applyBorder="1">
      <alignment vertical="center"/>
    </xf>
    <xf numFmtId="0" fontId="25" fillId="34" borderId="0" xfId="0" applyFont="1" applyFill="1" applyAlignment="1">
      <alignment vertical="top" wrapText="1"/>
    </xf>
    <xf numFmtId="0" fontId="25" fillId="34" borderId="0" xfId="0" applyFont="1" applyFill="1" applyAlignment="1">
      <alignment vertical="center"/>
    </xf>
    <xf numFmtId="3" fontId="19" fillId="0" borderId="1" xfId="0" applyNumberFormat="1" applyFont="1" applyBorder="1" applyAlignment="1">
      <alignment horizontal="right"/>
    </xf>
    <xf numFmtId="0" fontId="20" fillId="33" borderId="1" xfId="0" applyFont="1" applyFill="1" applyBorder="1" applyAlignment="1">
      <alignment horizontal="center" vertical="center"/>
    </xf>
    <xf numFmtId="0" fontId="28" fillId="33" borderId="1" xfId="0" applyFont="1" applyFill="1" applyBorder="1" applyAlignment="1">
      <alignment horizontal="center" vertical="center"/>
    </xf>
    <xf numFmtId="177" fontId="19" fillId="34" borderId="0" xfId="43" applyNumberFormat="1" applyFont="1" applyFill="1" applyBorder="1" applyAlignment="1">
      <alignment vertical="center"/>
    </xf>
    <xf numFmtId="178" fontId="19" fillId="34" borderId="0" xfId="39" applyNumberFormat="1" applyFont="1" applyFill="1" applyBorder="1">
      <alignment vertical="center"/>
    </xf>
    <xf numFmtId="0" fontId="27" fillId="36" borderId="0" xfId="0" applyFont="1" applyFill="1" applyBorder="1">
      <alignment vertical="center"/>
    </xf>
    <xf numFmtId="0" fontId="20" fillId="33" borderId="2" xfId="0" applyFont="1" applyFill="1" applyBorder="1" applyAlignment="1">
      <alignment horizontal="center" vertical="center"/>
    </xf>
    <xf numFmtId="3" fontId="19" fillId="0" borderId="2" xfId="0" applyNumberFormat="1" applyFont="1" applyBorder="1" applyAlignment="1">
      <alignment horizontal="right"/>
    </xf>
    <xf numFmtId="178" fontId="19" fillId="34" borderId="2" xfId="39" applyNumberFormat="1" applyFont="1" applyFill="1" applyBorder="1" applyAlignment="1">
      <alignment horizontal="right"/>
    </xf>
    <xf numFmtId="3" fontId="19" fillId="37" borderId="2" xfId="0" applyNumberFormat="1" applyFont="1" applyFill="1" applyBorder="1" applyAlignment="1">
      <alignment horizontal="right"/>
    </xf>
    <xf numFmtId="178" fontId="19" fillId="37" borderId="2" xfId="39" applyNumberFormat="1" applyFont="1" applyFill="1" applyBorder="1" applyAlignment="1">
      <alignment horizontal="right"/>
    </xf>
    <xf numFmtId="26" fontId="19" fillId="34" borderId="1" xfId="0" applyNumberFormat="1" applyFont="1" applyFill="1" applyBorder="1" applyAlignment="1"/>
    <xf numFmtId="10" fontId="19" fillId="34" borderId="2" xfId="39" applyNumberFormat="1" applyFont="1" applyFill="1" applyBorder="1" applyAlignment="1">
      <alignment horizontal="right"/>
    </xf>
    <xf numFmtId="10" fontId="19" fillId="37" borderId="2" xfId="39" applyNumberFormat="1" applyFont="1" applyFill="1" applyBorder="1" applyAlignment="1">
      <alignment horizontal="right"/>
    </xf>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1" fillId="34" borderId="1" xfId="0" applyFont="1" applyFill="1" applyBorder="1" applyAlignment="1">
      <alignment horizontal="left" vertical="center" wrapText="1"/>
    </xf>
    <xf numFmtId="0" fontId="19" fillId="34" borderId="1" xfId="0" applyFont="1" applyFill="1" applyBorder="1" applyAlignment="1">
      <alignment horizontal="lef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L39"/>
  <sheetViews>
    <sheetView workbookViewId="0">
      <selection activeCell="G5" sqref="G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41206</v>
      </c>
      <c r="D6" s="2">
        <v>41210</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16</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C19" s="35"/>
      <c r="D19" s="35"/>
      <c r="E19" s="35"/>
      <c r="F19" s="35"/>
      <c r="G19" s="35"/>
      <c r="H19" s="35"/>
      <c r="I19" s="35"/>
      <c r="J19" s="35"/>
      <c r="K19" s="35"/>
      <c r="L19" s="9"/>
    </row>
    <row r="20" spans="2:12">
      <c r="B20" s="7"/>
      <c r="C20" s="35"/>
      <c r="D20" s="35"/>
      <c r="E20" s="35"/>
      <c r="F20" s="35"/>
      <c r="G20" s="35"/>
      <c r="H20" s="35"/>
      <c r="I20" s="35"/>
      <c r="J20" s="35"/>
      <c r="K20" s="35"/>
      <c r="L20" s="9"/>
    </row>
    <row r="21" spans="2:12">
      <c r="B21" s="7"/>
      <c r="C21" s="35"/>
      <c r="D21" s="35"/>
      <c r="E21" s="35"/>
      <c r="F21" s="35"/>
      <c r="G21" s="35"/>
      <c r="H21" s="35"/>
      <c r="I21" s="35"/>
      <c r="J21" s="35"/>
      <c r="K21" s="35"/>
      <c r="L21" s="9"/>
    </row>
    <row r="22" spans="2:12">
      <c r="B22" s="7"/>
      <c r="C22" s="35"/>
      <c r="D22" s="35"/>
      <c r="E22" s="35"/>
      <c r="F22" s="35"/>
      <c r="G22" s="35"/>
      <c r="H22" s="35"/>
      <c r="I22" s="35"/>
      <c r="J22" s="35"/>
      <c r="K22" s="35"/>
      <c r="L22" s="9"/>
    </row>
    <row r="23" spans="2:12">
      <c r="B23" s="7"/>
      <c r="L23" s="9"/>
    </row>
    <row r="24" spans="2:12">
      <c r="B24" s="7"/>
      <c r="C24" s="22" t="s">
        <v>13</v>
      </c>
      <c r="D24" s="8"/>
      <c r="E24" s="8"/>
      <c r="F24" s="8"/>
      <c r="L24" s="9"/>
    </row>
    <row r="25" spans="2:12">
      <c r="B25" s="7"/>
      <c r="C25" s="19" t="s">
        <v>3</v>
      </c>
      <c r="D25" s="19" t="s">
        <v>4</v>
      </c>
      <c r="E25" s="23" t="s">
        <v>11</v>
      </c>
      <c r="F25" s="23" t="s">
        <v>5</v>
      </c>
      <c r="G25" s="18" t="s">
        <v>6</v>
      </c>
      <c r="H25" s="19" t="s">
        <v>7</v>
      </c>
      <c r="I25" s="19" t="s">
        <v>8</v>
      </c>
      <c r="J25" s="19" t="s">
        <v>9</v>
      </c>
      <c r="K25" s="19" t="s">
        <v>10</v>
      </c>
      <c r="L25" s="9"/>
    </row>
    <row r="26" spans="2:12">
      <c r="B26" s="7"/>
      <c r="C26" s="3">
        <v>41206</v>
      </c>
      <c r="D26" s="17">
        <v>37373</v>
      </c>
      <c r="E26" s="24">
        <v>22</v>
      </c>
      <c r="F26" s="25">
        <f t="shared" ref="F26:F30" si="0">E26/D26</f>
        <v>5.8866026275653546E-4</v>
      </c>
      <c r="G26" s="17">
        <v>0</v>
      </c>
      <c r="H26" s="28">
        <v>0</v>
      </c>
      <c r="I26" s="1">
        <v>8.2333400000000001</v>
      </c>
      <c r="J26" s="1">
        <f t="shared" ref="J26:J30" si="1">I26/D26*1000</f>
        <v>0.22030182217108607</v>
      </c>
      <c r="K26" s="1">
        <f t="shared" ref="K26:K30" si="2">I26/E26</f>
        <v>0.37424272727272728</v>
      </c>
      <c r="L26" s="9"/>
    </row>
    <row r="27" spans="2:12">
      <c r="B27" s="7"/>
      <c r="C27" s="3">
        <v>41207</v>
      </c>
      <c r="D27" s="17">
        <v>57371</v>
      </c>
      <c r="E27" s="24">
        <v>19</v>
      </c>
      <c r="F27" s="25">
        <f t="shared" si="0"/>
        <v>3.3117777274232628E-4</v>
      </c>
      <c r="G27" s="17">
        <v>0</v>
      </c>
      <c r="H27" s="28">
        <v>0</v>
      </c>
      <c r="I27" s="1">
        <v>11.991989999999999</v>
      </c>
      <c r="J27" s="1">
        <f t="shared" si="1"/>
        <v>0.20902529152359206</v>
      </c>
      <c r="K27" s="1">
        <f t="shared" si="2"/>
        <v>0.63115736842105263</v>
      </c>
      <c r="L27" s="9"/>
    </row>
    <row r="28" spans="2:12">
      <c r="B28" s="7"/>
      <c r="C28" s="3">
        <v>41208</v>
      </c>
      <c r="D28" s="17">
        <v>53322</v>
      </c>
      <c r="E28" s="24">
        <v>28</v>
      </c>
      <c r="F28" s="25">
        <f t="shared" si="0"/>
        <v>5.2511158621207008E-4</v>
      </c>
      <c r="G28" s="17">
        <v>0</v>
      </c>
      <c r="H28" s="28">
        <v>0</v>
      </c>
      <c r="I28" s="1">
        <v>11.37994</v>
      </c>
      <c r="J28" s="1">
        <f t="shared" si="1"/>
        <v>0.21341922658564946</v>
      </c>
      <c r="K28" s="1">
        <f t="shared" si="2"/>
        <v>0.40642642857142858</v>
      </c>
      <c r="L28" s="9"/>
    </row>
    <row r="29" spans="2:12">
      <c r="B29" s="7"/>
      <c r="C29" s="3">
        <v>41209</v>
      </c>
      <c r="D29" s="17">
        <v>59247</v>
      </c>
      <c r="E29" s="24">
        <v>23</v>
      </c>
      <c r="F29" s="25">
        <f t="shared" si="0"/>
        <v>3.8820530997350078E-4</v>
      </c>
      <c r="G29" s="17">
        <v>0</v>
      </c>
      <c r="H29" s="28">
        <v>0</v>
      </c>
      <c r="I29" s="1">
        <v>12.78786</v>
      </c>
      <c r="J29" s="1">
        <f t="shared" si="1"/>
        <v>0.21583978935642312</v>
      </c>
      <c r="K29" s="1">
        <f t="shared" si="2"/>
        <v>0.55599391304347823</v>
      </c>
      <c r="L29" s="9"/>
    </row>
    <row r="30" spans="2:12">
      <c r="B30" s="7"/>
      <c r="C30" s="3">
        <v>41210</v>
      </c>
      <c r="D30" s="17">
        <v>65526</v>
      </c>
      <c r="E30" s="24">
        <v>24</v>
      </c>
      <c r="F30" s="25">
        <f t="shared" si="0"/>
        <v>3.6626682538229102E-4</v>
      </c>
      <c r="G30" s="17">
        <v>0</v>
      </c>
      <c r="H30" s="28">
        <v>0</v>
      </c>
      <c r="I30" s="1">
        <v>14.709339999999999</v>
      </c>
      <c r="J30" s="1">
        <f t="shared" si="1"/>
        <v>0.22448096938619783</v>
      </c>
      <c r="K30" s="1">
        <f t="shared" si="2"/>
        <v>0.6128891666666666</v>
      </c>
      <c r="L30" s="9"/>
    </row>
    <row r="31" spans="2:12">
      <c r="B31" s="7"/>
      <c r="C31" s="11" t="s">
        <v>15</v>
      </c>
      <c r="D31" s="4">
        <f>SUM(D26:D30)</f>
        <v>272839</v>
      </c>
      <c r="E31" s="26">
        <f>SUM(E26:E30)</f>
        <v>116</v>
      </c>
      <c r="F31" s="27">
        <f>E31/D31</f>
        <v>4.251591597975363E-4</v>
      </c>
      <c r="G31" s="4">
        <f>SUM(G26:G30)</f>
        <v>0</v>
      </c>
      <c r="H31" s="5">
        <f>SUM(H26:H30)</f>
        <v>0</v>
      </c>
      <c r="I31" s="5">
        <f>SUM(I26:I30)</f>
        <v>59.102469999999997</v>
      </c>
      <c r="J31" s="5">
        <f>I31/D31*1000</f>
        <v>0.21662031454447495</v>
      </c>
      <c r="K31" s="5">
        <f>I31/E31</f>
        <v>0.50950405172413793</v>
      </c>
      <c r="L31" s="9"/>
    </row>
    <row r="32" spans="2:12">
      <c r="B32" s="7"/>
      <c r="C32" s="8"/>
      <c r="D32" s="8"/>
      <c r="E32" s="8"/>
      <c r="F32" s="8"/>
      <c r="L32" s="9"/>
    </row>
    <row r="33" spans="2:12">
      <c r="B33" s="7"/>
      <c r="C33" s="16" t="s">
        <v>14</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2"/>
  </mergeCells>
  <phoneticPr fontId="3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7"/>
  <sheetViews>
    <sheetView workbookViewId="0">
      <selection activeCell="C9" sqref="C9:K1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41211</v>
      </c>
      <c r="D6" s="2">
        <v>41217</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39</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L19" s="9"/>
    </row>
    <row r="20" spans="2:12">
      <c r="B20" s="7"/>
      <c r="C20" s="22" t="s">
        <v>13</v>
      </c>
      <c r="D20" s="8"/>
      <c r="E20" s="8"/>
      <c r="F20" s="8"/>
      <c r="L20" s="9"/>
    </row>
    <row r="21" spans="2:12">
      <c r="B21" s="7"/>
      <c r="C21" s="19" t="s">
        <v>3</v>
      </c>
      <c r="D21" s="19" t="s">
        <v>4</v>
      </c>
      <c r="E21" s="23" t="s">
        <v>11</v>
      </c>
      <c r="F21" s="23" t="s">
        <v>5</v>
      </c>
      <c r="G21" s="18" t="s">
        <v>6</v>
      </c>
      <c r="H21" s="19" t="s">
        <v>7</v>
      </c>
      <c r="I21" s="19" t="s">
        <v>8</v>
      </c>
      <c r="J21" s="19" t="s">
        <v>9</v>
      </c>
      <c r="K21" s="19" t="s">
        <v>10</v>
      </c>
      <c r="L21" s="9"/>
    </row>
    <row r="22" spans="2:12">
      <c r="B22" s="7"/>
      <c r="C22" s="3">
        <v>41211</v>
      </c>
      <c r="D22" s="17">
        <v>24481</v>
      </c>
      <c r="E22" s="24">
        <v>15</v>
      </c>
      <c r="F22" s="25">
        <f t="shared" ref="F22:F28" si="0">E22/D22</f>
        <v>6.1272006862464771E-4</v>
      </c>
      <c r="G22" s="17">
        <v>0</v>
      </c>
      <c r="H22" s="28">
        <v>0</v>
      </c>
      <c r="I22" s="1">
        <v>5.7146100000000004</v>
      </c>
      <c r="J22" s="1">
        <f t="shared" ref="J22:J28" si="1">I22/D22*1000</f>
        <v>0.23343041542420656</v>
      </c>
      <c r="K22" s="1">
        <f t="shared" ref="K22:K28" si="2">I22/E22</f>
        <v>0.38097400000000003</v>
      </c>
      <c r="L22" s="9"/>
    </row>
    <row r="23" spans="2:12">
      <c r="B23" s="7"/>
      <c r="C23" s="3">
        <v>41212</v>
      </c>
      <c r="D23" s="17">
        <v>44279</v>
      </c>
      <c r="E23" s="24">
        <v>26</v>
      </c>
      <c r="F23" s="25">
        <f t="shared" si="0"/>
        <v>5.8718579913728851E-4</v>
      </c>
      <c r="G23" s="17">
        <v>0</v>
      </c>
      <c r="H23" s="28">
        <v>0</v>
      </c>
      <c r="I23" s="1">
        <v>9.9834700000000005</v>
      </c>
      <c r="J23" s="1">
        <f t="shared" si="1"/>
        <v>0.22546737731204411</v>
      </c>
      <c r="K23" s="1">
        <f t="shared" si="2"/>
        <v>0.38397961538461539</v>
      </c>
      <c r="L23" s="9"/>
    </row>
    <row r="24" spans="2:12">
      <c r="B24" s="7"/>
      <c r="C24" s="3">
        <v>41213</v>
      </c>
      <c r="D24" s="17">
        <v>17822</v>
      </c>
      <c r="E24" s="24">
        <v>2</v>
      </c>
      <c r="F24" s="25">
        <f t="shared" si="0"/>
        <v>1.1222085063404781E-4</v>
      </c>
      <c r="G24" s="17">
        <v>0</v>
      </c>
      <c r="H24" s="28">
        <v>0</v>
      </c>
      <c r="I24" s="1">
        <v>4.0643700000000003</v>
      </c>
      <c r="J24" s="1">
        <f t="shared" si="1"/>
        <v>0.22805352934575246</v>
      </c>
      <c r="K24" s="1">
        <f t="shared" si="2"/>
        <v>2.0321850000000001</v>
      </c>
      <c r="L24" s="9"/>
    </row>
    <row r="25" spans="2:12">
      <c r="B25" s="7"/>
      <c r="C25" s="3">
        <v>41214</v>
      </c>
      <c r="D25" s="17">
        <v>29172</v>
      </c>
      <c r="E25" s="24">
        <v>21</v>
      </c>
      <c r="F25" s="25">
        <f t="shared" si="0"/>
        <v>7.1986836692719048E-4</v>
      </c>
      <c r="G25" s="17">
        <v>0</v>
      </c>
      <c r="H25" s="28">
        <v>0</v>
      </c>
      <c r="I25" s="1">
        <v>6.7939800000000004</v>
      </c>
      <c r="J25" s="1">
        <f t="shared" si="1"/>
        <v>0.23289387083504731</v>
      </c>
      <c r="K25" s="1">
        <f t="shared" si="2"/>
        <v>0.32352285714285717</v>
      </c>
      <c r="L25" s="9"/>
    </row>
    <row r="26" spans="2:12">
      <c r="B26" s="7"/>
      <c r="C26" s="3">
        <v>41215</v>
      </c>
      <c r="D26" s="17">
        <v>22030</v>
      </c>
      <c r="E26" s="24">
        <v>17</v>
      </c>
      <c r="F26" s="25">
        <f t="shared" si="0"/>
        <v>7.7167498865183843E-4</v>
      </c>
      <c r="G26" s="17">
        <v>0</v>
      </c>
      <c r="H26" s="28">
        <v>0</v>
      </c>
      <c r="I26" s="1">
        <v>4.9035399999999996</v>
      </c>
      <c r="J26" s="1">
        <f t="shared" si="1"/>
        <v>0.22258465728551971</v>
      </c>
      <c r="K26" s="1">
        <f t="shared" si="2"/>
        <v>0.28844352941176465</v>
      </c>
      <c r="L26" s="9"/>
    </row>
    <row r="27" spans="2:12">
      <c r="B27" s="7"/>
      <c r="C27" s="3">
        <v>41216</v>
      </c>
      <c r="D27" s="17">
        <v>18942</v>
      </c>
      <c r="E27" s="24">
        <v>12</v>
      </c>
      <c r="F27" s="25">
        <f t="shared" si="0"/>
        <v>6.3351282863477985E-4</v>
      </c>
      <c r="G27" s="17">
        <v>0</v>
      </c>
      <c r="H27" s="28">
        <v>0</v>
      </c>
      <c r="I27" s="1">
        <v>4.5974700000000004</v>
      </c>
      <c r="J27" s="1">
        <f t="shared" si="1"/>
        <v>0.24271301868862849</v>
      </c>
      <c r="K27" s="1">
        <f t="shared" si="2"/>
        <v>0.38312250000000003</v>
      </c>
      <c r="L27" s="9"/>
    </row>
    <row r="28" spans="2:12">
      <c r="B28" s="7"/>
      <c r="C28" s="3">
        <v>41217</v>
      </c>
      <c r="D28" s="17">
        <v>37133</v>
      </c>
      <c r="E28" s="24">
        <v>22</v>
      </c>
      <c r="F28" s="25">
        <f t="shared" si="0"/>
        <v>5.9246492338351333E-4</v>
      </c>
      <c r="G28" s="17">
        <v>0</v>
      </c>
      <c r="H28" s="28">
        <v>0</v>
      </c>
      <c r="I28" s="1">
        <v>9.4641099999999998</v>
      </c>
      <c r="J28" s="1">
        <f t="shared" si="1"/>
        <v>0.25487060027468827</v>
      </c>
      <c r="K28" s="1">
        <f t="shared" si="2"/>
        <v>0.4301868181818182</v>
      </c>
      <c r="L28" s="9"/>
    </row>
    <row r="29" spans="2:12">
      <c r="B29" s="7"/>
      <c r="C29" s="11" t="s">
        <v>15</v>
      </c>
      <c r="D29" s="4">
        <f>SUM(D22:D28)</f>
        <v>193859</v>
      </c>
      <c r="E29" s="26">
        <f>SUM(E22:E28)</f>
        <v>115</v>
      </c>
      <c r="F29" s="27">
        <f>E29/D29</f>
        <v>5.9321465601287532E-4</v>
      </c>
      <c r="G29" s="4">
        <f>SUM(G22:G28)</f>
        <v>0</v>
      </c>
      <c r="H29" s="5">
        <f>SUM(H22:H28)</f>
        <v>0</v>
      </c>
      <c r="I29" s="5">
        <f>SUM(I22:I28)</f>
        <v>45.521549999999998</v>
      </c>
      <c r="J29" s="5">
        <f>I29/D29*1000</f>
        <v>0.23481783151672092</v>
      </c>
      <c r="K29" s="5">
        <f>I29/E29</f>
        <v>0.39583956521739128</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7"/>
  <sheetViews>
    <sheetView workbookViewId="0">
      <selection activeCell="N25" sqref="N25"/>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41218</v>
      </c>
      <c r="D6" s="2">
        <v>41224</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18</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L19" s="9"/>
    </row>
    <row r="20" spans="2:12">
      <c r="B20" s="7"/>
      <c r="C20" s="22" t="s">
        <v>13</v>
      </c>
      <c r="D20" s="8"/>
      <c r="E20" s="8"/>
      <c r="F20" s="8"/>
      <c r="L20" s="9"/>
    </row>
    <row r="21" spans="2:12">
      <c r="B21" s="7"/>
      <c r="C21" s="19" t="s">
        <v>29</v>
      </c>
      <c r="D21" s="19" t="s">
        <v>30</v>
      </c>
      <c r="E21" s="23" t="s">
        <v>31</v>
      </c>
      <c r="F21" s="23" t="s">
        <v>32</v>
      </c>
      <c r="G21" s="18" t="s">
        <v>33</v>
      </c>
      <c r="H21" s="19" t="s">
        <v>34</v>
      </c>
      <c r="I21" s="19" t="s">
        <v>35</v>
      </c>
      <c r="J21" s="19" t="s">
        <v>36</v>
      </c>
      <c r="K21" s="19" t="s">
        <v>37</v>
      </c>
      <c r="L21" s="9"/>
    </row>
    <row r="22" spans="2:12">
      <c r="B22" s="7"/>
      <c r="C22" s="3">
        <v>41218</v>
      </c>
      <c r="D22" s="17">
        <v>26605</v>
      </c>
      <c r="E22" s="24">
        <v>13</v>
      </c>
      <c r="F22" s="29">
        <f t="shared" ref="F22:F28" si="0">E22/D22</f>
        <v>4.886299567750423E-4</v>
      </c>
      <c r="G22" s="17">
        <v>0</v>
      </c>
      <c r="H22" s="28">
        <v>0</v>
      </c>
      <c r="I22" s="1">
        <v>6.41</v>
      </c>
      <c r="J22" s="1">
        <f t="shared" ref="J22:J28" si="1">I22/D22*1000</f>
        <v>0.24093215560984776</v>
      </c>
      <c r="K22" s="1">
        <f t="shared" ref="K22:K28" si="2">I22/E22</f>
        <v>0.49307692307692308</v>
      </c>
      <c r="L22" s="9"/>
    </row>
    <row r="23" spans="2:12">
      <c r="B23" s="7"/>
      <c r="C23" s="3">
        <v>41219</v>
      </c>
      <c r="D23" s="17">
        <v>34515</v>
      </c>
      <c r="E23" s="24">
        <v>19</v>
      </c>
      <c r="F23" s="29">
        <f t="shared" si="0"/>
        <v>5.5048529624800808E-4</v>
      </c>
      <c r="G23" s="17">
        <v>0</v>
      </c>
      <c r="H23" s="28">
        <v>0</v>
      </c>
      <c r="I23" s="1">
        <v>8.4</v>
      </c>
      <c r="J23" s="1">
        <f t="shared" si="1"/>
        <v>0.24337244676227729</v>
      </c>
      <c r="K23" s="1">
        <f t="shared" si="2"/>
        <v>0.44210526315789478</v>
      </c>
      <c r="L23" s="9"/>
    </row>
    <row r="24" spans="2:12">
      <c r="B24" s="7"/>
      <c r="C24" s="3">
        <v>41220</v>
      </c>
      <c r="D24" s="17">
        <v>44454</v>
      </c>
      <c r="E24" s="24">
        <v>23</v>
      </c>
      <c r="F24" s="29">
        <f t="shared" si="0"/>
        <v>5.1738876141629549E-4</v>
      </c>
      <c r="G24" s="17">
        <v>0</v>
      </c>
      <c r="H24" s="28">
        <v>0</v>
      </c>
      <c r="I24" s="1">
        <v>10.42</v>
      </c>
      <c r="J24" s="1">
        <f t="shared" si="1"/>
        <v>0.2343996040851217</v>
      </c>
      <c r="K24" s="1">
        <f t="shared" si="2"/>
        <v>0.45304347826086955</v>
      </c>
      <c r="L24" s="9"/>
    </row>
    <row r="25" spans="2:12">
      <c r="B25" s="7"/>
      <c r="C25" s="3">
        <v>41221</v>
      </c>
      <c r="D25" s="17">
        <v>12923</v>
      </c>
      <c r="E25" s="24">
        <v>6</v>
      </c>
      <c r="F25" s="29">
        <f t="shared" si="0"/>
        <v>4.6428847790760659E-4</v>
      </c>
      <c r="G25" s="17">
        <v>0</v>
      </c>
      <c r="H25" s="28">
        <v>0</v>
      </c>
      <c r="I25" s="1">
        <v>3.21</v>
      </c>
      <c r="J25" s="1">
        <f t="shared" si="1"/>
        <v>0.24839433568056954</v>
      </c>
      <c r="K25" s="1">
        <f t="shared" si="2"/>
        <v>0.53500000000000003</v>
      </c>
      <c r="L25" s="9"/>
    </row>
    <row r="26" spans="2:12">
      <c r="B26" s="7"/>
      <c r="C26" s="3">
        <v>41222</v>
      </c>
      <c r="D26" s="17">
        <v>54462</v>
      </c>
      <c r="E26" s="24">
        <v>20</v>
      </c>
      <c r="F26" s="29">
        <f t="shared" si="0"/>
        <v>3.6722852631192394E-4</v>
      </c>
      <c r="G26" s="17">
        <v>0</v>
      </c>
      <c r="H26" s="28">
        <v>0</v>
      </c>
      <c r="I26" s="1">
        <v>12.92</v>
      </c>
      <c r="J26" s="1">
        <f t="shared" si="1"/>
        <v>0.23722962799750283</v>
      </c>
      <c r="K26" s="1">
        <f t="shared" si="2"/>
        <v>0.64600000000000002</v>
      </c>
      <c r="L26" s="9"/>
    </row>
    <row r="27" spans="2:12">
      <c r="B27" s="7"/>
      <c r="C27" s="3">
        <v>41223</v>
      </c>
      <c r="D27" s="17">
        <v>57121</v>
      </c>
      <c r="E27" s="24">
        <v>34</v>
      </c>
      <c r="F27" s="29">
        <f t="shared" si="0"/>
        <v>5.9522767458552897E-4</v>
      </c>
      <c r="G27" s="17">
        <v>0</v>
      </c>
      <c r="H27" s="28">
        <v>0</v>
      </c>
      <c r="I27" s="1">
        <v>14.76</v>
      </c>
      <c r="J27" s="1">
        <f t="shared" si="1"/>
        <v>0.25839883755536491</v>
      </c>
      <c r="K27" s="1">
        <f t="shared" si="2"/>
        <v>0.4341176470588235</v>
      </c>
      <c r="L27" s="9"/>
    </row>
    <row r="28" spans="2:12">
      <c r="B28" s="7"/>
      <c r="C28" s="3">
        <v>41224</v>
      </c>
      <c r="D28" s="17">
        <v>41954</v>
      </c>
      <c r="E28" s="24">
        <v>23</v>
      </c>
      <c r="F28" s="29">
        <f t="shared" si="0"/>
        <v>5.4821947847642652E-4</v>
      </c>
      <c r="G28" s="17">
        <v>0</v>
      </c>
      <c r="H28" s="28">
        <v>0</v>
      </c>
      <c r="I28" s="1">
        <v>9.7799999999999994</v>
      </c>
      <c r="J28" s="1">
        <f t="shared" si="1"/>
        <v>0.23311245649997614</v>
      </c>
      <c r="K28" s="1">
        <f t="shared" si="2"/>
        <v>0.42521739130434782</v>
      </c>
      <c r="L28" s="9"/>
    </row>
    <row r="29" spans="2:12">
      <c r="B29" s="7"/>
      <c r="C29" s="11" t="s">
        <v>38</v>
      </c>
      <c r="D29" s="4">
        <f>SUM(D22:D28)</f>
        <v>272034</v>
      </c>
      <c r="E29" s="26">
        <f>SUM(E22:E28)</f>
        <v>138</v>
      </c>
      <c r="F29" s="30">
        <f>E29/D29</f>
        <v>5.0728952998522244E-4</v>
      </c>
      <c r="G29" s="4">
        <f>SUM(G22:G28)</f>
        <v>0</v>
      </c>
      <c r="H29" s="5">
        <f>SUM(H22:H28)</f>
        <v>0</v>
      </c>
      <c r="I29" s="5">
        <f>SUM(I22:I28)</f>
        <v>65.899999999999991</v>
      </c>
      <c r="J29" s="5">
        <f>I29/D29*1000</f>
        <v>0.24224913062337794</v>
      </c>
      <c r="K29" s="5">
        <f>I29/E29</f>
        <v>0.47753623188405792</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6"/>
  <sheetViews>
    <sheetView workbookViewId="0">
      <selection activeCell="C20" sqref="C20:K2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41225</v>
      </c>
      <c r="D6" s="2">
        <v>41231</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40</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L18" s="9"/>
    </row>
    <row r="19" spans="2:12">
      <c r="B19" s="7"/>
      <c r="C19" s="22" t="s">
        <v>13</v>
      </c>
      <c r="D19" s="8"/>
      <c r="E19" s="8"/>
      <c r="F19" s="8"/>
      <c r="L19" s="9"/>
    </row>
    <row r="20" spans="2:12">
      <c r="B20" s="7"/>
      <c r="C20" s="19" t="s">
        <v>19</v>
      </c>
      <c r="D20" s="19" t="s">
        <v>20</v>
      </c>
      <c r="E20" s="23" t="s">
        <v>21</v>
      </c>
      <c r="F20" s="23" t="s">
        <v>22</v>
      </c>
      <c r="G20" s="18" t="s">
        <v>23</v>
      </c>
      <c r="H20" s="19" t="s">
        <v>24</v>
      </c>
      <c r="I20" s="19" t="s">
        <v>25</v>
      </c>
      <c r="J20" s="19" t="s">
        <v>26</v>
      </c>
      <c r="K20" s="19" t="s">
        <v>27</v>
      </c>
      <c r="L20" s="9"/>
    </row>
    <row r="21" spans="2:12">
      <c r="B21" s="7"/>
      <c r="C21" s="3">
        <v>41225</v>
      </c>
      <c r="D21" s="17">
        <v>77763</v>
      </c>
      <c r="E21" s="24">
        <v>20</v>
      </c>
      <c r="F21" s="29">
        <f t="shared" ref="F21:F27" si="0">E21/D21</f>
        <v>2.5719172357033552E-4</v>
      </c>
      <c r="G21" s="17">
        <v>0</v>
      </c>
      <c r="H21" s="28">
        <v>0</v>
      </c>
      <c r="I21" s="1">
        <v>48.71</v>
      </c>
      <c r="J21" s="1">
        <f t="shared" ref="J21:J27" si="1">I21/D21*1000</f>
        <v>0.62639044275555211</v>
      </c>
      <c r="K21" s="1">
        <f t="shared" ref="K21:K27" si="2">I21/E21</f>
        <v>2.4355000000000002</v>
      </c>
      <c r="L21" s="9"/>
    </row>
    <row r="22" spans="2:12">
      <c r="B22" s="7"/>
      <c r="C22" s="3">
        <v>41226</v>
      </c>
      <c r="D22" s="17">
        <v>1693</v>
      </c>
      <c r="E22" s="24">
        <v>7</v>
      </c>
      <c r="F22" s="29">
        <f t="shared" si="0"/>
        <v>4.134672179562906E-3</v>
      </c>
      <c r="G22" s="17">
        <v>0</v>
      </c>
      <c r="H22" s="28">
        <v>0</v>
      </c>
      <c r="I22" s="1">
        <v>0.56000000000000005</v>
      </c>
      <c r="J22" s="1">
        <f t="shared" si="1"/>
        <v>0.33077377436503252</v>
      </c>
      <c r="K22" s="1">
        <f t="shared" si="2"/>
        <v>0.08</v>
      </c>
      <c r="L22" s="9"/>
    </row>
    <row r="23" spans="2:12">
      <c r="B23" s="7"/>
      <c r="C23" s="3">
        <v>41227</v>
      </c>
      <c r="D23" s="17">
        <v>84920</v>
      </c>
      <c r="E23" s="24">
        <v>21</v>
      </c>
      <c r="F23" s="29">
        <f t="shared" si="0"/>
        <v>2.4729156853509185E-4</v>
      </c>
      <c r="G23" s="17">
        <v>0</v>
      </c>
      <c r="H23" s="28">
        <v>0</v>
      </c>
      <c r="I23" s="1">
        <v>15.86</v>
      </c>
      <c r="J23" s="1">
        <f t="shared" si="1"/>
        <v>0.18676401318888364</v>
      </c>
      <c r="K23" s="1">
        <f t="shared" si="2"/>
        <v>0.75523809523809526</v>
      </c>
      <c r="L23" s="9"/>
    </row>
    <row r="24" spans="2:12">
      <c r="B24" s="7"/>
      <c r="C24" s="3">
        <v>41228</v>
      </c>
      <c r="D24" s="17">
        <v>163366</v>
      </c>
      <c r="E24" s="24">
        <v>43</v>
      </c>
      <c r="F24" s="29">
        <f t="shared" si="0"/>
        <v>2.6321266358973104E-4</v>
      </c>
      <c r="G24" s="17">
        <v>0</v>
      </c>
      <c r="H24" s="28">
        <v>0</v>
      </c>
      <c r="I24" s="1">
        <v>30.55</v>
      </c>
      <c r="J24" s="1">
        <f t="shared" si="1"/>
        <v>0.18700341564340192</v>
      </c>
      <c r="K24" s="1">
        <f t="shared" si="2"/>
        <v>0.71046511627906983</v>
      </c>
      <c r="L24" s="9"/>
    </row>
    <row r="25" spans="2:12">
      <c r="B25" s="7"/>
      <c r="C25" s="3">
        <v>41229</v>
      </c>
      <c r="D25" s="17">
        <v>186964</v>
      </c>
      <c r="E25" s="24">
        <v>47</v>
      </c>
      <c r="F25" s="29">
        <f t="shared" si="0"/>
        <v>2.5138529342547231E-4</v>
      </c>
      <c r="G25" s="17">
        <v>0</v>
      </c>
      <c r="H25" s="28">
        <v>0</v>
      </c>
      <c r="I25" s="1">
        <v>42.17</v>
      </c>
      <c r="J25" s="1">
        <f t="shared" si="1"/>
        <v>0.22555144305855673</v>
      </c>
      <c r="K25" s="1">
        <f t="shared" si="2"/>
        <v>0.8972340425531915</v>
      </c>
      <c r="L25" s="9"/>
    </row>
    <row r="26" spans="2:12">
      <c r="B26" s="7"/>
      <c r="C26" s="3">
        <v>41230</v>
      </c>
      <c r="D26" s="17">
        <v>150412</v>
      </c>
      <c r="E26" s="24">
        <v>37</v>
      </c>
      <c r="F26" s="29">
        <f t="shared" si="0"/>
        <v>2.4599101135547698E-4</v>
      </c>
      <c r="G26" s="17">
        <v>0</v>
      </c>
      <c r="H26" s="28">
        <v>0</v>
      </c>
      <c r="I26" s="1">
        <v>31.39</v>
      </c>
      <c r="J26" s="1">
        <f t="shared" si="1"/>
        <v>0.2086934553094168</v>
      </c>
      <c r="K26" s="1">
        <f t="shared" si="2"/>
        <v>0.84837837837837837</v>
      </c>
      <c r="L26" s="9"/>
    </row>
    <row r="27" spans="2:12">
      <c r="B27" s="7"/>
      <c r="C27" s="3">
        <v>41231</v>
      </c>
      <c r="D27" s="17">
        <v>172432</v>
      </c>
      <c r="E27" s="24">
        <v>44</v>
      </c>
      <c r="F27" s="29">
        <f t="shared" si="0"/>
        <v>2.5517305372552661E-4</v>
      </c>
      <c r="G27" s="17">
        <v>0</v>
      </c>
      <c r="H27" s="28">
        <v>0</v>
      </c>
      <c r="I27" s="1">
        <v>32.770000000000003</v>
      </c>
      <c r="J27" s="1">
        <f t="shared" si="1"/>
        <v>0.19004593114967061</v>
      </c>
      <c r="K27" s="1">
        <f t="shared" si="2"/>
        <v>0.74477272727272736</v>
      </c>
      <c r="L27" s="9"/>
    </row>
    <row r="28" spans="2:12">
      <c r="B28" s="7"/>
      <c r="C28" s="11" t="s">
        <v>28</v>
      </c>
      <c r="D28" s="4">
        <f>SUM(D21:D27)</f>
        <v>837550</v>
      </c>
      <c r="E28" s="26">
        <f>SUM(E21:E27)</f>
        <v>219</v>
      </c>
      <c r="F28" s="30">
        <f>E28/D28</f>
        <v>2.6147692675064174E-4</v>
      </c>
      <c r="G28" s="4">
        <f>SUM(G21:G27)</f>
        <v>0</v>
      </c>
      <c r="H28" s="5">
        <f>SUM(H21:H27)</f>
        <v>0</v>
      </c>
      <c r="I28" s="5">
        <f>SUM(I21:I27)</f>
        <v>202.01000000000002</v>
      </c>
      <c r="J28" s="5">
        <f>I28/D28*1000</f>
        <v>0.24119157065249838</v>
      </c>
      <c r="K28" s="5">
        <f>I28/E28</f>
        <v>0.922420091324201</v>
      </c>
      <c r="L28" s="9"/>
    </row>
    <row r="29" spans="2:12">
      <c r="B29" s="7"/>
      <c r="C29" s="8"/>
      <c r="D29" s="8"/>
      <c r="E29" s="8"/>
      <c r="F29" s="8"/>
      <c r="L29" s="9"/>
    </row>
    <row r="30" spans="2:12">
      <c r="B30" s="7"/>
      <c r="C30" s="16" t="s">
        <v>14</v>
      </c>
      <c r="D30" s="20"/>
      <c r="E30" s="20"/>
      <c r="F30" s="21"/>
      <c r="G30" s="8"/>
      <c r="H30" s="8"/>
      <c r="I30" s="8"/>
      <c r="J30" s="8"/>
      <c r="K30" s="8"/>
      <c r="L30" s="9"/>
    </row>
    <row r="31" spans="2:12">
      <c r="B31" s="12"/>
      <c r="C31" s="13"/>
      <c r="D31" s="13"/>
      <c r="E31" s="13"/>
      <c r="F31" s="13"/>
      <c r="G31" s="13"/>
      <c r="H31" s="13"/>
      <c r="I31" s="13"/>
      <c r="J31" s="13"/>
      <c r="K31" s="13"/>
      <c r="L31" s="14"/>
    </row>
    <row r="33" spans="2:6">
      <c r="B33" s="15"/>
      <c r="D33" s="16"/>
      <c r="E33" s="16"/>
      <c r="F33" s="16"/>
    </row>
    <row r="34" spans="2:6">
      <c r="B34" s="16"/>
      <c r="C34" s="16"/>
      <c r="D34" s="16"/>
      <c r="E34" s="16"/>
      <c r="F34" s="16"/>
    </row>
    <row r="35" spans="2:6">
      <c r="B35" s="16"/>
      <c r="C35" s="16"/>
      <c r="D35" s="16"/>
      <c r="E35" s="16"/>
      <c r="F35" s="16"/>
    </row>
    <row r="36" spans="2:6">
      <c r="B36" s="16"/>
      <c r="C36" s="16"/>
      <c r="D36" s="16"/>
      <c r="E36" s="16"/>
      <c r="F36" s="16"/>
    </row>
  </sheetData>
  <mergeCells count="2">
    <mergeCell ref="B2:L2"/>
    <mergeCell ref="C9:K17"/>
  </mergeCells>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2" workbookViewId="0">
      <selection activeCell="G6" sqref="G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41232</v>
      </c>
      <c r="D6" s="2">
        <v>41238</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51</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L19" s="9"/>
    </row>
    <row r="20" spans="2:12">
      <c r="B20" s="7"/>
      <c r="C20" s="22" t="s">
        <v>13</v>
      </c>
      <c r="D20" s="8"/>
      <c r="E20" s="8"/>
      <c r="F20" s="8"/>
      <c r="L20" s="9"/>
    </row>
    <row r="21" spans="2:12">
      <c r="B21" s="7"/>
      <c r="C21" s="19" t="s">
        <v>41</v>
      </c>
      <c r="D21" s="19" t="s">
        <v>42</v>
      </c>
      <c r="E21" s="23" t="s">
        <v>43</v>
      </c>
      <c r="F21" s="23" t="s">
        <v>44</v>
      </c>
      <c r="G21" s="18" t="s">
        <v>45</v>
      </c>
      <c r="H21" s="19" t="s">
        <v>46</v>
      </c>
      <c r="I21" s="19" t="s">
        <v>47</v>
      </c>
      <c r="J21" s="19" t="s">
        <v>48</v>
      </c>
      <c r="K21" s="19" t="s">
        <v>49</v>
      </c>
      <c r="L21" s="9"/>
    </row>
    <row r="22" spans="2:12">
      <c r="B22" s="7"/>
      <c r="C22" s="3">
        <v>41232</v>
      </c>
      <c r="D22" s="17">
        <v>49918</v>
      </c>
      <c r="E22" s="24">
        <v>30</v>
      </c>
      <c r="F22" s="29">
        <v>5.9999999999999995E-4</v>
      </c>
      <c r="G22" s="17">
        <v>0</v>
      </c>
      <c r="H22" s="28">
        <v>0</v>
      </c>
      <c r="I22" s="1">
        <v>11.96</v>
      </c>
      <c r="J22" s="1">
        <v>0.24</v>
      </c>
      <c r="K22" s="1">
        <v>0.4</v>
      </c>
      <c r="L22" s="9"/>
    </row>
    <row r="23" spans="2:12">
      <c r="B23" s="7"/>
      <c r="C23" s="3">
        <v>41233</v>
      </c>
      <c r="D23" s="17">
        <v>42905</v>
      </c>
      <c r="E23" s="24">
        <v>27</v>
      </c>
      <c r="F23" s="29">
        <v>5.9999999999999995E-4</v>
      </c>
      <c r="G23" s="17">
        <v>0</v>
      </c>
      <c r="H23" s="28">
        <v>0</v>
      </c>
      <c r="I23" s="1">
        <v>10.34</v>
      </c>
      <c r="J23" s="1">
        <v>0.24</v>
      </c>
      <c r="K23" s="1">
        <v>0.38</v>
      </c>
      <c r="L23" s="9"/>
    </row>
    <row r="24" spans="2:12">
      <c r="B24" s="7"/>
      <c r="C24" s="3">
        <v>41234</v>
      </c>
      <c r="D24" s="17">
        <v>34342</v>
      </c>
      <c r="E24" s="24">
        <v>19</v>
      </c>
      <c r="F24" s="29">
        <v>5.9999999999999995E-4</v>
      </c>
      <c r="G24" s="17">
        <v>0</v>
      </c>
      <c r="H24" s="28">
        <v>0</v>
      </c>
      <c r="I24" s="1">
        <v>9.2799999999999994</v>
      </c>
      <c r="J24" s="1">
        <v>0.27</v>
      </c>
      <c r="K24" s="1">
        <v>0.49</v>
      </c>
      <c r="L24" s="9"/>
    </row>
    <row r="25" spans="2:12">
      <c r="B25" s="7"/>
      <c r="C25" s="3">
        <v>41235</v>
      </c>
      <c r="D25" s="17">
        <v>25626</v>
      </c>
      <c r="E25" s="24">
        <v>17</v>
      </c>
      <c r="F25" s="29">
        <v>6.9999999999999999E-4</v>
      </c>
      <c r="G25" s="17">
        <v>0</v>
      </c>
      <c r="H25" s="28">
        <v>0</v>
      </c>
      <c r="I25" s="1">
        <v>8.98</v>
      </c>
      <c r="J25" s="1">
        <v>0.35</v>
      </c>
      <c r="K25" s="1">
        <v>0.53</v>
      </c>
      <c r="L25" s="9"/>
    </row>
    <row r="26" spans="2:12">
      <c r="B26" s="7"/>
      <c r="C26" s="3">
        <v>41236</v>
      </c>
      <c r="D26" s="17">
        <v>27273</v>
      </c>
      <c r="E26" s="24">
        <v>17</v>
      </c>
      <c r="F26" s="29">
        <v>5.9999999999999995E-4</v>
      </c>
      <c r="G26" s="17">
        <v>0</v>
      </c>
      <c r="H26" s="28">
        <v>0</v>
      </c>
      <c r="I26" s="1">
        <v>10.31</v>
      </c>
      <c r="J26" s="1">
        <v>0.38</v>
      </c>
      <c r="K26" s="1">
        <v>0.61</v>
      </c>
      <c r="L26" s="9"/>
    </row>
    <row r="27" spans="2:12">
      <c r="B27" s="7"/>
      <c r="C27" s="3">
        <v>41237</v>
      </c>
      <c r="D27" s="17">
        <v>28592</v>
      </c>
      <c r="E27" s="24">
        <v>24</v>
      </c>
      <c r="F27" s="29">
        <v>8.0000000000000004E-4</v>
      </c>
      <c r="G27" s="17">
        <v>0</v>
      </c>
      <c r="H27" s="28">
        <v>0</v>
      </c>
      <c r="I27" s="1">
        <v>10.69</v>
      </c>
      <c r="J27" s="1">
        <v>0.37</v>
      </c>
      <c r="K27" s="1">
        <v>0.45</v>
      </c>
      <c r="L27" s="9"/>
    </row>
    <row r="28" spans="2:12">
      <c r="B28" s="7"/>
      <c r="C28" s="3">
        <v>41238</v>
      </c>
      <c r="D28" s="17">
        <v>32030</v>
      </c>
      <c r="E28" s="24">
        <v>29</v>
      </c>
      <c r="F28" s="29">
        <v>8.9999999999999998E-4</v>
      </c>
      <c r="G28" s="17">
        <v>0</v>
      </c>
      <c r="H28" s="28">
        <v>0</v>
      </c>
      <c r="I28" s="1">
        <v>12.11</v>
      </c>
      <c r="J28" s="1">
        <v>0.38</v>
      </c>
      <c r="K28" s="1">
        <v>0.42</v>
      </c>
      <c r="L28" s="9"/>
    </row>
    <row r="29" spans="2:12">
      <c r="B29" s="7"/>
      <c r="C29" s="11" t="s">
        <v>50</v>
      </c>
      <c r="D29" s="4">
        <f>SUM(D22:D28)</f>
        <v>240686</v>
      </c>
      <c r="E29" s="26">
        <f>SUM(E22:E28)</f>
        <v>163</v>
      </c>
      <c r="F29" s="30">
        <f>E29/D29</f>
        <v>6.772309149680497E-4</v>
      </c>
      <c r="G29" s="4">
        <f>SUM(G22:G28)</f>
        <v>0</v>
      </c>
      <c r="H29" s="5">
        <f>SUM(H22:H28)</f>
        <v>0</v>
      </c>
      <c r="I29" s="5">
        <f>SUM(I22:I28)</f>
        <v>73.67</v>
      </c>
      <c r="J29" s="5">
        <f>I29/D29*1000</f>
        <v>0.30608344482022221</v>
      </c>
      <c r="K29" s="5">
        <f>I29/E29</f>
        <v>0.45196319018404907</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3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I7" sqref="I7"/>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41239</v>
      </c>
      <c r="D6" s="2">
        <v>41245</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62</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L19" s="9"/>
    </row>
    <row r="20" spans="2:12">
      <c r="B20" s="7"/>
      <c r="C20" s="22" t="s">
        <v>13</v>
      </c>
      <c r="D20" s="8"/>
      <c r="E20" s="8"/>
      <c r="F20" s="8"/>
      <c r="L20" s="9"/>
    </row>
    <row r="21" spans="2:12">
      <c r="B21" s="7"/>
      <c r="C21" s="19" t="s">
        <v>52</v>
      </c>
      <c r="D21" s="19" t="s">
        <v>53</v>
      </c>
      <c r="E21" s="23" t="s">
        <v>54</v>
      </c>
      <c r="F21" s="23" t="s">
        <v>55</v>
      </c>
      <c r="G21" s="18" t="s">
        <v>56</v>
      </c>
      <c r="H21" s="19" t="s">
        <v>57</v>
      </c>
      <c r="I21" s="19" t="s">
        <v>58</v>
      </c>
      <c r="J21" s="19" t="s">
        <v>59</v>
      </c>
      <c r="K21" s="19" t="s">
        <v>60</v>
      </c>
      <c r="L21" s="9"/>
    </row>
    <row r="22" spans="2:12">
      <c r="B22" s="7"/>
      <c r="C22" s="3">
        <v>41239</v>
      </c>
      <c r="D22" s="17">
        <v>131095</v>
      </c>
      <c r="E22" s="24">
        <v>64</v>
      </c>
      <c r="F22" s="29">
        <f t="shared" ref="F22:F28" si="0">E22/D22</f>
        <v>4.8819558335558185E-4</v>
      </c>
      <c r="G22" s="17">
        <v>1</v>
      </c>
      <c r="H22" s="28">
        <v>326.74</v>
      </c>
      <c r="I22" s="1">
        <v>43.15</v>
      </c>
      <c r="J22" s="1">
        <f t="shared" ref="J22:J28" si="1">I22/D22*1000</f>
        <v>0.32915061596552114</v>
      </c>
      <c r="K22" s="1">
        <f t="shared" ref="K22:K28" si="2">I22/E22</f>
        <v>0.67421874999999998</v>
      </c>
      <c r="L22" s="9"/>
    </row>
    <row r="23" spans="2:12">
      <c r="B23" s="7"/>
      <c r="C23" s="3">
        <v>41240</v>
      </c>
      <c r="D23" s="17">
        <v>107892</v>
      </c>
      <c r="E23" s="24">
        <v>42</v>
      </c>
      <c r="F23" s="29">
        <f t="shared" si="0"/>
        <v>3.8927816705594482E-4</v>
      </c>
      <c r="G23" s="17">
        <v>0</v>
      </c>
      <c r="H23" s="28">
        <v>0</v>
      </c>
      <c r="I23" s="1">
        <v>36.74</v>
      </c>
      <c r="J23" s="1">
        <f t="shared" si="1"/>
        <v>0.3405257108960813</v>
      </c>
      <c r="K23" s="1">
        <f t="shared" si="2"/>
        <v>0.87476190476190485</v>
      </c>
      <c r="L23" s="9"/>
    </row>
    <row r="24" spans="2:12">
      <c r="B24" s="7"/>
      <c r="C24" s="3">
        <v>41241</v>
      </c>
      <c r="D24" s="17">
        <v>128008</v>
      </c>
      <c r="E24" s="24">
        <v>55</v>
      </c>
      <c r="F24" s="29">
        <f t="shared" si="0"/>
        <v>4.2966064620961192E-4</v>
      </c>
      <c r="G24" s="17">
        <v>0</v>
      </c>
      <c r="H24" s="28">
        <v>0</v>
      </c>
      <c r="I24" s="1">
        <v>43.74</v>
      </c>
      <c r="J24" s="1">
        <f t="shared" si="1"/>
        <v>0.34169739391288045</v>
      </c>
      <c r="K24" s="1">
        <f t="shared" si="2"/>
        <v>0.79527272727272735</v>
      </c>
      <c r="L24" s="9"/>
    </row>
    <row r="25" spans="2:12">
      <c r="B25" s="7"/>
      <c r="C25" s="3">
        <v>41242</v>
      </c>
      <c r="D25" s="17">
        <v>38227</v>
      </c>
      <c r="E25" s="24">
        <v>27</v>
      </c>
      <c r="F25" s="29">
        <f t="shared" si="0"/>
        <v>7.0630706045465245E-4</v>
      </c>
      <c r="G25" s="17">
        <v>0</v>
      </c>
      <c r="H25" s="28">
        <v>0</v>
      </c>
      <c r="I25" s="1">
        <v>12.11</v>
      </c>
      <c r="J25" s="1">
        <f t="shared" si="1"/>
        <v>0.31679179637429045</v>
      </c>
      <c r="K25" s="1">
        <f t="shared" si="2"/>
        <v>0.44851851851851848</v>
      </c>
      <c r="L25" s="9"/>
    </row>
    <row r="26" spans="2:12">
      <c r="B26" s="7"/>
      <c r="C26" s="3">
        <v>41243</v>
      </c>
      <c r="D26" s="17">
        <v>54366</v>
      </c>
      <c r="E26" s="24">
        <v>36</v>
      </c>
      <c r="F26" s="29">
        <f t="shared" si="0"/>
        <v>6.6217856748703233E-4</v>
      </c>
      <c r="G26" s="17">
        <v>0</v>
      </c>
      <c r="H26" s="28">
        <v>0</v>
      </c>
      <c r="I26" s="1">
        <v>16.91</v>
      </c>
      <c r="J26" s="1">
        <f t="shared" si="1"/>
        <v>0.3110399882279366</v>
      </c>
      <c r="K26" s="1">
        <f t="shared" si="2"/>
        <v>0.46972222222222221</v>
      </c>
      <c r="L26" s="9"/>
    </row>
    <row r="27" spans="2:12">
      <c r="B27" s="7"/>
      <c r="C27" s="3">
        <v>41244</v>
      </c>
      <c r="D27" s="17">
        <v>77058</v>
      </c>
      <c r="E27" s="24">
        <v>56</v>
      </c>
      <c r="F27" s="29">
        <f t="shared" si="0"/>
        <v>7.2672532378208622E-4</v>
      </c>
      <c r="G27" s="17">
        <v>0</v>
      </c>
      <c r="H27" s="28">
        <v>0</v>
      </c>
      <c r="I27" s="1">
        <v>23.52</v>
      </c>
      <c r="J27" s="1">
        <f t="shared" si="1"/>
        <v>0.30522463598847621</v>
      </c>
      <c r="K27" s="1">
        <f t="shared" si="2"/>
        <v>0.42</v>
      </c>
      <c r="L27" s="9"/>
    </row>
    <row r="28" spans="2:12">
      <c r="B28" s="7"/>
      <c r="C28" s="3">
        <v>41245</v>
      </c>
      <c r="D28" s="17">
        <v>104390</v>
      </c>
      <c r="E28" s="24">
        <v>35</v>
      </c>
      <c r="F28" s="29">
        <f t="shared" si="0"/>
        <v>3.3528115719896542E-4</v>
      </c>
      <c r="G28" s="17">
        <v>0</v>
      </c>
      <c r="H28" s="28">
        <v>0</v>
      </c>
      <c r="I28" s="1">
        <v>29.88</v>
      </c>
      <c r="J28" s="1">
        <f t="shared" si="1"/>
        <v>0.28623431363157392</v>
      </c>
      <c r="K28" s="1">
        <f t="shared" si="2"/>
        <v>0.85371428571428565</v>
      </c>
      <c r="L28" s="9"/>
    </row>
    <row r="29" spans="2:12">
      <c r="B29" s="7"/>
      <c r="C29" s="11" t="s">
        <v>61</v>
      </c>
      <c r="D29" s="4">
        <f>SUM(D22:D28)</f>
        <v>641036</v>
      </c>
      <c r="E29" s="26">
        <f>SUM(E22:E28)</f>
        <v>315</v>
      </c>
      <c r="F29" s="30">
        <f>E29/D29</f>
        <v>4.9139205910432484E-4</v>
      </c>
      <c r="G29" s="4">
        <f>SUM(G22:G28)</f>
        <v>1</v>
      </c>
      <c r="H29" s="5">
        <f>SUM(H22:H28)</f>
        <v>326.74</v>
      </c>
      <c r="I29" s="5">
        <f>SUM(I22:I28)</f>
        <v>206.05</v>
      </c>
      <c r="J29" s="5">
        <f>I29/D29*1000</f>
        <v>0.32143280564586074</v>
      </c>
      <c r="K29" s="5">
        <f>I29/E29</f>
        <v>0.65412698412698411</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7"/>
  <sheetViews>
    <sheetView tabSelected="1" workbookViewId="0">
      <selection activeCell="H6" sqref="H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1" t="s">
        <v>17</v>
      </c>
      <c r="C2" s="32"/>
      <c r="D2" s="32"/>
      <c r="E2" s="32"/>
      <c r="F2" s="32"/>
      <c r="G2" s="32"/>
      <c r="H2" s="32"/>
      <c r="I2" s="32"/>
      <c r="J2" s="32"/>
      <c r="K2" s="32"/>
      <c r="L2" s="33"/>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41246</v>
      </c>
      <c r="D6" s="2">
        <v>41252</v>
      </c>
      <c r="E6" s="8"/>
      <c r="F6" s="8"/>
      <c r="G6" s="8"/>
      <c r="H6" s="8"/>
      <c r="I6" s="8"/>
      <c r="J6" s="8"/>
      <c r="K6" s="8"/>
      <c r="L6" s="9"/>
    </row>
    <row r="7" spans="2:12">
      <c r="B7" s="7"/>
      <c r="C7" s="8"/>
      <c r="D7" s="8"/>
      <c r="E7" s="8"/>
      <c r="F7" s="8"/>
      <c r="G7" s="8"/>
      <c r="H7" s="8"/>
      <c r="I7" s="8"/>
      <c r="J7" s="8"/>
      <c r="K7" s="8"/>
      <c r="L7" s="9"/>
    </row>
    <row r="8" spans="2:12">
      <c r="B8" s="7"/>
      <c r="C8" s="22" t="s">
        <v>12</v>
      </c>
      <c r="G8" s="8"/>
      <c r="H8" s="8"/>
      <c r="I8" s="8"/>
      <c r="J8" s="8"/>
      <c r="K8" s="8"/>
      <c r="L8" s="9"/>
    </row>
    <row r="9" spans="2:12" ht="13.5" customHeight="1">
      <c r="B9" s="7"/>
      <c r="C9" s="34" t="s">
        <v>73</v>
      </c>
      <c r="D9" s="35"/>
      <c r="E9" s="35"/>
      <c r="F9" s="35"/>
      <c r="G9" s="35"/>
      <c r="H9" s="35"/>
      <c r="I9" s="35"/>
      <c r="J9" s="35"/>
      <c r="K9" s="35"/>
      <c r="L9" s="9"/>
    </row>
    <row r="10" spans="2:12">
      <c r="B10" s="7"/>
      <c r="C10" s="35"/>
      <c r="D10" s="35"/>
      <c r="E10" s="35"/>
      <c r="F10" s="35"/>
      <c r="G10" s="35"/>
      <c r="H10" s="35"/>
      <c r="I10" s="35"/>
      <c r="J10" s="35"/>
      <c r="K10" s="35"/>
      <c r="L10" s="9"/>
    </row>
    <row r="11" spans="2:12">
      <c r="B11" s="7"/>
      <c r="C11" s="35"/>
      <c r="D11" s="35"/>
      <c r="E11" s="35"/>
      <c r="F11" s="35"/>
      <c r="G11" s="35"/>
      <c r="H11" s="35"/>
      <c r="I11" s="35"/>
      <c r="J11" s="35"/>
      <c r="K11" s="35"/>
      <c r="L11" s="9"/>
    </row>
    <row r="12" spans="2:12">
      <c r="B12" s="7"/>
      <c r="C12" s="35"/>
      <c r="D12" s="35"/>
      <c r="E12" s="35"/>
      <c r="F12" s="35"/>
      <c r="G12" s="35"/>
      <c r="H12" s="35"/>
      <c r="I12" s="35"/>
      <c r="J12" s="35"/>
      <c r="K12" s="35"/>
      <c r="L12" s="9"/>
    </row>
    <row r="13" spans="2:12">
      <c r="B13" s="7"/>
      <c r="C13" s="35"/>
      <c r="D13" s="35"/>
      <c r="E13" s="35"/>
      <c r="F13" s="35"/>
      <c r="G13" s="35"/>
      <c r="H13" s="35"/>
      <c r="I13" s="35"/>
      <c r="J13" s="35"/>
      <c r="K13" s="35"/>
      <c r="L13" s="9"/>
    </row>
    <row r="14" spans="2:12">
      <c r="B14" s="7"/>
      <c r="C14" s="35"/>
      <c r="D14" s="35"/>
      <c r="E14" s="35"/>
      <c r="F14" s="35"/>
      <c r="G14" s="35"/>
      <c r="H14" s="35"/>
      <c r="I14" s="35"/>
      <c r="J14" s="35"/>
      <c r="K14" s="35"/>
      <c r="L14" s="9"/>
    </row>
    <row r="15" spans="2:12">
      <c r="B15" s="7"/>
      <c r="C15" s="35"/>
      <c r="D15" s="35"/>
      <c r="E15" s="35"/>
      <c r="F15" s="35"/>
      <c r="G15" s="35"/>
      <c r="H15" s="35"/>
      <c r="I15" s="35"/>
      <c r="J15" s="35"/>
      <c r="K15" s="35"/>
      <c r="L15" s="9"/>
    </row>
    <row r="16" spans="2:12">
      <c r="B16" s="7"/>
      <c r="C16" s="35"/>
      <c r="D16" s="35"/>
      <c r="E16" s="35"/>
      <c r="F16" s="35"/>
      <c r="G16" s="35"/>
      <c r="H16" s="35"/>
      <c r="I16" s="35"/>
      <c r="J16" s="35"/>
      <c r="K16" s="35"/>
      <c r="L16" s="9"/>
    </row>
    <row r="17" spans="2:12">
      <c r="B17" s="7"/>
      <c r="C17" s="35"/>
      <c r="D17" s="35"/>
      <c r="E17" s="35"/>
      <c r="F17" s="35"/>
      <c r="G17" s="35"/>
      <c r="H17" s="35"/>
      <c r="I17" s="35"/>
      <c r="J17" s="35"/>
      <c r="K17" s="35"/>
      <c r="L17" s="9"/>
    </row>
    <row r="18" spans="2:12">
      <c r="B18" s="7"/>
      <c r="C18" s="35"/>
      <c r="D18" s="35"/>
      <c r="E18" s="35"/>
      <c r="F18" s="35"/>
      <c r="G18" s="35"/>
      <c r="H18" s="35"/>
      <c r="I18" s="35"/>
      <c r="J18" s="35"/>
      <c r="K18" s="35"/>
      <c r="L18" s="9"/>
    </row>
    <row r="19" spans="2:12">
      <c r="B19" s="7"/>
      <c r="L19" s="9"/>
    </row>
    <row r="20" spans="2:12">
      <c r="B20" s="7"/>
      <c r="C20" s="22" t="s">
        <v>13</v>
      </c>
      <c r="D20" s="8"/>
      <c r="E20" s="8"/>
      <c r="F20" s="8"/>
      <c r="L20" s="9"/>
    </row>
    <row r="21" spans="2:12">
      <c r="B21" s="7"/>
      <c r="C21" s="19" t="s">
        <v>63</v>
      </c>
      <c r="D21" s="19" t="s">
        <v>64</v>
      </c>
      <c r="E21" s="23" t="s">
        <v>65</v>
      </c>
      <c r="F21" s="23" t="s">
        <v>66</v>
      </c>
      <c r="G21" s="18" t="s">
        <v>67</v>
      </c>
      <c r="H21" s="19" t="s">
        <v>68</v>
      </c>
      <c r="I21" s="19" t="s">
        <v>69</v>
      </c>
      <c r="J21" s="19" t="s">
        <v>70</v>
      </c>
      <c r="K21" s="19" t="s">
        <v>71</v>
      </c>
      <c r="L21" s="9"/>
    </row>
    <row r="22" spans="2:12">
      <c r="B22" s="7"/>
      <c r="C22" s="3">
        <v>41246</v>
      </c>
      <c r="D22" s="17">
        <v>68655</v>
      </c>
      <c r="E22" s="24">
        <v>34</v>
      </c>
      <c r="F22" s="29">
        <f t="shared" ref="F22:F28" si="0">E22/D22</f>
        <v>4.9522977204864899E-4</v>
      </c>
      <c r="G22" s="17">
        <v>0</v>
      </c>
      <c r="H22" s="28">
        <v>0</v>
      </c>
      <c r="I22" s="1">
        <v>19.27</v>
      </c>
      <c r="J22" s="1">
        <f t="shared" ref="J22:J28" si="1">I22/D22*1000</f>
        <v>0.28067875609933723</v>
      </c>
      <c r="K22" s="1">
        <f t="shared" ref="K22:K28" si="2">I22/E22</f>
        <v>0.56676470588235295</v>
      </c>
      <c r="L22" s="9"/>
    </row>
    <row r="23" spans="2:12">
      <c r="B23" s="7"/>
      <c r="C23" s="3">
        <v>41247</v>
      </c>
      <c r="D23" s="17">
        <v>62333</v>
      </c>
      <c r="E23" s="24">
        <v>20</v>
      </c>
      <c r="F23" s="29">
        <f t="shared" si="0"/>
        <v>3.2085733078786517E-4</v>
      </c>
      <c r="G23" s="17">
        <v>0</v>
      </c>
      <c r="H23" s="28">
        <v>0</v>
      </c>
      <c r="I23" s="1">
        <v>17.829999999999998</v>
      </c>
      <c r="J23" s="1">
        <f t="shared" si="1"/>
        <v>0.28604431039738176</v>
      </c>
      <c r="K23" s="1">
        <f t="shared" si="2"/>
        <v>0.89149999999999996</v>
      </c>
      <c r="L23" s="9"/>
    </row>
    <row r="24" spans="2:12">
      <c r="B24" s="7"/>
      <c r="C24" s="3">
        <v>41248</v>
      </c>
      <c r="D24" s="17">
        <v>65034</v>
      </c>
      <c r="E24" s="24">
        <v>27</v>
      </c>
      <c r="F24" s="29">
        <f t="shared" si="0"/>
        <v>4.1516745087185166E-4</v>
      </c>
      <c r="G24" s="17">
        <v>1</v>
      </c>
      <c r="H24" s="28">
        <v>103.42</v>
      </c>
      <c r="I24" s="1">
        <v>22.04</v>
      </c>
      <c r="J24" s="1">
        <f t="shared" si="1"/>
        <v>0.33889965248946707</v>
      </c>
      <c r="K24" s="1">
        <f t="shared" si="2"/>
        <v>0.8162962962962963</v>
      </c>
      <c r="L24" s="9"/>
    </row>
    <row r="25" spans="2:12">
      <c r="B25" s="7"/>
      <c r="C25" s="3">
        <v>41249</v>
      </c>
      <c r="D25" s="17">
        <v>71840</v>
      </c>
      <c r="E25" s="24">
        <v>37</v>
      </c>
      <c r="F25" s="29">
        <f t="shared" si="0"/>
        <v>5.150334075723831E-4</v>
      </c>
      <c r="G25" s="17">
        <v>1</v>
      </c>
      <c r="H25" s="28">
        <v>221.04</v>
      </c>
      <c r="I25" s="1">
        <v>21.36</v>
      </c>
      <c r="J25" s="1">
        <f t="shared" si="1"/>
        <v>0.29732739420935411</v>
      </c>
      <c r="K25" s="1">
        <f t="shared" si="2"/>
        <v>0.57729729729729728</v>
      </c>
      <c r="L25" s="9"/>
    </row>
    <row r="26" spans="2:12">
      <c r="B26" s="7"/>
      <c r="C26" s="3">
        <v>41250</v>
      </c>
      <c r="D26" s="17">
        <v>27149</v>
      </c>
      <c r="E26" s="24">
        <v>11</v>
      </c>
      <c r="F26" s="29">
        <f t="shared" si="0"/>
        <v>4.0517146119562413E-4</v>
      </c>
      <c r="G26" s="17">
        <v>0</v>
      </c>
      <c r="H26" s="28">
        <v>0</v>
      </c>
      <c r="I26" s="1">
        <v>11.56</v>
      </c>
      <c r="J26" s="1">
        <f t="shared" si="1"/>
        <v>0.42579837194740139</v>
      </c>
      <c r="K26" s="1">
        <f t="shared" si="2"/>
        <v>1.050909090909091</v>
      </c>
      <c r="L26" s="9"/>
    </row>
    <row r="27" spans="2:12">
      <c r="B27" s="7"/>
      <c r="C27" s="3">
        <v>41251</v>
      </c>
      <c r="D27" s="17">
        <v>20628</v>
      </c>
      <c r="E27" s="24">
        <v>9</v>
      </c>
      <c r="F27" s="29">
        <f t="shared" si="0"/>
        <v>4.3630017452006982E-4</v>
      </c>
      <c r="G27" s="17">
        <v>0</v>
      </c>
      <c r="H27" s="28">
        <v>0</v>
      </c>
      <c r="I27" s="1">
        <v>8.58</v>
      </c>
      <c r="J27" s="1">
        <f t="shared" si="1"/>
        <v>0.41593949970913324</v>
      </c>
      <c r="K27" s="1">
        <f t="shared" si="2"/>
        <v>0.95333333333333337</v>
      </c>
      <c r="L27" s="9"/>
    </row>
    <row r="28" spans="2:12">
      <c r="B28" s="7"/>
      <c r="C28" s="3">
        <v>41252</v>
      </c>
      <c r="D28" s="17">
        <v>9093</v>
      </c>
      <c r="E28" s="24">
        <v>6</v>
      </c>
      <c r="F28" s="29">
        <f t="shared" si="0"/>
        <v>6.5984823490597162E-4</v>
      </c>
      <c r="G28" s="17">
        <v>0</v>
      </c>
      <c r="H28" s="28">
        <v>0</v>
      </c>
      <c r="I28" s="1">
        <v>3.66</v>
      </c>
      <c r="J28" s="1">
        <f t="shared" si="1"/>
        <v>0.40250742329264272</v>
      </c>
      <c r="K28" s="1">
        <f t="shared" si="2"/>
        <v>0.61</v>
      </c>
      <c r="L28" s="9"/>
    </row>
    <row r="29" spans="2:12">
      <c r="B29" s="7"/>
      <c r="C29" s="11" t="s">
        <v>72</v>
      </c>
      <c r="D29" s="4">
        <f>SUM(D22:D28)</f>
        <v>324732</v>
      </c>
      <c r="E29" s="26">
        <f>SUM(E22:E28)</f>
        <v>144</v>
      </c>
      <c r="F29" s="30">
        <f>E29/D29</f>
        <v>4.4344259266102507E-4</v>
      </c>
      <c r="G29" s="4">
        <f>SUM(G22:G28)</f>
        <v>2</v>
      </c>
      <c r="H29" s="5">
        <f>SUM(H22:H28)</f>
        <v>324.45999999999998</v>
      </c>
      <c r="I29" s="5">
        <f>SUM(I22:I28)</f>
        <v>104.3</v>
      </c>
      <c r="J29" s="5">
        <f>I29/D29*1000</f>
        <v>0.32118793343433971</v>
      </c>
      <c r="K29" s="5">
        <f>I29/E29</f>
        <v>0.72430555555555554</v>
      </c>
      <c r="L29" s="9"/>
    </row>
    <row r="30" spans="2:12">
      <c r="B30" s="7"/>
      <c r="C30" s="8"/>
      <c r="D30" s="8"/>
      <c r="E30" s="8"/>
      <c r="F30" s="8"/>
      <c r="L30" s="9"/>
    </row>
    <row r="31" spans="2:12">
      <c r="B31" s="7"/>
      <c r="C31" s="16" t="s">
        <v>14</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第一周（10-24～10-28）</vt:lpstr>
      <vt:lpstr>第二周（10-29～11-04）</vt:lpstr>
      <vt:lpstr>第三周（11-05～11-11）</vt:lpstr>
      <vt:lpstr>第四周（11-12～11-18）</vt:lpstr>
      <vt:lpstr>第五周（11-19～11-25)</vt:lpstr>
      <vt:lpstr>第六周（11-26～12-02)</vt:lpstr>
      <vt:lpstr>第七周（12-03～12-09)</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assure</dc:creator>
  <cp:lastModifiedBy>assure</cp:lastModifiedBy>
  <dcterms:created xsi:type="dcterms:W3CDTF">2012-04-13T03:17:55Z</dcterms:created>
  <dcterms:modified xsi:type="dcterms:W3CDTF">2012-12-11T10:19:09Z</dcterms:modified>
</cp:coreProperties>
</file>