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2" activeTab="5"/>
  </bookViews>
  <sheets>
    <sheet name="第一周（11-12～11-18）" sheetId="20" r:id="rId1"/>
    <sheet name="第二周（11-19～11-25)" sheetId="21" r:id="rId2"/>
    <sheet name="第三周（11-26～12-02)" sheetId="22" r:id="rId3"/>
    <sheet name="第四周（12-03～12-09)" sheetId="23" r:id="rId4"/>
    <sheet name="第五周（12-10～12-16)" sheetId="24" r:id="rId5"/>
    <sheet name="第六周（12-17～12-23)" sheetId="25" r:id="rId6"/>
    <sheet name="Sheet2" sheetId="17" r:id="rId7"/>
  </sheets>
  <calcPr calcId="125725"/>
</workbook>
</file>

<file path=xl/calcChain.xml><?xml version="1.0" encoding="utf-8"?>
<calcChain xmlns="http://schemas.openxmlformats.org/spreadsheetml/2006/main">
  <c r="I28" i="25"/>
  <c r="H28"/>
  <c r="G28"/>
  <c r="E28"/>
  <c r="D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K21"/>
  <c r="J21"/>
  <c r="F21"/>
  <c r="I30" i="24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4" i="23"/>
  <c r="H34"/>
  <c r="G34"/>
  <c r="E34"/>
  <c r="D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I36" i="22"/>
  <c r="H36"/>
  <c r="G36"/>
  <c r="E36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I32" i="21"/>
  <c r="H32"/>
  <c r="G32"/>
  <c r="E32"/>
  <c r="D32"/>
  <c r="I30" i="20"/>
  <c r="J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J28" i="25" l="1"/>
  <c r="F28"/>
  <c r="K28"/>
  <c r="J30" i="24"/>
  <c r="F30"/>
  <c r="K30"/>
  <c r="J34" i="23"/>
  <c r="F34"/>
  <c r="K34"/>
  <c r="J36" i="22"/>
  <c r="F36"/>
  <c r="K36"/>
  <c r="J32" i="21"/>
  <c r="F32"/>
  <c r="K32"/>
  <c r="K30" i="20"/>
</calcChain>
</file>

<file path=xl/sharedStrings.xml><?xml version="1.0" encoding="utf-8"?>
<sst xmlns="http://schemas.openxmlformats.org/spreadsheetml/2006/main" count="108" uniqueCount="73">
  <si>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</si>
  <si>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</si>
  <si>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</si>
  <si>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</si>
  <si>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</si>
  <si>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</si>
  <si>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</si>
  <si>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t xml:space="preserve">FocalPrice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</si>
  <si>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</si>
  <si>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</si>
  <si>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</si>
  <si>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</si>
  <si>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</si>
  <si>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</si>
  <si>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</si>
  <si>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</si>
  <si>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</si>
  <si>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</si>
  <si>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</si>
  <si>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</si>
  <si>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</si>
  <si>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</si>
  <si>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</si>
  <si>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</si>
  <si>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</si>
  <si>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</si>
  <si>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</si>
  <si>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</si>
  <si>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1.继续进行各场景的测试投放（时间、媒体类别、相似人群）；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1.继续进行各场景的测试投放，逐步放大预算；
2.继续优化动态出价算法；
3.总结投放数据，优化投放模型；
4.利用上周数据和GA报表进行数据比对；
5.扩大人群学习范围；
6.开始逐步挑选效果较好的媒体进行白名单投放；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</si>
  <si>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</si>
  <si>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</si>
  <si>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</si>
  <si>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</si>
  <si>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</si>
  <si>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</si>
  <si>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</si>
  <si>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</si>
  <si>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</si>
  <si>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</si>
  <si>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1.继续进行各场景的测试投放，并在11-28开始放大预算，引进更多的流量；
2.继续优化动态出价算法；
3.总结投放数据，优化投放模型；
4.利用上周数据和GA报表进行数据比对；
5.扩大人群学习范围；
6.开始逐步挑选效果较好的媒体进行白名单投放；
7.准备了新的728×90的创意用于投放；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1.继续进行各场景的测试投放，逐步放大预算；
2.继续优化动态出价算法；
3.总结投放数据，优化投放模型；
4.数据比对进行中；
5.开始新创意（728×90）的投放；
6.继续扩大人群学习范围；
7.持续挑选效果较好的媒体进行白名单投放；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</si>
  <si>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</si>
  <si>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</si>
  <si>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</si>
  <si>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</si>
  <si>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</si>
  <si>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</si>
  <si>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</si>
  <si>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</si>
  <si>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</si>
  <si>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</si>
  <si>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1.继续进行各场景的测试投放，逐步放大预算；
2.继续优化动态出价算法；
3.总结投放数据，优化投放模型；
4.数据比对进行中；
5.开始新创意（728×90）的投放；
6.继续扩大人群学习范围；
7.持续挑选效果较好的媒体进行白名单投放；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1.持续挑选效果较好的媒体进行白名单投放；
2.继续优化动态出价算法；
3.总结投放数据，优化投放模型；
4.数据比对进行中；
5.继续扩大人群学习范围；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</si>
  <si>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</si>
  <si>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</si>
  <si>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</si>
  <si>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</si>
  <si>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</si>
  <si>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</si>
  <si>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</si>
  <si>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</si>
  <si>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</si>
  <si>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</si>
  <si>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1.持续挑选效果较好的媒体进行白名单投放；
2.继续优化动态出价算法；
3.总结投放数据，优化投放模型；
4.数据比对进行中；
5.继续扩大人群学习范围；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1.持续挑选效果较好的媒体进行白名单投放；
2.继续优化动态出价算法；
3.继续规模投放；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</si>
  <si>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</si>
  <si>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</si>
  <si>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</si>
  <si>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</si>
  <si>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</si>
  <si>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</si>
  <si>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</si>
  <si>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</si>
  <si>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</si>
  <si>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</si>
  <si>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1.持续挑选效果较好的媒体进行白名单投放；
2.继续优化动态出价算法；
3.继续规模投放；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1.暂停广告投放；
2.总结第一阶段投放经验；
3.整理转化跟踪和统计方案；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</si>
</sst>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8"/>
  <sheetViews>
    <sheetView topLeftCell="A8" workbookViewId="0">
      <selection activeCell="C6" sqref="C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6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8</v>
      </c>
      <c r="D25" s="19" t="s">
        <v>9</v>
      </c>
      <c r="E25" s="23" t="s">
        <v>10</v>
      </c>
      <c r="F25" s="23" t="s">
        <v>11</v>
      </c>
      <c r="G25" s="18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9"/>
    </row>
    <row r="26" spans="2:12">
      <c r="B26" s="7"/>
      <c r="C26" s="3">
        <v>41228</v>
      </c>
      <c r="D26" s="17">
        <v>255233</v>
      </c>
      <c r="E26" s="24">
        <v>157</v>
      </c>
      <c r="F26" s="27">
        <f t="shared" ref="F26:F29" si="0">E26/D26</f>
        <v>6.1512421983050784E-4</v>
      </c>
      <c r="G26" s="17">
        <v>0</v>
      </c>
      <c r="H26" s="26">
        <v>0</v>
      </c>
      <c r="I26" s="1">
        <v>78.62</v>
      </c>
      <c r="J26" s="1">
        <f t="shared" ref="J26:J29" si="1">I26/D26*1000</f>
        <v>0.3080322685546148</v>
      </c>
      <c r="K26" s="1">
        <f t="shared" ref="K26:K29" si="2">I26/E26</f>
        <v>0.50076433121019115</v>
      </c>
      <c r="L26" s="9"/>
    </row>
    <row r="27" spans="2:12">
      <c r="B27" s="7"/>
      <c r="C27" s="3">
        <v>41229</v>
      </c>
      <c r="D27" s="17">
        <v>205176</v>
      </c>
      <c r="E27" s="24">
        <v>90</v>
      </c>
      <c r="F27" s="27">
        <f t="shared" si="0"/>
        <v>4.3864779506375015E-4</v>
      </c>
      <c r="G27" s="17">
        <v>12</v>
      </c>
      <c r="H27" s="26">
        <v>444.92</v>
      </c>
      <c r="I27" s="1">
        <v>66.260000000000005</v>
      </c>
      <c r="J27" s="1">
        <f t="shared" si="1"/>
        <v>0.32294225445471209</v>
      </c>
      <c r="K27" s="1">
        <f t="shared" si="2"/>
        <v>0.73622222222222233</v>
      </c>
      <c r="L27" s="9"/>
    </row>
    <row r="28" spans="2:12">
      <c r="B28" s="7"/>
      <c r="C28" s="3">
        <v>41230</v>
      </c>
      <c r="D28" s="17">
        <v>188781</v>
      </c>
      <c r="E28" s="24">
        <v>104</v>
      </c>
      <c r="F28" s="27">
        <f t="shared" si="0"/>
        <v>5.5090289806707245E-4</v>
      </c>
      <c r="G28" s="17">
        <v>14</v>
      </c>
      <c r="H28" s="26">
        <v>70.599999999999994</v>
      </c>
      <c r="I28" s="1">
        <v>63.41</v>
      </c>
      <c r="J28" s="1">
        <f t="shared" si="1"/>
        <v>0.33589185352339479</v>
      </c>
      <c r="K28" s="1">
        <f t="shared" si="2"/>
        <v>0.60971153846153847</v>
      </c>
      <c r="L28" s="9"/>
    </row>
    <row r="29" spans="2:12">
      <c r="B29" s="7"/>
      <c r="C29" s="3">
        <v>41231</v>
      </c>
      <c r="D29" s="17">
        <v>187594</v>
      </c>
      <c r="E29" s="24">
        <v>117</v>
      </c>
      <c r="F29" s="27">
        <f t="shared" si="0"/>
        <v>6.2368732475452302E-4</v>
      </c>
      <c r="G29" s="17">
        <v>12</v>
      </c>
      <c r="H29" s="26">
        <v>134.59</v>
      </c>
      <c r="I29" s="1">
        <v>63.33</v>
      </c>
      <c r="J29" s="1">
        <f t="shared" si="1"/>
        <v>0.33759075450174314</v>
      </c>
      <c r="K29" s="1">
        <f t="shared" si="2"/>
        <v>0.54128205128205131</v>
      </c>
      <c r="L29" s="9"/>
    </row>
    <row r="30" spans="2:12">
      <c r="B30" s="7"/>
      <c r="C30" s="11" t="s">
        <v>17</v>
      </c>
      <c r="D30" s="4">
        <f>SUM(D26:D29)</f>
        <v>836784</v>
      </c>
      <c r="E30" s="25">
        <f>SUM(E26:E29)</f>
        <v>468</v>
      </c>
      <c r="F30" s="28">
        <f>E30/D30</f>
        <v>5.5928411633109618E-4</v>
      </c>
      <c r="G30" s="4">
        <f>SUM(G26:G29)</f>
        <v>38</v>
      </c>
      <c r="H30" s="5">
        <f>SUM(H26:H29)</f>
        <v>650.11</v>
      </c>
      <c r="I30" s="5">
        <f>SUM(I26:I29)</f>
        <v>271.62</v>
      </c>
      <c r="J30" s="5">
        <f>I30/D30*1000</f>
        <v>0.32459989674754774</v>
      </c>
      <c r="K30" s="5">
        <f>I30/E30</f>
        <v>0.58038461538461539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opLeftCell="A9" workbookViewId="0">
      <selection activeCell="F6" sqref="F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28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L22" s="9"/>
    </row>
    <row r="23" spans="2:12">
      <c r="B23" s="7"/>
      <c r="C23" s="22" t="s">
        <v>4</v>
      </c>
      <c r="D23" s="8"/>
      <c r="E23" s="8"/>
      <c r="F23" s="8"/>
      <c r="L23" s="9"/>
    </row>
    <row r="24" spans="2:12">
      <c r="B24" s="7"/>
      <c r="C24" s="19" t="s">
        <v>18</v>
      </c>
      <c r="D24" s="19" t="s">
        <v>19</v>
      </c>
      <c r="E24" s="23" t="s">
        <v>20</v>
      </c>
      <c r="F24" s="23" t="s">
        <v>21</v>
      </c>
      <c r="G24" s="18" t="s">
        <v>22</v>
      </c>
      <c r="H24" s="19" t="s">
        <v>23</v>
      </c>
      <c r="I24" s="19" t="s">
        <v>24</v>
      </c>
      <c r="J24" s="19" t="s">
        <v>25</v>
      </c>
      <c r="K24" s="19" t="s">
        <v>26</v>
      </c>
      <c r="L24" s="9"/>
    </row>
    <row r="25" spans="2:12">
      <c r="B25" s="7"/>
      <c r="C25" s="3">
        <v>41232</v>
      </c>
      <c r="D25" s="17">
        <v>216864</v>
      </c>
      <c r="E25" s="24">
        <v>98</v>
      </c>
      <c r="F25" s="29">
        <v>5.0000000000000001E-4</v>
      </c>
      <c r="G25" s="17">
        <v>17</v>
      </c>
      <c r="H25" s="26">
        <v>138.21</v>
      </c>
      <c r="I25" s="1">
        <v>64.75</v>
      </c>
      <c r="J25" s="1">
        <v>0.3</v>
      </c>
      <c r="K25" s="1">
        <v>0.66</v>
      </c>
      <c r="L25" s="9"/>
    </row>
    <row r="26" spans="2:12">
      <c r="B26" s="7"/>
      <c r="C26" s="3">
        <v>41233</v>
      </c>
      <c r="D26" s="17">
        <v>226478</v>
      </c>
      <c r="E26" s="24">
        <v>155</v>
      </c>
      <c r="F26" s="29">
        <v>6.9999999999999999E-4</v>
      </c>
      <c r="G26" s="17">
        <v>23</v>
      </c>
      <c r="H26" s="26">
        <v>146.24</v>
      </c>
      <c r="I26" s="1">
        <v>63.55</v>
      </c>
      <c r="J26" s="1">
        <v>0.28000000000000003</v>
      </c>
      <c r="K26" s="1">
        <v>0.41</v>
      </c>
      <c r="L26" s="9"/>
    </row>
    <row r="27" spans="2:12">
      <c r="B27" s="7"/>
      <c r="C27" s="3">
        <v>41234</v>
      </c>
      <c r="D27" s="17">
        <v>165452</v>
      </c>
      <c r="E27" s="24">
        <v>99</v>
      </c>
      <c r="F27" s="29">
        <v>5.9999999999999995E-4</v>
      </c>
      <c r="G27" s="17">
        <v>20</v>
      </c>
      <c r="H27" s="26">
        <v>418.52</v>
      </c>
      <c r="I27" s="1">
        <v>52.68</v>
      </c>
      <c r="J27" s="1">
        <v>0.32</v>
      </c>
      <c r="K27" s="1">
        <v>0.53</v>
      </c>
      <c r="L27" s="9"/>
    </row>
    <row r="28" spans="2:12">
      <c r="B28" s="7"/>
      <c r="C28" s="3">
        <v>41235</v>
      </c>
      <c r="D28" s="17">
        <v>89864</v>
      </c>
      <c r="E28" s="24">
        <v>40</v>
      </c>
      <c r="F28" s="29">
        <v>4.0000000000000002E-4</v>
      </c>
      <c r="G28" s="17">
        <v>0</v>
      </c>
      <c r="H28" s="26">
        <v>0</v>
      </c>
      <c r="I28" s="1">
        <v>28.38</v>
      </c>
      <c r="J28" s="1">
        <v>0.32</v>
      </c>
      <c r="K28" s="1">
        <v>0.71</v>
      </c>
      <c r="L28" s="9"/>
    </row>
    <row r="29" spans="2:12">
      <c r="B29" s="7"/>
      <c r="C29" s="3">
        <v>41236</v>
      </c>
      <c r="D29" s="17">
        <v>91764</v>
      </c>
      <c r="E29" s="24">
        <v>72</v>
      </c>
      <c r="F29" s="29">
        <v>8.0000000000000004E-4</v>
      </c>
      <c r="G29" s="17">
        <v>0</v>
      </c>
      <c r="H29" s="26">
        <v>0</v>
      </c>
      <c r="I29" s="1">
        <v>35.880000000000003</v>
      </c>
      <c r="J29" s="1">
        <v>0.39</v>
      </c>
      <c r="K29" s="1">
        <v>0.5</v>
      </c>
      <c r="L29" s="9"/>
    </row>
    <row r="30" spans="2:12">
      <c r="B30" s="7"/>
      <c r="C30" s="3">
        <v>41237</v>
      </c>
      <c r="D30" s="17">
        <v>169802</v>
      </c>
      <c r="E30" s="24">
        <v>185</v>
      </c>
      <c r="F30" s="29">
        <v>1.1000000000000001E-3</v>
      </c>
      <c r="G30" s="17">
        <v>0</v>
      </c>
      <c r="H30" s="26">
        <v>0</v>
      </c>
      <c r="I30" s="1">
        <v>64.67</v>
      </c>
      <c r="J30" s="1">
        <v>0.38</v>
      </c>
      <c r="K30" s="1">
        <v>0.35</v>
      </c>
      <c r="L30" s="9"/>
    </row>
    <row r="31" spans="2:12">
      <c r="B31" s="7"/>
      <c r="C31" s="3">
        <v>41238</v>
      </c>
      <c r="D31" s="17">
        <v>179885</v>
      </c>
      <c r="E31" s="24">
        <v>186</v>
      </c>
      <c r="F31" s="29">
        <v>1E-3</v>
      </c>
      <c r="G31" s="17">
        <v>1</v>
      </c>
      <c r="H31" s="26">
        <v>4.09</v>
      </c>
      <c r="I31" s="1">
        <v>68.23</v>
      </c>
      <c r="J31" s="1">
        <v>0.38</v>
      </c>
      <c r="K31" s="1">
        <v>0.37</v>
      </c>
      <c r="L31" s="9"/>
    </row>
    <row r="32" spans="2:12">
      <c r="B32" s="7"/>
      <c r="C32" s="11" t="s">
        <v>27</v>
      </c>
      <c r="D32" s="4">
        <f>SUM(D25:D31)</f>
        <v>1140109</v>
      </c>
      <c r="E32" s="25">
        <f>SUM(E25:E31)</f>
        <v>835</v>
      </c>
      <c r="F32" s="30">
        <f>E32/D32</f>
        <v>7.3238611395927931E-4</v>
      </c>
      <c r="G32" s="4">
        <f>SUM(G25:G31)</f>
        <v>61</v>
      </c>
      <c r="H32" s="5">
        <f>SUM(H25:H31)</f>
        <v>707.06000000000006</v>
      </c>
      <c r="I32" s="5">
        <f>SUM(I25:I31)</f>
        <v>378.14000000000004</v>
      </c>
      <c r="J32" s="5">
        <f>I32/D32*1000</f>
        <v>0.33167004207492445</v>
      </c>
      <c r="K32" s="5">
        <f>I32/E32</f>
        <v>0.45286227544910185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4"/>
  <sheetViews>
    <sheetView topLeftCell="A12" workbookViewId="0">
      <selection activeCell="C9" sqref="C9:K2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41239</v>
      </c>
      <c r="D6" s="2">
        <v>41245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39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C23" s="35"/>
      <c r="D23" s="35"/>
      <c r="E23" s="35"/>
      <c r="F23" s="35"/>
      <c r="G23" s="35"/>
      <c r="H23" s="35"/>
      <c r="I23" s="35"/>
      <c r="J23" s="35"/>
      <c r="K23" s="35"/>
      <c r="L23" s="9"/>
    </row>
    <row r="24" spans="2:12">
      <c r="B24" s="7"/>
      <c r="C24" s="35"/>
      <c r="D24" s="35"/>
      <c r="E24" s="35"/>
      <c r="F24" s="35"/>
      <c r="G24" s="35"/>
      <c r="H24" s="35"/>
      <c r="I24" s="35"/>
      <c r="J24" s="35"/>
      <c r="K24" s="35"/>
      <c r="L24" s="9"/>
    </row>
    <row r="25" spans="2:12">
      <c r="B25" s="7"/>
      <c r="C25" s="35"/>
      <c r="D25" s="35"/>
      <c r="E25" s="35"/>
      <c r="F25" s="35"/>
      <c r="G25" s="35"/>
      <c r="H25" s="35"/>
      <c r="I25" s="35"/>
      <c r="J25" s="35"/>
      <c r="K25" s="35"/>
      <c r="L25" s="9"/>
    </row>
    <row r="26" spans="2:12">
      <c r="B26" s="7"/>
      <c r="L26" s="9"/>
    </row>
    <row r="27" spans="2:12">
      <c r="B27" s="7"/>
      <c r="C27" s="22" t="s">
        <v>4</v>
      </c>
      <c r="D27" s="8"/>
      <c r="E27" s="8"/>
      <c r="F27" s="8"/>
      <c r="L27" s="9"/>
    </row>
    <row r="28" spans="2:12">
      <c r="B28" s="7"/>
      <c r="C28" s="19" t="s">
        <v>29</v>
      </c>
      <c r="D28" s="19" t="s">
        <v>30</v>
      </c>
      <c r="E28" s="23" t="s">
        <v>31</v>
      </c>
      <c r="F28" s="23" t="s">
        <v>32</v>
      </c>
      <c r="G28" s="18" t="s">
        <v>33</v>
      </c>
      <c r="H28" s="19" t="s">
        <v>34</v>
      </c>
      <c r="I28" s="19" t="s">
        <v>35</v>
      </c>
      <c r="J28" s="19" t="s">
        <v>36</v>
      </c>
      <c r="K28" s="19" t="s">
        <v>37</v>
      </c>
      <c r="L28" s="9"/>
    </row>
    <row r="29" spans="2:12">
      <c r="B29" s="7"/>
      <c r="C29" s="3">
        <v>41239</v>
      </c>
      <c r="D29" s="17">
        <v>150241</v>
      </c>
      <c r="E29" s="24">
        <v>105</v>
      </c>
      <c r="F29" s="27">
        <f t="shared" ref="F29:F35" si="0">E29/D29</f>
        <v>6.9887713739924518E-4</v>
      </c>
      <c r="G29" s="17">
        <v>0</v>
      </c>
      <c r="H29" s="26">
        <v>0</v>
      </c>
      <c r="I29" s="1">
        <v>53.61</v>
      </c>
      <c r="J29" s="1">
        <f t="shared" ref="J29:J35" si="1">I29/D29*1000</f>
        <v>0.3568266984378432</v>
      </c>
      <c r="K29" s="1">
        <f t="shared" ref="K29:K35" si="2">I29/E29</f>
        <v>0.51057142857142856</v>
      </c>
      <c r="L29" s="9"/>
    </row>
    <row r="30" spans="2:12">
      <c r="B30" s="7"/>
      <c r="C30" s="3">
        <v>41240</v>
      </c>
      <c r="D30" s="17">
        <v>25209</v>
      </c>
      <c r="E30" s="24">
        <v>8</v>
      </c>
      <c r="F30" s="27">
        <f t="shared" si="0"/>
        <v>3.1734697925344123E-4</v>
      </c>
      <c r="G30" s="17">
        <v>0</v>
      </c>
      <c r="H30" s="26">
        <v>0</v>
      </c>
      <c r="I30" s="1">
        <v>11.48</v>
      </c>
      <c r="J30" s="1">
        <f t="shared" si="1"/>
        <v>0.45539291522868819</v>
      </c>
      <c r="K30" s="1">
        <f t="shared" si="2"/>
        <v>1.4350000000000001</v>
      </c>
      <c r="L30" s="9"/>
    </row>
    <row r="31" spans="2:12">
      <c r="B31" s="7"/>
      <c r="C31" s="3">
        <v>41241</v>
      </c>
      <c r="D31" s="17">
        <v>780196</v>
      </c>
      <c r="E31" s="24">
        <v>311</v>
      </c>
      <c r="F31" s="27">
        <f t="shared" si="0"/>
        <v>3.9861778322370278E-4</v>
      </c>
      <c r="G31" s="17">
        <v>0</v>
      </c>
      <c r="H31" s="26">
        <v>0</v>
      </c>
      <c r="I31" s="1">
        <v>242.93</v>
      </c>
      <c r="J31" s="1">
        <f t="shared" si="1"/>
        <v>0.31137047613676566</v>
      </c>
      <c r="K31" s="1">
        <f t="shared" si="2"/>
        <v>0.7811254019292605</v>
      </c>
      <c r="L31" s="9"/>
    </row>
    <row r="32" spans="2:12">
      <c r="B32" s="7"/>
      <c r="C32" s="3">
        <v>41242</v>
      </c>
      <c r="D32" s="17">
        <v>859122</v>
      </c>
      <c r="E32" s="24">
        <v>241</v>
      </c>
      <c r="F32" s="27">
        <f t="shared" si="0"/>
        <v>2.8051894841477694E-4</v>
      </c>
      <c r="G32" s="17">
        <v>0</v>
      </c>
      <c r="H32" s="26">
        <v>0</v>
      </c>
      <c r="I32" s="1">
        <v>235.13</v>
      </c>
      <c r="J32" s="1">
        <f t="shared" si="1"/>
        <v>0.27368639145546264</v>
      </c>
      <c r="K32" s="1">
        <f t="shared" si="2"/>
        <v>0.97564315352697095</v>
      </c>
      <c r="L32" s="9"/>
    </row>
    <row r="33" spans="2:12">
      <c r="B33" s="7"/>
      <c r="C33" s="3">
        <v>41243</v>
      </c>
      <c r="D33" s="17">
        <v>642048</v>
      </c>
      <c r="E33" s="24">
        <v>300</v>
      </c>
      <c r="F33" s="27">
        <f t="shared" si="0"/>
        <v>4.6725478468899521E-4</v>
      </c>
      <c r="G33" s="17">
        <v>0</v>
      </c>
      <c r="H33" s="26">
        <v>0</v>
      </c>
      <c r="I33" s="1">
        <v>194.19</v>
      </c>
      <c r="J33" s="1">
        <f t="shared" si="1"/>
        <v>0.30245402212918659</v>
      </c>
      <c r="K33" s="1">
        <f t="shared" si="2"/>
        <v>0.64729999999999999</v>
      </c>
      <c r="L33" s="9"/>
    </row>
    <row r="34" spans="2:12">
      <c r="B34" s="7"/>
      <c r="C34" s="3">
        <v>41244</v>
      </c>
      <c r="D34" s="17">
        <v>960651</v>
      </c>
      <c r="E34" s="24">
        <v>598</v>
      </c>
      <c r="F34" s="27">
        <f t="shared" si="0"/>
        <v>6.2249453755838487E-4</v>
      </c>
      <c r="G34" s="17">
        <v>0</v>
      </c>
      <c r="H34" s="26">
        <v>0</v>
      </c>
      <c r="I34" s="1">
        <v>290.39</v>
      </c>
      <c r="J34" s="1">
        <f t="shared" si="1"/>
        <v>0.30228459659126988</v>
      </c>
      <c r="K34" s="1">
        <f t="shared" si="2"/>
        <v>0.48560200668896319</v>
      </c>
      <c r="L34" s="9"/>
    </row>
    <row r="35" spans="2:12">
      <c r="B35" s="7"/>
      <c r="C35" s="3">
        <v>41245</v>
      </c>
      <c r="D35" s="17">
        <v>946040</v>
      </c>
      <c r="E35" s="24">
        <v>575</v>
      </c>
      <c r="F35" s="27">
        <f t="shared" si="0"/>
        <v>6.0779671049849898E-4</v>
      </c>
      <c r="G35" s="17">
        <v>0</v>
      </c>
      <c r="H35" s="26">
        <v>0</v>
      </c>
      <c r="I35" s="1">
        <v>292.08999999999997</v>
      </c>
      <c r="J35" s="1">
        <f t="shared" si="1"/>
        <v>0.30875015855566362</v>
      </c>
      <c r="K35" s="1">
        <f t="shared" si="2"/>
        <v>0.50798260869565215</v>
      </c>
      <c r="L35" s="9"/>
    </row>
    <row r="36" spans="2:12">
      <c r="B36" s="7"/>
      <c r="C36" s="11" t="s">
        <v>38</v>
      </c>
      <c r="D36" s="4">
        <f>SUM(D29:D35)</f>
        <v>4363507</v>
      </c>
      <c r="E36" s="25">
        <f>SUM(E29:E35)</f>
        <v>2138</v>
      </c>
      <c r="F36" s="28">
        <f>E36/D36</f>
        <v>4.8997285898704868E-4</v>
      </c>
      <c r="G36" s="4">
        <f>SUM(G29:G35)</f>
        <v>0</v>
      </c>
      <c r="H36" s="5">
        <f>SUM(H29:H35)</f>
        <v>0</v>
      </c>
      <c r="I36" s="5">
        <f>SUM(I29:I35)</f>
        <v>1319.82</v>
      </c>
      <c r="J36" s="5">
        <f>I36/D36*1000</f>
        <v>0.30246771690752411</v>
      </c>
      <c r="K36" s="5">
        <f>I36/E36</f>
        <v>0.61731524789522918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25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42"/>
  <sheetViews>
    <sheetView topLeftCell="A15" workbookViewId="0">
      <selection activeCell="I5" sqref="I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41246</v>
      </c>
      <c r="D6" s="2">
        <v>41252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50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C23" s="35"/>
      <c r="D23" s="35"/>
      <c r="E23" s="35"/>
      <c r="F23" s="35"/>
      <c r="G23" s="35"/>
      <c r="H23" s="35"/>
      <c r="I23" s="35"/>
      <c r="J23" s="35"/>
      <c r="K23" s="35"/>
      <c r="L23" s="9"/>
    </row>
    <row r="24" spans="2:12">
      <c r="B24" s="7"/>
      <c r="L24" s="9"/>
    </row>
    <row r="25" spans="2:12">
      <c r="B25" s="7"/>
      <c r="C25" s="22" t="s">
        <v>4</v>
      </c>
      <c r="D25" s="8"/>
      <c r="E25" s="8"/>
      <c r="F25" s="8"/>
      <c r="L25" s="9"/>
    </row>
    <row r="26" spans="2:12">
      <c r="B26" s="7"/>
      <c r="C26" s="19" t="s">
        <v>40</v>
      </c>
      <c r="D26" s="19" t="s">
        <v>41</v>
      </c>
      <c r="E26" s="23" t="s">
        <v>42</v>
      </c>
      <c r="F26" s="23" t="s">
        <v>43</v>
      </c>
      <c r="G26" s="18" t="s">
        <v>44</v>
      </c>
      <c r="H26" s="19" t="s">
        <v>45</v>
      </c>
      <c r="I26" s="19" t="s">
        <v>46</v>
      </c>
      <c r="J26" s="19" t="s">
        <v>47</v>
      </c>
      <c r="K26" s="19" t="s">
        <v>48</v>
      </c>
      <c r="L26" s="9"/>
    </row>
    <row r="27" spans="2:12">
      <c r="B27" s="7"/>
      <c r="C27" s="3">
        <v>41246</v>
      </c>
      <c r="D27" s="17">
        <v>576628</v>
      </c>
      <c r="E27" s="24">
        <v>334</v>
      </c>
      <c r="F27" s="27">
        <f t="shared" ref="F27:F33" si="0">E27/D27</f>
        <v>5.7922958996094534E-4</v>
      </c>
      <c r="G27" s="17">
        <v>0</v>
      </c>
      <c r="H27" s="26">
        <v>0</v>
      </c>
      <c r="I27" s="1">
        <v>166.68</v>
      </c>
      <c r="J27" s="1">
        <f t="shared" ref="J27:J33" si="1">I27/D27*1000</f>
        <v>0.2890598444751209</v>
      </c>
      <c r="K27" s="1">
        <f t="shared" ref="K27:K33" si="2">I27/E27</f>
        <v>0.49904191616766469</v>
      </c>
      <c r="L27" s="9"/>
    </row>
    <row r="28" spans="2:12">
      <c r="B28" s="7"/>
      <c r="C28" s="3">
        <v>41247</v>
      </c>
      <c r="D28" s="17">
        <v>1103984</v>
      </c>
      <c r="E28" s="24">
        <v>743</v>
      </c>
      <c r="F28" s="27">
        <f t="shared" si="0"/>
        <v>6.7301700024638043E-4</v>
      </c>
      <c r="G28" s="17">
        <v>0</v>
      </c>
      <c r="H28" s="26">
        <v>0</v>
      </c>
      <c r="I28" s="1">
        <v>326.07</v>
      </c>
      <c r="J28" s="1">
        <f t="shared" si="1"/>
        <v>0.29535754141364368</v>
      </c>
      <c r="K28" s="1">
        <f t="shared" si="2"/>
        <v>0.4388559892328398</v>
      </c>
      <c r="L28" s="9"/>
    </row>
    <row r="29" spans="2:12">
      <c r="B29" s="7"/>
      <c r="C29" s="3">
        <v>41248</v>
      </c>
      <c r="D29" s="17">
        <v>1121248</v>
      </c>
      <c r="E29" s="24">
        <v>599</v>
      </c>
      <c r="F29" s="27">
        <f t="shared" si="0"/>
        <v>5.3422614800650707E-4</v>
      </c>
      <c r="G29" s="17">
        <v>0</v>
      </c>
      <c r="H29" s="26">
        <v>0</v>
      </c>
      <c r="I29" s="1">
        <v>322.62</v>
      </c>
      <c r="J29" s="1">
        <f t="shared" si="1"/>
        <v>0.28773295470761157</v>
      </c>
      <c r="K29" s="1">
        <f t="shared" si="2"/>
        <v>0.53859766277128551</v>
      </c>
      <c r="L29" s="9"/>
    </row>
    <row r="30" spans="2:12">
      <c r="B30" s="7"/>
      <c r="C30" s="3">
        <v>41249</v>
      </c>
      <c r="D30" s="17">
        <v>448452</v>
      </c>
      <c r="E30" s="24">
        <v>510</v>
      </c>
      <c r="F30" s="27">
        <f t="shared" si="0"/>
        <v>1.1372454577078482E-3</v>
      </c>
      <c r="G30" s="17">
        <v>0</v>
      </c>
      <c r="H30" s="26">
        <v>0</v>
      </c>
      <c r="I30" s="1">
        <v>191.84</v>
      </c>
      <c r="J30" s="1">
        <f t="shared" si="1"/>
        <v>0.42778268354249732</v>
      </c>
      <c r="K30" s="1">
        <f t="shared" si="2"/>
        <v>0.37615686274509802</v>
      </c>
      <c r="L30" s="9"/>
    </row>
    <row r="31" spans="2:12">
      <c r="B31" s="7"/>
      <c r="C31" s="3">
        <v>41250</v>
      </c>
      <c r="D31" s="17">
        <v>516251</v>
      </c>
      <c r="E31" s="24">
        <v>493</v>
      </c>
      <c r="F31" s="27">
        <f t="shared" si="0"/>
        <v>9.5496183058241051E-4</v>
      </c>
      <c r="G31" s="17">
        <v>0</v>
      </c>
      <c r="H31" s="26">
        <v>0</v>
      </c>
      <c r="I31" s="1">
        <v>168.05</v>
      </c>
      <c r="J31" s="1">
        <f t="shared" si="1"/>
        <v>0.3255199505666817</v>
      </c>
      <c r="K31" s="1">
        <f t="shared" si="2"/>
        <v>0.34087221095334685</v>
      </c>
      <c r="L31" s="9"/>
    </row>
    <row r="32" spans="2:12">
      <c r="B32" s="7"/>
      <c r="C32" s="3">
        <v>41251</v>
      </c>
      <c r="D32" s="17">
        <v>476839</v>
      </c>
      <c r="E32" s="24">
        <v>473</v>
      </c>
      <c r="F32" s="27">
        <f t="shared" si="0"/>
        <v>9.9194906456896346E-4</v>
      </c>
      <c r="G32" s="17">
        <v>0</v>
      </c>
      <c r="H32" s="26">
        <v>0</v>
      </c>
      <c r="I32" s="1">
        <v>153.12</v>
      </c>
      <c r="J32" s="1">
        <f t="shared" si="1"/>
        <v>0.32111467392558074</v>
      </c>
      <c r="K32" s="1">
        <f t="shared" si="2"/>
        <v>0.32372093023255816</v>
      </c>
      <c r="L32" s="9"/>
    </row>
    <row r="33" spans="2:12">
      <c r="B33" s="7"/>
      <c r="C33" s="3">
        <v>41252</v>
      </c>
      <c r="D33" s="17">
        <v>152522</v>
      </c>
      <c r="E33" s="24">
        <v>161</v>
      </c>
      <c r="F33" s="27">
        <f t="shared" si="0"/>
        <v>1.0555854237421487E-3</v>
      </c>
      <c r="G33" s="17">
        <v>0</v>
      </c>
      <c r="H33" s="26">
        <v>0</v>
      </c>
      <c r="I33" s="1">
        <v>50.45</v>
      </c>
      <c r="J33" s="1">
        <f t="shared" si="1"/>
        <v>0.33077195420988448</v>
      </c>
      <c r="K33" s="1">
        <f t="shared" si="2"/>
        <v>0.31335403726708078</v>
      </c>
      <c r="L33" s="9"/>
    </row>
    <row r="34" spans="2:12">
      <c r="B34" s="7"/>
      <c r="C34" s="11" t="s">
        <v>49</v>
      </c>
      <c r="D34" s="4">
        <f>SUM(D27:D33)</f>
        <v>4395924</v>
      </c>
      <c r="E34" s="25">
        <f>SUM(E27:E33)</f>
        <v>3313</v>
      </c>
      <c r="F34" s="28">
        <f>E34/D34</f>
        <v>7.5365270191204395E-4</v>
      </c>
      <c r="G34" s="4">
        <f>SUM(G27:G33)</f>
        <v>0</v>
      </c>
      <c r="H34" s="5">
        <f>SUM(H27:H33)</f>
        <v>0</v>
      </c>
      <c r="I34" s="5">
        <f>SUM(I27:I33)</f>
        <v>1378.8300000000002</v>
      </c>
      <c r="J34" s="5">
        <f>I34/D34*1000</f>
        <v>0.31366101870732982</v>
      </c>
      <c r="K34" s="5">
        <f>I34/E34</f>
        <v>0.41618774524600066</v>
      </c>
      <c r="L34" s="9"/>
    </row>
    <row r="35" spans="2:12">
      <c r="B35" s="7"/>
      <c r="C35" s="8"/>
      <c r="D35" s="8"/>
      <c r="E35" s="8"/>
      <c r="F35" s="8"/>
      <c r="L35" s="9"/>
    </row>
    <row r="36" spans="2:12">
      <c r="B36" s="7"/>
      <c r="C36" s="16" t="s">
        <v>5</v>
      </c>
      <c r="D36" s="20"/>
      <c r="E36" s="20"/>
      <c r="F36" s="21"/>
      <c r="G36" s="8"/>
      <c r="H36" s="8"/>
      <c r="I36" s="8"/>
      <c r="J36" s="8"/>
      <c r="K36" s="8"/>
      <c r="L36" s="9"/>
    </row>
    <row r="37" spans="2:12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4"/>
    </row>
    <row r="39" spans="2:12">
      <c r="B39" s="15"/>
      <c r="D39" s="16"/>
      <c r="E39" s="16"/>
      <c r="F39" s="16"/>
    </row>
    <row r="40" spans="2:12">
      <c r="B40" s="16"/>
      <c r="C40" s="16"/>
      <c r="D40" s="16"/>
      <c r="E40" s="16"/>
      <c r="F40" s="16"/>
    </row>
    <row r="41" spans="2:12">
      <c r="B41" s="16"/>
      <c r="C41" s="16"/>
      <c r="D41" s="16"/>
      <c r="E41" s="16"/>
      <c r="F41" s="16"/>
    </row>
    <row r="42" spans="2:12">
      <c r="B42" s="16"/>
      <c r="C42" s="16"/>
      <c r="D42" s="16"/>
      <c r="E42" s="16"/>
      <c r="F42" s="16"/>
    </row>
  </sheetData>
  <mergeCells count="2">
    <mergeCell ref="B2:L2"/>
    <mergeCell ref="C9:K23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8"/>
  <sheetViews>
    <sheetView topLeftCell="A9" workbookViewId="0">
      <selection activeCell="F7" sqref="F7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41253</v>
      </c>
      <c r="D6" s="2">
        <v>41259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61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51</v>
      </c>
      <c r="D22" s="19" t="s">
        <v>52</v>
      </c>
      <c r="E22" s="23" t="s">
        <v>53</v>
      </c>
      <c r="F22" s="23" t="s">
        <v>54</v>
      </c>
      <c r="G22" s="18" t="s">
        <v>55</v>
      </c>
      <c r="H22" s="19" t="s">
        <v>56</v>
      </c>
      <c r="I22" s="19" t="s">
        <v>57</v>
      </c>
      <c r="J22" s="19" t="s">
        <v>58</v>
      </c>
      <c r="K22" s="19" t="s">
        <v>59</v>
      </c>
      <c r="L22" s="9"/>
    </row>
    <row r="23" spans="2:12">
      <c r="B23" s="7"/>
      <c r="C23" s="3">
        <v>41253</v>
      </c>
      <c r="D23" s="17">
        <v>349981</v>
      </c>
      <c r="E23" s="24">
        <v>317</v>
      </c>
      <c r="F23" s="27">
        <f t="shared" ref="F23:F29" si="0">E23/D23</f>
        <v>9.0576345573045399E-4</v>
      </c>
      <c r="G23" s="17">
        <v>0</v>
      </c>
      <c r="H23" s="26">
        <v>0</v>
      </c>
      <c r="I23" s="1">
        <v>117.40618000000001</v>
      </c>
      <c r="J23" s="1">
        <f t="shared" ref="J23:J29" si="1">I23/D23*1000</f>
        <v>0.3354644394981442</v>
      </c>
      <c r="K23" s="1">
        <f t="shared" ref="K23:K29" si="2">I23/E23</f>
        <v>0.37036649842271296</v>
      </c>
      <c r="L23" s="9"/>
    </row>
    <row r="24" spans="2:12">
      <c r="B24" s="7"/>
      <c r="C24" s="3">
        <v>41254</v>
      </c>
      <c r="D24" s="17">
        <v>215658</v>
      </c>
      <c r="E24" s="24">
        <v>180</v>
      </c>
      <c r="F24" s="27">
        <f t="shared" si="0"/>
        <v>8.3465487021116766E-4</v>
      </c>
      <c r="G24" s="17">
        <v>0</v>
      </c>
      <c r="H24" s="26">
        <v>0</v>
      </c>
      <c r="I24" s="1">
        <v>68.31241</v>
      </c>
      <c r="J24" s="1">
        <f t="shared" si="1"/>
        <v>0.31676269834645598</v>
      </c>
      <c r="K24" s="1">
        <f t="shared" si="2"/>
        <v>0.37951338888888891</v>
      </c>
      <c r="L24" s="9"/>
    </row>
    <row r="25" spans="2:12">
      <c r="B25" s="7"/>
      <c r="C25" s="3">
        <v>41255</v>
      </c>
      <c r="D25" s="17">
        <v>415678</v>
      </c>
      <c r="E25" s="24">
        <v>325</v>
      </c>
      <c r="F25" s="27">
        <f t="shared" si="0"/>
        <v>7.8185518598530596E-4</v>
      </c>
      <c r="G25" s="17">
        <v>0</v>
      </c>
      <c r="H25" s="26">
        <v>0</v>
      </c>
      <c r="I25" s="1">
        <v>127.95954999999999</v>
      </c>
      <c r="J25" s="1">
        <f t="shared" si="1"/>
        <v>0.3078333469656801</v>
      </c>
      <c r="K25" s="1">
        <f t="shared" si="2"/>
        <v>0.39372169230769227</v>
      </c>
      <c r="L25" s="9"/>
    </row>
    <row r="26" spans="2:12">
      <c r="B26" s="7"/>
      <c r="C26" s="3">
        <v>41256</v>
      </c>
      <c r="D26" s="17">
        <v>163445</v>
      </c>
      <c r="E26" s="24">
        <v>134</v>
      </c>
      <c r="F26" s="27">
        <f t="shared" si="0"/>
        <v>8.1984765517452353E-4</v>
      </c>
      <c r="G26" s="17">
        <v>0</v>
      </c>
      <c r="H26" s="26">
        <v>0</v>
      </c>
      <c r="I26" s="1">
        <v>64.963229999999996</v>
      </c>
      <c r="J26" s="1">
        <f t="shared" si="1"/>
        <v>0.39746232677659149</v>
      </c>
      <c r="K26" s="1">
        <f t="shared" si="2"/>
        <v>0.48480022388059696</v>
      </c>
      <c r="L26" s="9"/>
    </row>
    <row r="27" spans="2:12">
      <c r="B27" s="7"/>
      <c r="C27" s="3">
        <v>41257</v>
      </c>
      <c r="D27" s="17">
        <v>315727</v>
      </c>
      <c r="E27" s="24">
        <v>225</v>
      </c>
      <c r="F27" s="27">
        <f t="shared" si="0"/>
        <v>7.1264098414136265E-4</v>
      </c>
      <c r="G27" s="17">
        <v>0</v>
      </c>
      <c r="H27" s="26">
        <v>0</v>
      </c>
      <c r="I27" s="1">
        <v>110.53183</v>
      </c>
      <c r="J27" s="1">
        <f t="shared" si="1"/>
        <v>0.35008672048953682</v>
      </c>
      <c r="K27" s="1">
        <f t="shared" si="2"/>
        <v>0.49125257777777775</v>
      </c>
      <c r="L27" s="9"/>
    </row>
    <row r="28" spans="2:12">
      <c r="B28" s="7"/>
      <c r="C28" s="3">
        <v>41258</v>
      </c>
      <c r="D28" s="17">
        <v>1262652</v>
      </c>
      <c r="E28" s="24">
        <v>799</v>
      </c>
      <c r="F28" s="27">
        <f t="shared" si="0"/>
        <v>6.3279510110465906E-4</v>
      </c>
      <c r="G28" s="17">
        <v>0</v>
      </c>
      <c r="H28" s="26">
        <v>0</v>
      </c>
      <c r="I28" s="1">
        <v>380.08112</v>
      </c>
      <c r="J28" s="1">
        <f t="shared" si="1"/>
        <v>0.30101811108682364</v>
      </c>
      <c r="K28" s="1">
        <f t="shared" si="2"/>
        <v>0.47569602002503131</v>
      </c>
      <c r="L28" s="9"/>
    </row>
    <row r="29" spans="2:12">
      <c r="B29" s="7"/>
      <c r="C29" s="3">
        <v>41259</v>
      </c>
      <c r="D29" s="17">
        <v>1401391</v>
      </c>
      <c r="E29" s="24">
        <v>867</v>
      </c>
      <c r="F29" s="27">
        <f t="shared" si="0"/>
        <v>6.1867102043612382E-4</v>
      </c>
      <c r="G29" s="17">
        <v>0</v>
      </c>
      <c r="H29" s="26">
        <v>0</v>
      </c>
      <c r="I29" s="1">
        <v>362.50617</v>
      </c>
      <c r="J29" s="1">
        <f t="shared" si="1"/>
        <v>0.25867596552282701</v>
      </c>
      <c r="K29" s="1">
        <f t="shared" si="2"/>
        <v>0.4181155363321799</v>
      </c>
      <c r="L29" s="9"/>
    </row>
    <row r="30" spans="2:12">
      <c r="B30" s="7"/>
      <c r="C30" s="11" t="s">
        <v>60</v>
      </c>
      <c r="D30" s="4">
        <f>SUM(D23:D29)</f>
        <v>4124532</v>
      </c>
      <c r="E30" s="25">
        <f>SUM(E23:E29)</f>
        <v>2847</v>
      </c>
      <c r="F30" s="28">
        <f>E30/D30</f>
        <v>6.9026013133126373E-4</v>
      </c>
      <c r="G30" s="4">
        <f>SUM(G23:G29)</f>
        <v>0</v>
      </c>
      <c r="H30" s="5">
        <f>SUM(H23:H29)</f>
        <v>0</v>
      </c>
      <c r="I30" s="5">
        <f>SUM(I23:I29)</f>
        <v>1231.7604900000001</v>
      </c>
      <c r="J30" s="5">
        <f>I30/D30*1000</f>
        <v>0.29864248598386439</v>
      </c>
      <c r="K30" s="5">
        <f>I30/E30</f>
        <v>0.43265208640674396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6"/>
  <sheetViews>
    <sheetView tabSelected="1" topLeftCell="A5" workbookViewId="0">
      <selection activeCell="A12" sqref="A1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41260</v>
      </c>
      <c r="D6" s="2">
        <v>41266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72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L18" s="9"/>
    </row>
    <row r="19" spans="2:12">
      <c r="B19" s="7"/>
      <c r="C19" s="22" t="s">
        <v>4</v>
      </c>
      <c r="D19" s="8"/>
      <c r="E19" s="8"/>
      <c r="F19" s="8"/>
      <c r="L19" s="9"/>
    </row>
    <row r="20" spans="2:12">
      <c r="B20" s="7"/>
      <c r="C20" s="19" t="s">
        <v>62</v>
      </c>
      <c r="D20" s="19" t="s">
        <v>63</v>
      </c>
      <c r="E20" s="23" t="s">
        <v>64</v>
      </c>
      <c r="F20" s="23" t="s">
        <v>65</v>
      </c>
      <c r="G20" s="18" t="s">
        <v>66</v>
      </c>
      <c r="H20" s="19" t="s">
        <v>67</v>
      </c>
      <c r="I20" s="19" t="s">
        <v>68</v>
      </c>
      <c r="J20" s="19" t="s">
        <v>69</v>
      </c>
      <c r="K20" s="19" t="s">
        <v>70</v>
      </c>
      <c r="L20" s="9"/>
    </row>
    <row r="21" spans="2:12">
      <c r="B21" s="7"/>
      <c r="C21" s="3">
        <v>41260</v>
      </c>
      <c r="D21" s="17">
        <v>1371565</v>
      </c>
      <c r="E21" s="24">
        <v>824</v>
      </c>
      <c r="F21" s="27">
        <f t="shared" ref="F21:F27" si="0">E21/D21</f>
        <v>6.0077356887934584E-4</v>
      </c>
      <c r="G21" s="17">
        <v>0</v>
      </c>
      <c r="H21" s="26">
        <v>0</v>
      </c>
      <c r="I21" s="1">
        <v>347.14695999999998</v>
      </c>
      <c r="J21" s="1">
        <f t="shared" ref="J21:J27" si="1">I21/D21*1000</f>
        <v>0.25310281320972755</v>
      </c>
      <c r="K21" s="1">
        <f t="shared" ref="K21:K27" si="2">I21/E21</f>
        <v>0.42129485436893199</v>
      </c>
      <c r="L21" s="9"/>
    </row>
    <row r="22" spans="2:12">
      <c r="B22" s="7"/>
      <c r="C22" s="3">
        <v>41261</v>
      </c>
      <c r="D22" s="17">
        <v>772608</v>
      </c>
      <c r="E22" s="24">
        <v>578</v>
      </c>
      <c r="F22" s="27">
        <f t="shared" si="0"/>
        <v>7.4811547382372433E-4</v>
      </c>
      <c r="G22" s="17">
        <v>0</v>
      </c>
      <c r="H22" s="26">
        <v>0</v>
      </c>
      <c r="I22" s="1">
        <v>221.28319999999999</v>
      </c>
      <c r="J22" s="1">
        <f t="shared" si="1"/>
        <v>0.28641070245195493</v>
      </c>
      <c r="K22" s="1">
        <f t="shared" si="2"/>
        <v>0.38284290657439446</v>
      </c>
      <c r="L22" s="9"/>
    </row>
    <row r="23" spans="2:12">
      <c r="B23" s="7"/>
      <c r="C23" s="3">
        <v>41262</v>
      </c>
      <c r="D23" s="17">
        <v>863924</v>
      </c>
      <c r="E23" s="24">
        <v>505</v>
      </c>
      <c r="F23" s="27">
        <f t="shared" si="0"/>
        <v>5.8454215880100562E-4</v>
      </c>
      <c r="G23" s="17">
        <v>0</v>
      </c>
      <c r="H23" s="26">
        <v>0</v>
      </c>
      <c r="I23" s="1">
        <v>218.17273</v>
      </c>
      <c r="J23" s="1">
        <f t="shared" si="1"/>
        <v>0.2525369476944731</v>
      </c>
      <c r="K23" s="1">
        <f t="shared" si="2"/>
        <v>0.43202520792079208</v>
      </c>
      <c r="L23" s="9"/>
    </row>
    <row r="24" spans="2:12">
      <c r="B24" s="7"/>
      <c r="C24" s="3">
        <v>41263</v>
      </c>
      <c r="D24" s="17">
        <v>487840</v>
      </c>
      <c r="E24" s="24">
        <v>287</v>
      </c>
      <c r="F24" s="27">
        <f t="shared" si="0"/>
        <v>5.883076418497868E-4</v>
      </c>
      <c r="G24" s="17">
        <v>0</v>
      </c>
      <c r="H24" s="26">
        <v>0</v>
      </c>
      <c r="I24" s="1">
        <v>126.50060000000001</v>
      </c>
      <c r="J24" s="1">
        <f t="shared" si="1"/>
        <v>0.25930755985569043</v>
      </c>
      <c r="K24" s="1">
        <f t="shared" si="2"/>
        <v>0.4407686411149826</v>
      </c>
      <c r="L24" s="9"/>
    </row>
    <row r="25" spans="2:12">
      <c r="B25" s="7"/>
      <c r="C25" s="3">
        <v>41264</v>
      </c>
      <c r="D25" s="17">
        <v>474863</v>
      </c>
      <c r="E25" s="24">
        <v>280</v>
      </c>
      <c r="F25" s="27">
        <f t="shared" si="0"/>
        <v>5.8964374988154482E-4</v>
      </c>
      <c r="G25" s="17">
        <v>0</v>
      </c>
      <c r="H25" s="26">
        <v>0</v>
      </c>
      <c r="I25" s="1">
        <v>129.26261</v>
      </c>
      <c r="J25" s="1">
        <f t="shared" si="1"/>
        <v>0.27221032171384163</v>
      </c>
      <c r="K25" s="1">
        <f t="shared" si="2"/>
        <v>0.46165217857142854</v>
      </c>
      <c r="L25" s="9"/>
    </row>
    <row r="26" spans="2:12">
      <c r="B26" s="7"/>
      <c r="C26" s="3">
        <v>41265</v>
      </c>
      <c r="D26" s="17">
        <v>599609</v>
      </c>
      <c r="E26" s="24">
        <v>415</v>
      </c>
      <c r="F26" s="27">
        <f t="shared" si="0"/>
        <v>6.9211769669901555E-4</v>
      </c>
      <c r="G26" s="17">
        <v>0</v>
      </c>
      <c r="H26" s="26">
        <v>0</v>
      </c>
      <c r="I26" s="1">
        <v>159.40796</v>
      </c>
      <c r="J26" s="1">
        <f t="shared" si="1"/>
        <v>0.26585318098961158</v>
      </c>
      <c r="K26" s="1">
        <f t="shared" si="2"/>
        <v>0.38411556626506027</v>
      </c>
      <c r="L26" s="9"/>
    </row>
    <row r="27" spans="2:12">
      <c r="B27" s="7"/>
      <c r="C27" s="3">
        <v>41266</v>
      </c>
      <c r="D27" s="17">
        <v>593846</v>
      </c>
      <c r="E27" s="24">
        <v>405</v>
      </c>
      <c r="F27" s="27">
        <f t="shared" si="0"/>
        <v>6.8199499533549101E-4</v>
      </c>
      <c r="G27" s="17">
        <v>0</v>
      </c>
      <c r="H27" s="26">
        <v>0</v>
      </c>
      <c r="I27" s="1">
        <v>159.49871999999999</v>
      </c>
      <c r="J27" s="1">
        <f t="shared" si="1"/>
        <v>0.2685859970430044</v>
      </c>
      <c r="K27" s="1">
        <f t="shared" si="2"/>
        <v>0.39382399999999995</v>
      </c>
      <c r="L27" s="9"/>
    </row>
    <row r="28" spans="2:12">
      <c r="B28" s="7"/>
      <c r="C28" s="11" t="s">
        <v>71</v>
      </c>
      <c r="D28" s="4">
        <f>SUM(D21:D27)</f>
        <v>5164255</v>
      </c>
      <c r="E28" s="25">
        <f>SUM(E21:E27)</f>
        <v>3294</v>
      </c>
      <c r="F28" s="28">
        <f>E28/D28</f>
        <v>6.3784611720373995E-4</v>
      </c>
      <c r="G28" s="4">
        <f>SUM(G21:G27)</f>
        <v>0</v>
      </c>
      <c r="H28" s="5">
        <f>SUM(H21:H27)</f>
        <v>0</v>
      </c>
      <c r="I28" s="5">
        <f>SUM(I21:I27)</f>
        <v>1361.27278</v>
      </c>
      <c r="J28" s="5">
        <f>I28/D28*1000</f>
        <v>0.26359519040016421</v>
      </c>
      <c r="K28" s="5">
        <f>I28/E28</f>
        <v>0.41325828172434731</v>
      </c>
      <c r="L28" s="9"/>
    </row>
    <row r="29" spans="2:12">
      <c r="B29" s="7"/>
      <c r="C29" s="8"/>
      <c r="D29" s="8"/>
      <c r="E29" s="8"/>
      <c r="F29" s="8"/>
      <c r="L29" s="9"/>
    </row>
    <row r="30" spans="2:12">
      <c r="B30" s="7"/>
      <c r="C30" s="16" t="s">
        <v>5</v>
      </c>
      <c r="D30" s="20"/>
      <c r="E30" s="20"/>
      <c r="F30" s="21"/>
      <c r="G30" s="8"/>
      <c r="H30" s="8"/>
      <c r="I30" s="8"/>
      <c r="J30" s="8"/>
      <c r="K30" s="8"/>
      <c r="L30" s="9"/>
    </row>
    <row r="31" spans="2:1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4"/>
    </row>
    <row r="33" spans="2:6">
      <c r="B33" s="15"/>
      <c r="D33" s="16"/>
      <c r="E33" s="16"/>
      <c r="F33" s="16"/>
    </row>
    <row r="34" spans="2:6">
      <c r="B34" s="16"/>
      <c r="C34" s="16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</sheetData>
  <mergeCells count="2">
    <mergeCell ref="B2:L2"/>
    <mergeCell ref="C9:K17"/>
  </mergeCells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第一周（11-12～11-18）</vt:lpstr>
      <vt:lpstr>第二周（11-19～11-25)</vt:lpstr>
      <vt:lpstr>第三周（11-26～12-02)</vt:lpstr>
      <vt:lpstr>第四周（12-03～12-09)</vt:lpstr>
      <vt:lpstr>第五周（12-10～12-16)</vt:lpstr>
      <vt:lpstr>第六周（12-17～12-23)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2012-12-25T09:59:46Z</dcterms:modified>
</cp:coreProperties>
</file>