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75" windowWidth="19440" windowHeight="9285" firstSheet="1" activeTab="4"/>
  </bookViews>
  <sheets>
    <sheet name="第一周（11-12～11-18）" sheetId="5" r:id="rId1"/>
    <sheet name="第二周（11-19～11-25)" sheetId="6" r:id="rId2"/>
    <sheet name="第三周（11-26～12-02)" sheetId="7" r:id="rId3"/>
    <sheet name="第四周（12-03～12-09)" sheetId="8" r:id="rId4"/>
    <sheet name="第五周（12-10～12-16)" sheetId="9" r:id="rId5"/>
    <sheet name="Sheet2" sheetId="2" r:id="rId6"/>
    <sheet name="Sheet3" sheetId="3" r:id="rId7"/>
  </sheets>
  <calcPr calcId="125725"/>
</workbook>
</file>

<file path=xl/calcChain.xml><?xml version="1.0" encoding="utf-8"?>
<calcChain xmlns="http://schemas.openxmlformats.org/spreadsheetml/2006/main">
  <c r="I29" i="9"/>
  <c r="J29" s="1"/>
  <c r="H29"/>
  <c r="G29"/>
  <c r="E29"/>
  <c r="F29" s="1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 i="8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31" i="7"/>
  <c r="K31" s="1"/>
  <c r="H31"/>
  <c r="G31"/>
  <c r="E31"/>
  <c r="D31"/>
  <c r="J31" s="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F25" i="6"/>
  <c r="F26"/>
  <c r="F27"/>
  <c r="F28"/>
  <c r="F29"/>
  <c r="F30"/>
  <c r="F24"/>
  <c r="I31"/>
  <c r="H31"/>
  <c r="G31"/>
  <c r="E31"/>
  <c r="D31"/>
  <c r="I33" i="5"/>
  <c r="J33" s="1"/>
  <c r="H33"/>
  <c r="G33"/>
  <c r="E33"/>
  <c r="F33" s="1"/>
  <c r="D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9" i="9" l="1"/>
  <c r="J29" i="8"/>
  <c r="F29"/>
  <c r="K29"/>
  <c r="F31" i="7"/>
  <c r="J31" i="6"/>
  <c r="F31"/>
  <c r="K31"/>
  <c r="K33" i="5"/>
</calcChain>
</file>

<file path=xl/sharedStrings.xml><?xml version="1.0" encoding="utf-8"?>
<sst xmlns="http://schemas.openxmlformats.org/spreadsheetml/2006/main" count="90" uniqueCount="61">
  <si>
    <r>
      <rPr>
        <b/>
        <sz val="10"/>
        <color theme="1"/>
        <rFont val="宋体"/>
        <family val="3"/>
        <charset val="134"/>
      </rPr>
      <t>执行时间</t>
    </r>
    <phoneticPr fontId="9" type="noConversion"/>
  </si>
  <si>
    <r>
      <rPr>
        <b/>
        <sz val="10"/>
        <color theme="0"/>
        <rFont val="宋体"/>
        <family val="3"/>
        <charset val="134"/>
      </rPr>
      <t>开始日期</t>
    </r>
    <phoneticPr fontId="9" type="noConversion"/>
  </si>
  <si>
    <r>
      <rPr>
        <b/>
        <sz val="10"/>
        <color theme="0"/>
        <rFont val="宋体"/>
        <family val="3"/>
        <charset val="134"/>
      </rPr>
      <t>结束日期</t>
    </r>
    <phoneticPr fontId="9" type="noConversion"/>
  </si>
  <si>
    <t>阶段小结</t>
    <phoneticPr fontId="9" type="noConversion"/>
  </si>
  <si>
    <t>每日数据概览</t>
    <phoneticPr fontId="9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</si>
  <si>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</si>
  <si>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</si>
  <si>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</si>
  <si>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</si>
  <si>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</si>
  <si>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</si>
  <si>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</si>
  <si>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</si>
  <si>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</si>
  <si>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</si>
  <si>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sz val="10"/>
        <color theme="1"/>
        <rFont val="宋体"/>
        <family val="3"/>
        <charset val="134"/>
      </rPr>
      <t>合计：</t>
    </r>
    <phoneticPr fontId="9" type="noConversion"/>
  </si>
  <si>
    <r>
      <t xml:space="preserve">Milanoo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6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</si>
  <si>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4.双方配合进行数据比对，保障数据差异在合理范围内；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</si>
  <si>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</si>
  <si>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</si>
  <si>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</si>
  <si>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</si>
  <si>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</si>
  <si>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</si>
  <si>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</si>
  <si>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</si>
  <si>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</si>
  <si>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sz val="10"/>
        <color theme="1"/>
        <rFont val="宋体"/>
        <family val="3"/>
        <charset val="134"/>
      </rPr>
      <t>合计：</t>
    </r>
    <phoneticPr fontId="9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</si>
  <si>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1.继续进行各场景的测试投放；
2.继续优化动态出价算法；
3.总结投放数据，优化投放模型；
4.双方配合进行数据比对，保障数据差异在合理范围内；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3.根据投放数据优化投放模型；
4.扩大人群学习范围；
5.挑选效果较好的媒体进行白名单投放；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</si>
  <si>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</si>
  <si>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</si>
  <si>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</si>
  <si>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</si>
  <si>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</si>
  <si>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</si>
  <si>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</si>
  <si>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</si>
  <si>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</si>
  <si>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sz val="10"/>
        <color theme="1"/>
        <rFont val="宋体"/>
        <family val="3"/>
        <charset val="134"/>
      </rPr>
      <t>合计：</t>
    </r>
    <phoneticPr fontId="9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</si>
  <si>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1.继续进行各场景的测试投放；
2.根据圣诞季媒体资源价格这一情况调整出价算法，提高了基价；
3.总结投放数据，优化投放模型；
4.挑选效果较好的媒体进行白名单投放；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2.根据近期数据更新人群模型，根据新人群模型去优化出价算法；
3.扩大人群学习范围；
4.持续挑选效果较好的媒体进行白名单投放；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</si>
  <si>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</si>
  <si>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</si>
  <si>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</si>
  <si>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</si>
  <si>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</si>
  <si>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</si>
  <si>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</si>
  <si>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</si>
  <si>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</si>
  <si>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sz val="10"/>
        <color theme="1"/>
        <rFont val="宋体"/>
        <family val="3"/>
        <charset val="134"/>
      </rPr>
      <t>合计：</t>
    </r>
    <phoneticPr fontId="9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</si>
  <si>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1.根据前期投放数据更新了人群模型，调整了人群算法；
2.观察数据用于修正算法参数；
3.持续挑选效果较好的媒体进行白名单投放；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1.根据新模型扩大投放人群；
2.继续观察数据用于修正算法参数；
3.持续挑选效果较好的媒体进行白名单投放；</t>
    </r>
    <phoneticPr fontId="14" type="noConversion"/>
  </si>
  <si>
    <r>
      <rPr>
        <b/>
        <sz val="10"/>
        <color theme="0"/>
        <rFont val="宋体"/>
        <family val="3"/>
        <charset val="134"/>
      </rPr>
      <t>日期</t>
    </r>
    <phoneticPr fontId="9" type="noConversion"/>
  </si>
  <si>
    <r>
      <rPr>
        <b/>
        <sz val="10"/>
        <color theme="0"/>
        <rFont val="宋体"/>
        <family val="3"/>
        <charset val="134"/>
      </rPr>
      <t>曝光数</t>
    </r>
    <phoneticPr fontId="9" type="noConversion"/>
  </si>
  <si>
    <t>点击数</t>
    <phoneticPr fontId="9" type="noConversion"/>
  </si>
  <si>
    <t>点击率</t>
    <phoneticPr fontId="9" type="noConversion"/>
  </si>
  <si>
    <t>转化数</t>
    <phoneticPr fontId="9" type="noConversion"/>
  </si>
  <si>
    <r>
      <rPr>
        <b/>
        <sz val="10"/>
        <color theme="0"/>
        <rFont val="宋体"/>
        <family val="3"/>
        <charset val="134"/>
      </rPr>
      <t>订单金额</t>
    </r>
    <phoneticPr fontId="9" type="noConversion"/>
  </si>
  <si>
    <r>
      <rPr>
        <b/>
        <sz val="10"/>
        <color theme="0"/>
        <rFont val="宋体"/>
        <family val="3"/>
        <charset val="134"/>
      </rPr>
      <t>投放费用</t>
    </r>
    <phoneticPr fontId="9" type="noConversion"/>
  </si>
  <si>
    <t>CPM</t>
    <phoneticPr fontId="14" type="noConversion"/>
  </si>
  <si>
    <t>CPC</t>
    <phoneticPr fontId="9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</si>
  <si>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1.根据新模型扩大了投放人群；
2.继续观察数据用于修正算法参数；
3.持续挑选效果较好的媒体进行白名单投放；
4.周四的时候原本投放的创意在交易市场中被误置为审批不过，之后该问题被解决；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1.继续按照新模型扩大投放人群；
2.继续观察数据用于修正算法参数；
3.持续挑选效果较好的媒体进行白名单投放；</t>
    </r>
    <phoneticPr fontId="14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</si>
</sst>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0.000%"/>
    <numFmt numFmtId="177" formatCode="_(* #,##0.00_);_(* \(#,##0.00\);_(* &quot;-&quot;??_);_(@_)"/>
    <numFmt numFmtId="178" formatCode="_(* #,##0_);_(* \(#,##0\);_(* &quot;-&quot;??_);_(@_)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2" borderId="0" xfId="1" applyFont="1" applyFill="1">
      <alignment vertical="center"/>
    </xf>
    <xf numFmtId="0" fontId="3" fillId="2" borderId="4" xfId="1" applyFont="1" applyFill="1" applyBorder="1">
      <alignment vertical="center"/>
    </xf>
    <xf numFmtId="0" fontId="3" fillId="2" borderId="0" xfId="1" applyFont="1" applyFill="1" applyBorder="1">
      <alignment vertical="center"/>
    </xf>
    <xf numFmtId="0" fontId="3" fillId="2" borderId="5" xfId="1" applyFont="1" applyFill="1" applyBorder="1">
      <alignment vertical="center"/>
    </xf>
    <xf numFmtId="0" fontId="7" fillId="4" borderId="0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horizontal="center" vertical="center"/>
    </xf>
    <xf numFmtId="14" fontId="12" fillId="2" borderId="6" xfId="1" applyNumberFormat="1" applyFont="1" applyFill="1" applyBorder="1">
      <alignment vertical="center"/>
    </xf>
    <xf numFmtId="0" fontId="8" fillId="4" borderId="0" xfId="1" applyFont="1" applyFill="1" applyBorder="1">
      <alignment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14" fontId="12" fillId="0" borderId="6" xfId="1" applyNumberFormat="1" applyFont="1" applyBorder="1" applyAlignment="1">
      <alignment horizontal="left" vertical="center"/>
    </xf>
    <xf numFmtId="3" fontId="12" fillId="0" borderId="6" xfId="1" applyNumberFormat="1" applyFont="1" applyBorder="1" applyAlignment="1">
      <alignment horizontal="right"/>
    </xf>
    <xf numFmtId="3" fontId="12" fillId="0" borderId="7" xfId="1" applyNumberFormat="1" applyFont="1" applyBorder="1" applyAlignment="1">
      <alignment horizontal="right"/>
    </xf>
    <xf numFmtId="26" fontId="12" fillId="2" borderId="6" xfId="1" applyNumberFormat="1" applyFont="1" applyFill="1" applyBorder="1" applyAlignment="1"/>
    <xf numFmtId="26" fontId="12" fillId="5" borderId="6" xfId="1" applyNumberFormat="1" applyFont="1" applyFill="1" applyBorder="1" applyAlignment="1"/>
    <xf numFmtId="0" fontId="12" fillId="6" borderId="6" xfId="1" applyFont="1" applyFill="1" applyBorder="1" applyAlignment="1">
      <alignment horizontal="right" vertical="center"/>
    </xf>
    <xf numFmtId="3" fontId="12" fillId="6" borderId="6" xfId="1" applyNumberFormat="1" applyFont="1" applyFill="1" applyBorder="1" applyAlignment="1"/>
    <xf numFmtId="3" fontId="12" fillId="6" borderId="7" xfId="1" applyNumberFormat="1" applyFont="1" applyFill="1" applyBorder="1" applyAlignment="1">
      <alignment horizontal="right"/>
    </xf>
    <xf numFmtId="26" fontId="12" fillId="6" borderId="6" xfId="1" applyNumberFormat="1" applyFont="1" applyFill="1" applyBorder="1" applyAlignment="1"/>
    <xf numFmtId="0" fontId="3" fillId="2" borderId="0" xfId="1" applyFont="1" applyFill="1" applyAlignment="1">
      <alignment vertical="center"/>
    </xf>
    <xf numFmtId="178" fontId="12" fillId="2" borderId="0" xfId="3" applyNumberFormat="1" applyFont="1" applyFill="1" applyBorder="1" applyAlignment="1">
      <alignment vertical="center"/>
    </xf>
    <xf numFmtId="176" fontId="12" fillId="2" borderId="0" xfId="2" applyNumberFormat="1" applyFont="1" applyFill="1" applyBorder="1">
      <alignment vertical="center"/>
    </xf>
    <xf numFmtId="0" fontId="3" fillId="2" borderId="8" xfId="1" applyFont="1" applyFill="1" applyBorder="1">
      <alignment vertical="center"/>
    </xf>
    <xf numFmtId="0" fontId="3" fillId="2" borderId="9" xfId="1" applyFont="1" applyFill="1" applyBorder="1">
      <alignment vertical="center"/>
    </xf>
    <xf numFmtId="0" fontId="3" fillId="2" borderId="10" xfId="1" applyFont="1" applyFill="1" applyBorder="1">
      <alignment vertical="center"/>
    </xf>
    <xf numFmtId="0" fontId="3" fillId="2" borderId="0" xfId="1" applyFont="1" applyFill="1" applyAlignment="1">
      <alignment vertical="top" wrapText="1"/>
    </xf>
    <xf numFmtId="10" fontId="12" fillId="2" borderId="7" xfId="2" applyNumberFormat="1" applyFont="1" applyFill="1" applyBorder="1" applyAlignment="1">
      <alignment horizontal="right"/>
    </xf>
    <xf numFmtId="10" fontId="12" fillId="6" borderId="7" xfId="2" applyNumberFormat="1" applyFont="1" applyFill="1" applyBorder="1" applyAlignment="1">
      <alignment horizontal="right"/>
    </xf>
    <xf numFmtId="0" fontId="10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left" vertical="center"/>
    </xf>
    <xf numFmtId="3" fontId="12" fillId="0" borderId="6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26" fontId="12" fillId="2" borderId="6" xfId="0" applyNumberFormat="1" applyFont="1" applyFill="1" applyBorder="1" applyAlignment="1"/>
    <xf numFmtId="26" fontId="12" fillId="5" borderId="6" xfId="0" applyNumberFormat="1" applyFont="1" applyFill="1" applyBorder="1" applyAlignment="1"/>
    <xf numFmtId="0" fontId="12" fillId="6" borderId="6" xfId="0" applyFont="1" applyFill="1" applyBorder="1" applyAlignment="1">
      <alignment horizontal="right" vertical="center"/>
    </xf>
    <xf numFmtId="3" fontId="12" fillId="6" borderId="6" xfId="0" applyNumberFormat="1" applyFont="1" applyFill="1" applyBorder="1" applyAlignment="1"/>
    <xf numFmtId="3" fontId="12" fillId="6" borderId="7" xfId="0" applyNumberFormat="1" applyFont="1" applyFill="1" applyBorder="1" applyAlignment="1">
      <alignment horizontal="right"/>
    </xf>
    <xf numFmtId="10" fontId="12" fillId="6" borderId="7" xfId="4" applyNumberFormat="1" applyFont="1" applyFill="1" applyBorder="1" applyAlignment="1">
      <alignment horizontal="right"/>
    </xf>
    <xf numFmtId="26" fontId="12" fillId="6" borderId="6" xfId="0" applyNumberFormat="1" applyFont="1" applyFill="1" applyBorder="1" applyAlignment="1"/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left" vertical="center" wrapText="1"/>
    </xf>
    <xf numFmtId="0" fontId="12" fillId="2" borderId="6" xfId="1" applyFont="1" applyFill="1" applyBorder="1" applyAlignment="1">
      <alignment horizontal="left" vertical="center" wrapText="1"/>
    </xf>
  </cellXfs>
  <cellStyles count="5">
    <cellStyle name="Comma 2" xfId="3"/>
    <cellStyle name="Normal" xfId="0" builtinId="0"/>
    <cellStyle name="Normal 2" xfId="1"/>
    <cellStyle name="Percent" xfId="4" builtinId="5"/>
    <cellStyle name="Percent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1"/>
  <sheetViews>
    <sheetView topLeftCell="A8" workbookViewId="0">
      <selection activeCell="J26" sqref="J26:K26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41225</v>
      </c>
      <c r="D6" s="7">
        <v>41231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17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C18" s="46"/>
      <c r="D18" s="46"/>
      <c r="E18" s="46"/>
      <c r="F18" s="46"/>
      <c r="G18" s="46"/>
      <c r="H18" s="46"/>
      <c r="I18" s="46"/>
      <c r="J18" s="46"/>
      <c r="K18" s="46"/>
      <c r="L18" s="4"/>
    </row>
    <row r="19" spans="2:12">
      <c r="B19" s="2"/>
      <c r="C19" s="46"/>
      <c r="D19" s="46"/>
      <c r="E19" s="46"/>
      <c r="F19" s="46"/>
      <c r="G19" s="46"/>
      <c r="H19" s="46"/>
      <c r="I19" s="46"/>
      <c r="J19" s="46"/>
      <c r="K19" s="46"/>
      <c r="L19" s="4"/>
    </row>
    <row r="20" spans="2:12">
      <c r="B20" s="2"/>
      <c r="C20" s="46"/>
      <c r="D20" s="46"/>
      <c r="E20" s="46"/>
      <c r="F20" s="46"/>
      <c r="G20" s="46"/>
      <c r="H20" s="46"/>
      <c r="I20" s="46"/>
      <c r="J20" s="46"/>
      <c r="K20" s="46"/>
      <c r="L20" s="4"/>
    </row>
    <row r="21" spans="2:12">
      <c r="B21" s="2"/>
      <c r="C21" s="46"/>
      <c r="D21" s="46"/>
      <c r="E21" s="46"/>
      <c r="F21" s="46"/>
      <c r="G21" s="46"/>
      <c r="H21" s="46"/>
      <c r="I21" s="46"/>
      <c r="J21" s="46"/>
      <c r="K21" s="46"/>
      <c r="L21" s="4"/>
    </row>
    <row r="22" spans="2:12">
      <c r="B22" s="2"/>
      <c r="C22" s="46"/>
      <c r="D22" s="46"/>
      <c r="E22" s="46"/>
      <c r="F22" s="46"/>
      <c r="G22" s="46"/>
      <c r="H22" s="46"/>
      <c r="I22" s="46"/>
      <c r="J22" s="46"/>
      <c r="K22" s="46"/>
      <c r="L22" s="4"/>
    </row>
    <row r="23" spans="2:12">
      <c r="B23" s="2"/>
      <c r="L23" s="4"/>
    </row>
    <row r="24" spans="2:12">
      <c r="B24" s="2"/>
      <c r="C24" s="8" t="s">
        <v>4</v>
      </c>
      <c r="D24" s="3"/>
      <c r="E24" s="3"/>
      <c r="F24" s="3"/>
      <c r="L24" s="4"/>
    </row>
    <row r="25" spans="2:12">
      <c r="B25" s="2"/>
      <c r="C25" s="6" t="s">
        <v>6</v>
      </c>
      <c r="D25" s="6" t="s">
        <v>7</v>
      </c>
      <c r="E25" s="9" t="s">
        <v>8</v>
      </c>
      <c r="F25" s="9" t="s">
        <v>9</v>
      </c>
      <c r="G25" s="10" t="s">
        <v>10</v>
      </c>
      <c r="H25" s="6" t="s">
        <v>11</v>
      </c>
      <c r="I25" s="6" t="s">
        <v>12</v>
      </c>
      <c r="J25" s="6" t="s">
        <v>13</v>
      </c>
      <c r="K25" s="6" t="s">
        <v>14</v>
      </c>
      <c r="L25" s="4"/>
    </row>
    <row r="26" spans="2:12">
      <c r="B26" s="2"/>
      <c r="C26" s="11">
        <v>41225</v>
      </c>
      <c r="D26" s="12">
        <v>21904</v>
      </c>
      <c r="E26" s="13">
        <v>16</v>
      </c>
      <c r="F26" s="27">
        <f t="shared" ref="F26:F32" si="0">E26/D26</f>
        <v>7.3046018991964939E-4</v>
      </c>
      <c r="G26" s="12">
        <v>0</v>
      </c>
      <c r="H26" s="14">
        <v>0</v>
      </c>
      <c r="I26" s="15">
        <v>11.9</v>
      </c>
      <c r="J26" s="15">
        <f t="shared" ref="J26:J32" si="1">I26/D26*1000</f>
        <v>0.54327976625273922</v>
      </c>
      <c r="K26" s="15">
        <f t="shared" ref="K26:K32" si="2">I26/E26</f>
        <v>0.74375000000000002</v>
      </c>
      <c r="L26" s="4"/>
    </row>
    <row r="27" spans="2:12">
      <c r="B27" s="2"/>
      <c r="C27" s="11">
        <v>41226</v>
      </c>
      <c r="D27" s="12">
        <v>64810</v>
      </c>
      <c r="E27" s="13">
        <v>112</v>
      </c>
      <c r="F27" s="27">
        <f t="shared" si="0"/>
        <v>1.7281283752507328E-3</v>
      </c>
      <c r="G27" s="12">
        <v>0</v>
      </c>
      <c r="H27" s="14">
        <v>0</v>
      </c>
      <c r="I27" s="15">
        <v>18.78</v>
      </c>
      <c r="J27" s="15">
        <f t="shared" si="1"/>
        <v>0.28977009720722113</v>
      </c>
      <c r="K27" s="15">
        <f t="shared" si="2"/>
        <v>0.16767857142857143</v>
      </c>
      <c r="L27" s="4"/>
    </row>
    <row r="28" spans="2:12">
      <c r="B28" s="2"/>
      <c r="C28" s="11">
        <v>41227</v>
      </c>
      <c r="D28" s="12">
        <v>119810</v>
      </c>
      <c r="E28" s="13">
        <v>91</v>
      </c>
      <c r="F28" s="27">
        <f t="shared" si="0"/>
        <v>7.595359318921626E-4</v>
      </c>
      <c r="G28" s="12">
        <v>1</v>
      </c>
      <c r="H28" s="14">
        <v>66.98</v>
      </c>
      <c r="I28" s="15">
        <v>36.86</v>
      </c>
      <c r="J28" s="15">
        <f t="shared" si="1"/>
        <v>0.30765378515983643</v>
      </c>
      <c r="K28" s="15">
        <f t="shared" si="2"/>
        <v>0.40505494505494505</v>
      </c>
      <c r="L28" s="4"/>
    </row>
    <row r="29" spans="2:12">
      <c r="B29" s="2"/>
      <c r="C29" s="11">
        <v>41228</v>
      </c>
      <c r="D29" s="12">
        <v>104278</v>
      </c>
      <c r="E29" s="13">
        <v>81</v>
      </c>
      <c r="F29" s="27">
        <f t="shared" si="0"/>
        <v>7.7676978845010454E-4</v>
      </c>
      <c r="G29" s="12">
        <v>0</v>
      </c>
      <c r="H29" s="14">
        <v>0</v>
      </c>
      <c r="I29" s="15">
        <v>36.86</v>
      </c>
      <c r="J29" s="15">
        <f t="shared" si="1"/>
        <v>0.35347820249717099</v>
      </c>
      <c r="K29" s="15">
        <f t="shared" si="2"/>
        <v>0.4550617283950617</v>
      </c>
      <c r="L29" s="4"/>
    </row>
    <row r="30" spans="2:12">
      <c r="B30" s="2"/>
      <c r="C30" s="11">
        <v>41229</v>
      </c>
      <c r="D30" s="12">
        <v>105301</v>
      </c>
      <c r="E30" s="13">
        <v>134</v>
      </c>
      <c r="F30" s="27">
        <f t="shared" si="0"/>
        <v>1.2725425209637136E-3</v>
      </c>
      <c r="G30" s="12">
        <v>1</v>
      </c>
      <c r="H30" s="14">
        <v>24.18</v>
      </c>
      <c r="I30" s="15">
        <v>38.03</v>
      </c>
      <c r="J30" s="15">
        <f t="shared" si="1"/>
        <v>0.36115516471828374</v>
      </c>
      <c r="K30" s="15">
        <f t="shared" si="2"/>
        <v>0.28380597014925374</v>
      </c>
      <c r="L30" s="4"/>
    </row>
    <row r="31" spans="2:12">
      <c r="B31" s="2"/>
      <c r="C31" s="11">
        <v>41230</v>
      </c>
      <c r="D31" s="12">
        <v>94232</v>
      </c>
      <c r="E31" s="13">
        <v>159</v>
      </c>
      <c r="F31" s="27">
        <f t="shared" si="0"/>
        <v>1.687324900246201E-3</v>
      </c>
      <c r="G31" s="12">
        <v>0</v>
      </c>
      <c r="H31" s="14">
        <v>0</v>
      </c>
      <c r="I31" s="15">
        <v>37.630000000000003</v>
      </c>
      <c r="J31" s="15">
        <f t="shared" si="1"/>
        <v>0.39933355972493423</v>
      </c>
      <c r="K31" s="15">
        <f t="shared" si="2"/>
        <v>0.23666666666666669</v>
      </c>
      <c r="L31" s="4"/>
    </row>
    <row r="32" spans="2:12">
      <c r="B32" s="2"/>
      <c r="C32" s="11">
        <v>41231</v>
      </c>
      <c r="D32" s="12">
        <v>92688</v>
      </c>
      <c r="E32" s="13">
        <v>180</v>
      </c>
      <c r="F32" s="27">
        <f t="shared" si="0"/>
        <v>1.9419989642672191E-3</v>
      </c>
      <c r="G32" s="12">
        <v>0</v>
      </c>
      <c r="H32" s="14">
        <v>0</v>
      </c>
      <c r="I32" s="15">
        <v>37.36</v>
      </c>
      <c r="J32" s="15">
        <f t="shared" si="1"/>
        <v>0.40307267391679613</v>
      </c>
      <c r="K32" s="15">
        <f t="shared" si="2"/>
        <v>0.20755555555555555</v>
      </c>
      <c r="L32" s="4"/>
    </row>
    <row r="33" spans="2:12">
      <c r="B33" s="2"/>
      <c r="C33" s="16" t="s">
        <v>15</v>
      </c>
      <c r="D33" s="17">
        <f>SUM(D26:D32)</f>
        <v>603023</v>
      </c>
      <c r="E33" s="18">
        <f>SUM(E26:E32)</f>
        <v>773</v>
      </c>
      <c r="F33" s="28">
        <f>E33/D33</f>
        <v>1.2818748206950648E-3</v>
      </c>
      <c r="G33" s="17">
        <f>SUM(G26:G32)</f>
        <v>2</v>
      </c>
      <c r="H33" s="19">
        <f>SUM(H26:H32)</f>
        <v>91.16</v>
      </c>
      <c r="I33" s="19">
        <f>SUM(I26:I32)</f>
        <v>217.42000000000002</v>
      </c>
      <c r="J33" s="19">
        <f>I33/D33*1000</f>
        <v>0.36055009510416686</v>
      </c>
      <c r="K33" s="19">
        <f>I33/E33</f>
        <v>0.28126778783958606</v>
      </c>
      <c r="L33" s="4"/>
    </row>
    <row r="34" spans="2:12">
      <c r="B34" s="2"/>
      <c r="C34" s="3"/>
      <c r="D34" s="3"/>
      <c r="E34" s="3"/>
      <c r="F34" s="3"/>
      <c r="L34" s="4"/>
    </row>
    <row r="35" spans="2:12">
      <c r="B35" s="2"/>
      <c r="C35" s="20" t="s">
        <v>5</v>
      </c>
      <c r="D35" s="21"/>
      <c r="E35" s="21"/>
      <c r="F35" s="22"/>
      <c r="G35" s="3"/>
      <c r="H35" s="3"/>
      <c r="I35" s="3"/>
      <c r="J35" s="3"/>
      <c r="K35" s="3"/>
      <c r="L35" s="4"/>
    </row>
    <row r="36" spans="2:12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5"/>
    </row>
    <row r="38" spans="2:12">
      <c r="B38" s="26"/>
      <c r="D38" s="20"/>
      <c r="E38" s="20"/>
      <c r="F38" s="20"/>
    </row>
    <row r="39" spans="2:12">
      <c r="B39" s="20"/>
      <c r="C39" s="20"/>
      <c r="D39" s="20"/>
      <c r="E39" s="20"/>
      <c r="F39" s="20"/>
    </row>
    <row r="40" spans="2:12">
      <c r="B40" s="20"/>
      <c r="C40" s="20"/>
      <c r="D40" s="20"/>
      <c r="E40" s="20"/>
      <c r="F40" s="20"/>
    </row>
    <row r="41" spans="2:12">
      <c r="B41" s="20"/>
      <c r="C41" s="20"/>
      <c r="D41" s="20"/>
      <c r="E41" s="20"/>
      <c r="F41" s="20"/>
    </row>
  </sheetData>
  <mergeCells count="2">
    <mergeCell ref="B2:L2"/>
    <mergeCell ref="C9:K2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topLeftCell="A7" workbookViewId="0">
      <selection activeCell="O18" sqref="O18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41232</v>
      </c>
      <c r="D6" s="7">
        <v>41238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28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C18" s="46"/>
      <c r="D18" s="46"/>
      <c r="E18" s="46"/>
      <c r="F18" s="46"/>
      <c r="G18" s="46"/>
      <c r="H18" s="46"/>
      <c r="I18" s="46"/>
      <c r="J18" s="46"/>
      <c r="K18" s="46"/>
      <c r="L18" s="4"/>
    </row>
    <row r="19" spans="2:12">
      <c r="B19" s="2"/>
      <c r="C19" s="46"/>
      <c r="D19" s="46"/>
      <c r="E19" s="46"/>
      <c r="F19" s="46"/>
      <c r="G19" s="46"/>
      <c r="H19" s="46"/>
      <c r="I19" s="46"/>
      <c r="J19" s="46"/>
      <c r="K19" s="46"/>
      <c r="L19" s="4"/>
    </row>
    <row r="20" spans="2:12">
      <c r="B20" s="2"/>
      <c r="C20" s="46"/>
      <c r="D20" s="46"/>
      <c r="E20" s="46"/>
      <c r="F20" s="46"/>
      <c r="G20" s="46"/>
      <c r="H20" s="46"/>
      <c r="I20" s="46"/>
      <c r="J20" s="46"/>
      <c r="K20" s="46"/>
      <c r="L20" s="4"/>
    </row>
    <row r="21" spans="2:12">
      <c r="B21" s="2"/>
      <c r="L21" s="4"/>
    </row>
    <row r="22" spans="2:12">
      <c r="B22" s="2"/>
      <c r="C22" s="8" t="s">
        <v>4</v>
      </c>
      <c r="D22" s="3"/>
      <c r="E22" s="3"/>
      <c r="F22" s="3"/>
      <c r="L22" s="4"/>
    </row>
    <row r="23" spans="2:12">
      <c r="B23" s="2"/>
      <c r="C23" s="29" t="s">
        <v>18</v>
      </c>
      <c r="D23" s="29" t="s">
        <v>19</v>
      </c>
      <c r="E23" s="30" t="s">
        <v>20</v>
      </c>
      <c r="F23" s="30" t="s">
        <v>21</v>
      </c>
      <c r="G23" s="31" t="s">
        <v>22</v>
      </c>
      <c r="H23" s="29" t="s">
        <v>23</v>
      </c>
      <c r="I23" s="29" t="s">
        <v>24</v>
      </c>
      <c r="J23" s="29" t="s">
        <v>25</v>
      </c>
      <c r="K23" s="29" t="s">
        <v>26</v>
      </c>
      <c r="L23" s="4"/>
    </row>
    <row r="24" spans="2:12">
      <c r="B24" s="2"/>
      <c r="C24" s="32">
        <v>41232</v>
      </c>
      <c r="D24" s="33">
        <v>86250</v>
      </c>
      <c r="E24" s="34">
        <v>104</v>
      </c>
      <c r="F24" s="27">
        <f t="shared" ref="F24:F30" si="0">E24/D24</f>
        <v>1.2057971014492754E-3</v>
      </c>
      <c r="G24" s="33">
        <v>0</v>
      </c>
      <c r="H24" s="35">
        <v>0</v>
      </c>
      <c r="I24" s="36">
        <v>36.53</v>
      </c>
      <c r="J24" s="36">
        <v>0.42</v>
      </c>
      <c r="K24" s="36">
        <v>0.35</v>
      </c>
      <c r="L24" s="4"/>
    </row>
    <row r="25" spans="2:12">
      <c r="B25" s="2"/>
      <c r="C25" s="32">
        <v>41233</v>
      </c>
      <c r="D25" s="33">
        <v>84862</v>
      </c>
      <c r="E25" s="34">
        <v>71</v>
      </c>
      <c r="F25" s="27">
        <f t="shared" si="0"/>
        <v>8.3665244750300482E-4</v>
      </c>
      <c r="G25" s="33">
        <v>0</v>
      </c>
      <c r="H25" s="35">
        <v>0</v>
      </c>
      <c r="I25" s="36">
        <v>35.85</v>
      </c>
      <c r="J25" s="36">
        <v>0.42</v>
      </c>
      <c r="K25" s="36">
        <v>0.5</v>
      </c>
      <c r="L25" s="4"/>
    </row>
    <row r="26" spans="2:12">
      <c r="B26" s="2"/>
      <c r="C26" s="32">
        <v>41234</v>
      </c>
      <c r="D26" s="33">
        <v>66524</v>
      </c>
      <c r="E26" s="34">
        <v>114</v>
      </c>
      <c r="F26" s="27">
        <f t="shared" si="0"/>
        <v>1.7136672479105286E-3</v>
      </c>
      <c r="G26" s="33">
        <v>0</v>
      </c>
      <c r="H26" s="35">
        <v>0</v>
      </c>
      <c r="I26" s="36">
        <v>35.93</v>
      </c>
      <c r="J26" s="36">
        <v>0.54</v>
      </c>
      <c r="K26" s="36">
        <v>0.32</v>
      </c>
      <c r="L26" s="4"/>
    </row>
    <row r="27" spans="2:12">
      <c r="B27" s="2"/>
      <c r="C27" s="32">
        <v>41235</v>
      </c>
      <c r="D27" s="33">
        <v>41160</v>
      </c>
      <c r="E27" s="34">
        <v>109</v>
      </c>
      <c r="F27" s="27">
        <f t="shared" si="0"/>
        <v>2.6482021379980562E-3</v>
      </c>
      <c r="G27" s="33">
        <v>1</v>
      </c>
      <c r="H27" s="35">
        <v>87.12</v>
      </c>
      <c r="I27" s="36">
        <v>37.24</v>
      </c>
      <c r="J27" s="36">
        <v>0.9</v>
      </c>
      <c r="K27" s="36">
        <v>0.34</v>
      </c>
      <c r="L27" s="4"/>
    </row>
    <row r="28" spans="2:12">
      <c r="B28" s="2"/>
      <c r="C28" s="32">
        <v>41236</v>
      </c>
      <c r="D28" s="33">
        <v>56046</v>
      </c>
      <c r="E28" s="34">
        <v>99</v>
      </c>
      <c r="F28" s="27">
        <f t="shared" si="0"/>
        <v>1.7664061663633444E-3</v>
      </c>
      <c r="G28" s="33">
        <v>0</v>
      </c>
      <c r="H28" s="35">
        <v>0</v>
      </c>
      <c r="I28" s="36">
        <v>36.35</v>
      </c>
      <c r="J28" s="36">
        <v>0.65</v>
      </c>
      <c r="K28" s="36">
        <v>0.37</v>
      </c>
      <c r="L28" s="4"/>
    </row>
    <row r="29" spans="2:12">
      <c r="B29" s="2"/>
      <c r="C29" s="32">
        <v>41237</v>
      </c>
      <c r="D29" s="33">
        <v>56443</v>
      </c>
      <c r="E29" s="34">
        <v>140</v>
      </c>
      <c r="F29" s="27">
        <f t="shared" si="0"/>
        <v>2.4803784348812075E-3</v>
      </c>
      <c r="G29" s="33">
        <v>0</v>
      </c>
      <c r="H29" s="35">
        <v>0</v>
      </c>
      <c r="I29" s="36">
        <v>35.97</v>
      </c>
      <c r="J29" s="36">
        <v>0.64</v>
      </c>
      <c r="K29" s="36">
        <v>0.26</v>
      </c>
      <c r="L29" s="4"/>
    </row>
    <row r="30" spans="2:12">
      <c r="B30" s="2"/>
      <c r="C30" s="32">
        <v>41238</v>
      </c>
      <c r="D30" s="33">
        <v>57576</v>
      </c>
      <c r="E30" s="34">
        <v>130</v>
      </c>
      <c r="F30" s="27">
        <f t="shared" si="0"/>
        <v>2.2578852299569266E-3</v>
      </c>
      <c r="G30" s="33">
        <v>0</v>
      </c>
      <c r="H30" s="35">
        <v>0</v>
      </c>
      <c r="I30" s="36">
        <v>35.94</v>
      </c>
      <c r="J30" s="36">
        <v>0.62</v>
      </c>
      <c r="K30" s="36">
        <v>0.28000000000000003</v>
      </c>
      <c r="L30" s="4"/>
    </row>
    <row r="31" spans="2:12">
      <c r="B31" s="2"/>
      <c r="C31" s="37" t="s">
        <v>27</v>
      </c>
      <c r="D31" s="38">
        <f>SUM(D24:D30)</f>
        <v>448861</v>
      </c>
      <c r="E31" s="39">
        <f>SUM(E24:E30)</f>
        <v>767</v>
      </c>
      <c r="F31" s="40">
        <f>E31/D31</f>
        <v>1.7087695299881256E-3</v>
      </c>
      <c r="G31" s="38">
        <f>SUM(G24:G30)</f>
        <v>1</v>
      </c>
      <c r="H31" s="41">
        <f>SUM(H24:H30)</f>
        <v>87.12</v>
      </c>
      <c r="I31" s="41">
        <f>SUM(I24:I30)</f>
        <v>253.81</v>
      </c>
      <c r="J31" s="41">
        <f>I31/D31*1000</f>
        <v>0.56545344772657902</v>
      </c>
      <c r="K31" s="41">
        <f>I31/E31</f>
        <v>0.33091264667535852</v>
      </c>
      <c r="L31" s="4"/>
    </row>
    <row r="32" spans="2:12">
      <c r="B32" s="2"/>
      <c r="C32" s="3"/>
      <c r="D32" s="3"/>
      <c r="E32" s="3"/>
      <c r="F32" s="3"/>
      <c r="L32" s="4"/>
    </row>
    <row r="33" spans="2:12">
      <c r="B33" s="2"/>
      <c r="C33" s="20" t="s">
        <v>5</v>
      </c>
      <c r="D33" s="21"/>
      <c r="E33" s="21"/>
      <c r="F33" s="22"/>
      <c r="G33" s="3"/>
      <c r="H33" s="3"/>
      <c r="I33" s="3"/>
      <c r="J33" s="3"/>
      <c r="K33" s="3"/>
      <c r="L33" s="4"/>
    </row>
    <row r="34" spans="2:12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5"/>
    </row>
    <row r="36" spans="2:12">
      <c r="B36" s="26"/>
      <c r="D36" s="20"/>
      <c r="E36" s="20"/>
      <c r="F36" s="20"/>
    </row>
    <row r="37" spans="2:12">
      <c r="B37" s="20"/>
      <c r="C37" s="20"/>
      <c r="D37" s="20"/>
      <c r="E37" s="20"/>
      <c r="F37" s="20"/>
    </row>
    <row r="38" spans="2:12">
      <c r="B38" s="20"/>
      <c r="C38" s="20"/>
      <c r="D38" s="20"/>
      <c r="E38" s="20"/>
      <c r="F38" s="20"/>
    </row>
    <row r="39" spans="2:12">
      <c r="B39" s="20"/>
      <c r="C39" s="20"/>
      <c r="D39" s="20"/>
      <c r="E39" s="20"/>
      <c r="F39" s="20"/>
    </row>
  </sheetData>
  <mergeCells count="2">
    <mergeCell ref="B2:L2"/>
    <mergeCell ref="C9:K2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9"/>
  <sheetViews>
    <sheetView topLeftCell="A4" workbookViewId="0">
      <selection activeCell="C9" sqref="C9:K20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41239</v>
      </c>
      <c r="D6" s="7">
        <v>41245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39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C18" s="46"/>
      <c r="D18" s="46"/>
      <c r="E18" s="46"/>
      <c r="F18" s="46"/>
      <c r="G18" s="46"/>
      <c r="H18" s="46"/>
      <c r="I18" s="46"/>
      <c r="J18" s="46"/>
      <c r="K18" s="46"/>
      <c r="L18" s="4"/>
    </row>
    <row r="19" spans="2:12">
      <c r="B19" s="2"/>
      <c r="C19" s="46"/>
      <c r="D19" s="46"/>
      <c r="E19" s="46"/>
      <c r="F19" s="46"/>
      <c r="G19" s="46"/>
      <c r="H19" s="46"/>
      <c r="I19" s="46"/>
      <c r="J19" s="46"/>
      <c r="K19" s="46"/>
      <c r="L19" s="4"/>
    </row>
    <row r="20" spans="2:12">
      <c r="B20" s="2"/>
      <c r="C20" s="46"/>
      <c r="D20" s="46"/>
      <c r="E20" s="46"/>
      <c r="F20" s="46"/>
      <c r="G20" s="46"/>
      <c r="H20" s="46"/>
      <c r="I20" s="46"/>
      <c r="J20" s="46"/>
      <c r="K20" s="46"/>
      <c r="L20" s="4"/>
    </row>
    <row r="21" spans="2:12">
      <c r="B21" s="2"/>
      <c r="L21" s="4"/>
    </row>
    <row r="22" spans="2:12">
      <c r="B22" s="2"/>
      <c r="C22" s="8" t="s">
        <v>4</v>
      </c>
      <c r="D22" s="3"/>
      <c r="E22" s="3"/>
      <c r="F22" s="3"/>
      <c r="L22" s="4"/>
    </row>
    <row r="23" spans="2:12">
      <c r="B23" s="2"/>
      <c r="C23" s="29" t="s">
        <v>29</v>
      </c>
      <c r="D23" s="29" t="s">
        <v>30</v>
      </c>
      <c r="E23" s="30" t="s">
        <v>31</v>
      </c>
      <c r="F23" s="30" t="s">
        <v>32</v>
      </c>
      <c r="G23" s="31" t="s">
        <v>33</v>
      </c>
      <c r="H23" s="29" t="s">
        <v>34</v>
      </c>
      <c r="I23" s="29" t="s">
        <v>35</v>
      </c>
      <c r="J23" s="29" t="s">
        <v>36</v>
      </c>
      <c r="K23" s="29" t="s">
        <v>37</v>
      </c>
      <c r="L23" s="4"/>
    </row>
    <row r="24" spans="2:12">
      <c r="B24" s="2"/>
      <c r="C24" s="32">
        <v>41239</v>
      </c>
      <c r="D24" s="33">
        <v>82863</v>
      </c>
      <c r="E24" s="34">
        <v>101</v>
      </c>
      <c r="F24" s="27">
        <f t="shared" ref="F24:F30" si="0">E24/D24</f>
        <v>1.2188793550800719E-3</v>
      </c>
      <c r="G24" s="33">
        <v>0</v>
      </c>
      <c r="H24" s="35">
        <v>0</v>
      </c>
      <c r="I24" s="36">
        <v>35.31</v>
      </c>
      <c r="J24" s="15">
        <f t="shared" ref="J24:J30" si="1">I24/D24*1000</f>
        <v>0.42612504978096377</v>
      </c>
      <c r="K24" s="15">
        <f t="shared" ref="K24:K30" si="2">I24/E24</f>
        <v>0.34960396039603964</v>
      </c>
      <c r="L24" s="4"/>
    </row>
    <row r="25" spans="2:12">
      <c r="B25" s="2"/>
      <c r="C25" s="32">
        <v>41240</v>
      </c>
      <c r="D25" s="33">
        <v>84502</v>
      </c>
      <c r="E25" s="34">
        <v>126</v>
      </c>
      <c r="F25" s="27">
        <f t="shared" si="0"/>
        <v>1.4910889683084423E-3</v>
      </c>
      <c r="G25" s="33">
        <v>0</v>
      </c>
      <c r="H25" s="35">
        <v>0</v>
      </c>
      <c r="I25" s="36">
        <v>35.64</v>
      </c>
      <c r="J25" s="15">
        <f t="shared" si="1"/>
        <v>0.42176516532153085</v>
      </c>
      <c r="K25" s="15">
        <f t="shared" si="2"/>
        <v>0.28285714285714286</v>
      </c>
      <c r="L25" s="4"/>
    </row>
    <row r="26" spans="2:12">
      <c r="B26" s="2"/>
      <c r="C26" s="32">
        <v>41241</v>
      </c>
      <c r="D26" s="33">
        <v>62568</v>
      </c>
      <c r="E26" s="34">
        <v>74</v>
      </c>
      <c r="F26" s="27">
        <f t="shared" si="0"/>
        <v>1.1827132080296638E-3</v>
      </c>
      <c r="G26" s="33">
        <v>0</v>
      </c>
      <c r="H26" s="35">
        <v>0</v>
      </c>
      <c r="I26" s="36">
        <v>36.659999999999997</v>
      </c>
      <c r="J26" s="15">
        <f t="shared" si="1"/>
        <v>0.58592251630226311</v>
      </c>
      <c r="K26" s="15">
        <f t="shared" si="2"/>
        <v>0.49540540540540534</v>
      </c>
      <c r="L26" s="4"/>
    </row>
    <row r="27" spans="2:12">
      <c r="B27" s="2"/>
      <c r="C27" s="32">
        <v>41242</v>
      </c>
      <c r="D27" s="33">
        <v>57177</v>
      </c>
      <c r="E27" s="34">
        <v>81</v>
      </c>
      <c r="F27" s="27">
        <f t="shared" si="0"/>
        <v>1.4166535495041713E-3</v>
      </c>
      <c r="G27" s="33">
        <v>0</v>
      </c>
      <c r="H27" s="35">
        <v>0</v>
      </c>
      <c r="I27" s="36">
        <v>35.29</v>
      </c>
      <c r="J27" s="15">
        <f t="shared" si="1"/>
        <v>0.61720621928397779</v>
      </c>
      <c r="K27" s="15">
        <f t="shared" si="2"/>
        <v>0.43567901234567902</v>
      </c>
      <c r="L27" s="4"/>
    </row>
    <row r="28" spans="2:12">
      <c r="B28" s="2"/>
      <c r="C28" s="32">
        <v>41243</v>
      </c>
      <c r="D28" s="33">
        <v>62013</v>
      </c>
      <c r="E28" s="34">
        <v>63</v>
      </c>
      <c r="F28" s="27">
        <f t="shared" si="0"/>
        <v>1.0159160176092109E-3</v>
      </c>
      <c r="G28" s="33">
        <v>1</v>
      </c>
      <c r="H28" s="35">
        <v>23.88</v>
      </c>
      <c r="I28" s="36">
        <v>35.4</v>
      </c>
      <c r="J28" s="15">
        <f t="shared" si="1"/>
        <v>0.57084804798993749</v>
      </c>
      <c r="K28" s="15">
        <f t="shared" si="2"/>
        <v>0.56190476190476191</v>
      </c>
      <c r="L28" s="4"/>
    </row>
    <row r="29" spans="2:12">
      <c r="B29" s="2"/>
      <c r="C29" s="32">
        <v>41244</v>
      </c>
      <c r="D29" s="33">
        <v>40440</v>
      </c>
      <c r="E29" s="34">
        <v>62</v>
      </c>
      <c r="F29" s="27">
        <f t="shared" si="0"/>
        <v>1.533135509396637E-3</v>
      </c>
      <c r="G29" s="33">
        <v>0</v>
      </c>
      <c r="H29" s="35">
        <v>0</v>
      </c>
      <c r="I29" s="36">
        <v>29.32</v>
      </c>
      <c r="J29" s="15">
        <f t="shared" si="1"/>
        <v>0.72502472799208706</v>
      </c>
      <c r="K29" s="15">
        <f t="shared" si="2"/>
        <v>0.47290322580645161</v>
      </c>
      <c r="L29" s="4"/>
    </row>
    <row r="30" spans="2:12">
      <c r="B30" s="2"/>
      <c r="C30" s="32">
        <v>41245</v>
      </c>
      <c r="D30" s="33">
        <v>29255</v>
      </c>
      <c r="E30" s="34">
        <v>65</v>
      </c>
      <c r="F30" s="27">
        <f t="shared" si="0"/>
        <v>2.2218424200991281E-3</v>
      </c>
      <c r="G30" s="33">
        <v>0</v>
      </c>
      <c r="H30" s="35">
        <v>0</v>
      </c>
      <c r="I30" s="36">
        <v>28.99</v>
      </c>
      <c r="J30" s="15">
        <f t="shared" si="1"/>
        <v>0.99094171936421116</v>
      </c>
      <c r="K30" s="15">
        <f t="shared" si="2"/>
        <v>0.44599999999999995</v>
      </c>
      <c r="L30" s="4"/>
    </row>
    <row r="31" spans="2:12">
      <c r="B31" s="2"/>
      <c r="C31" s="37" t="s">
        <v>38</v>
      </c>
      <c r="D31" s="38">
        <f>SUM(D24:D30)</f>
        <v>418818</v>
      </c>
      <c r="E31" s="39">
        <f>SUM(E24:E30)</f>
        <v>572</v>
      </c>
      <c r="F31" s="40">
        <f>E31/D31</f>
        <v>1.3657483680262071E-3</v>
      </c>
      <c r="G31" s="38">
        <f>SUM(G24:G30)</f>
        <v>1</v>
      </c>
      <c r="H31" s="41">
        <f>SUM(H24:H30)</f>
        <v>23.88</v>
      </c>
      <c r="I31" s="41">
        <f>SUM(I24:I30)</f>
        <v>236.61</v>
      </c>
      <c r="J31" s="41">
        <f>I31/D31*1000</f>
        <v>0.56494706531237915</v>
      </c>
      <c r="K31" s="41">
        <f>I31/E31</f>
        <v>0.41365384615384621</v>
      </c>
      <c r="L31" s="4"/>
    </row>
    <row r="32" spans="2:12">
      <c r="B32" s="2"/>
      <c r="C32" s="3"/>
      <c r="D32" s="3"/>
      <c r="E32" s="3"/>
      <c r="F32" s="3"/>
      <c r="L32" s="4"/>
    </row>
    <row r="33" spans="2:12">
      <c r="B33" s="2"/>
      <c r="C33" s="20" t="s">
        <v>5</v>
      </c>
      <c r="D33" s="21"/>
      <c r="E33" s="21"/>
      <c r="F33" s="22"/>
      <c r="G33" s="3"/>
      <c r="H33" s="3"/>
      <c r="I33" s="3"/>
      <c r="J33" s="3"/>
      <c r="K33" s="3"/>
      <c r="L33" s="4"/>
    </row>
    <row r="34" spans="2:12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5"/>
    </row>
    <row r="36" spans="2:12">
      <c r="B36" s="26"/>
      <c r="D36" s="20"/>
      <c r="E36" s="20"/>
      <c r="F36" s="20"/>
    </row>
    <row r="37" spans="2:12">
      <c r="B37" s="20"/>
      <c r="C37" s="20"/>
      <c r="D37" s="20"/>
      <c r="E37" s="20"/>
      <c r="F37" s="20"/>
    </row>
    <row r="38" spans="2:12">
      <c r="B38" s="20"/>
      <c r="C38" s="20"/>
      <c r="D38" s="20"/>
      <c r="E38" s="20"/>
      <c r="F38" s="20"/>
    </row>
    <row r="39" spans="2:12">
      <c r="B39" s="20"/>
      <c r="C39" s="20"/>
      <c r="D39" s="20"/>
      <c r="E39" s="20"/>
      <c r="F39" s="20"/>
    </row>
  </sheetData>
  <mergeCells count="2">
    <mergeCell ref="B2:L2"/>
    <mergeCell ref="C9:K2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7"/>
  <sheetViews>
    <sheetView topLeftCell="A3" workbookViewId="0">
      <selection activeCell="F31" sqref="F31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41246</v>
      </c>
      <c r="D6" s="7">
        <v>41252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50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C18" s="46"/>
      <c r="D18" s="46"/>
      <c r="E18" s="46"/>
      <c r="F18" s="46"/>
      <c r="G18" s="46"/>
      <c r="H18" s="46"/>
      <c r="I18" s="46"/>
      <c r="J18" s="46"/>
      <c r="K18" s="46"/>
      <c r="L18" s="4"/>
    </row>
    <row r="19" spans="2:12">
      <c r="B19" s="2"/>
      <c r="L19" s="4"/>
    </row>
    <row r="20" spans="2:12">
      <c r="B20" s="2"/>
      <c r="C20" s="8" t="s">
        <v>4</v>
      </c>
      <c r="D20" s="3"/>
      <c r="E20" s="3"/>
      <c r="F20" s="3"/>
      <c r="L20" s="4"/>
    </row>
    <row r="21" spans="2:12">
      <c r="B21" s="2"/>
      <c r="C21" s="29" t="s">
        <v>40</v>
      </c>
      <c r="D21" s="29" t="s">
        <v>41</v>
      </c>
      <c r="E21" s="30" t="s">
        <v>42</v>
      </c>
      <c r="F21" s="30" t="s">
        <v>43</v>
      </c>
      <c r="G21" s="31" t="s">
        <v>44</v>
      </c>
      <c r="H21" s="29" t="s">
        <v>45</v>
      </c>
      <c r="I21" s="29" t="s">
        <v>46</v>
      </c>
      <c r="J21" s="29" t="s">
        <v>47</v>
      </c>
      <c r="K21" s="29" t="s">
        <v>48</v>
      </c>
      <c r="L21" s="4"/>
    </row>
    <row r="22" spans="2:12">
      <c r="B22" s="2"/>
      <c r="C22" s="32">
        <v>41246</v>
      </c>
      <c r="D22" s="33">
        <v>115940</v>
      </c>
      <c r="E22" s="34">
        <v>120</v>
      </c>
      <c r="F22" s="27">
        <f t="shared" ref="F22:F28" si="0">E22/D22</f>
        <v>1.0350181128169743E-3</v>
      </c>
      <c r="G22" s="33">
        <v>0</v>
      </c>
      <c r="H22" s="35">
        <v>0</v>
      </c>
      <c r="I22" s="36">
        <v>32.82</v>
      </c>
      <c r="J22" s="15">
        <f t="shared" ref="J22:J28" si="1">I22/D22*1000</f>
        <v>0.28307745385544247</v>
      </c>
      <c r="K22" s="15">
        <f t="shared" ref="K22:K28" si="2">I22/E22</f>
        <v>0.27350000000000002</v>
      </c>
      <c r="L22" s="4"/>
    </row>
    <row r="23" spans="2:12">
      <c r="B23" s="2"/>
      <c r="C23" s="32">
        <v>41247</v>
      </c>
      <c r="D23" s="33">
        <v>110380</v>
      </c>
      <c r="E23" s="34">
        <v>114</v>
      </c>
      <c r="F23" s="27">
        <f t="shared" si="0"/>
        <v>1.0327957963399167E-3</v>
      </c>
      <c r="G23" s="33">
        <v>0</v>
      </c>
      <c r="H23" s="35">
        <v>0</v>
      </c>
      <c r="I23" s="36">
        <v>32.270000000000003</v>
      </c>
      <c r="J23" s="15">
        <f t="shared" si="1"/>
        <v>0.29235368726218525</v>
      </c>
      <c r="K23" s="15">
        <f t="shared" si="2"/>
        <v>0.28307017543859653</v>
      </c>
      <c r="L23" s="4"/>
    </row>
    <row r="24" spans="2:12">
      <c r="B24" s="2"/>
      <c r="C24" s="32">
        <v>41248</v>
      </c>
      <c r="D24" s="33">
        <v>21942</v>
      </c>
      <c r="E24" s="34">
        <v>8</v>
      </c>
      <c r="F24" s="27">
        <f t="shared" si="0"/>
        <v>3.645975754261234E-4</v>
      </c>
      <c r="G24" s="33">
        <v>0</v>
      </c>
      <c r="H24" s="35">
        <v>0</v>
      </c>
      <c r="I24" s="36">
        <v>6.59</v>
      </c>
      <c r="J24" s="15">
        <f t="shared" si="1"/>
        <v>0.30033725275726919</v>
      </c>
      <c r="K24" s="15">
        <f t="shared" si="2"/>
        <v>0.82374999999999998</v>
      </c>
      <c r="L24" s="4"/>
    </row>
    <row r="25" spans="2:12">
      <c r="B25" s="2"/>
      <c r="C25" s="32">
        <v>41249</v>
      </c>
      <c r="D25" s="33">
        <v>325155</v>
      </c>
      <c r="E25" s="34">
        <v>225</v>
      </c>
      <c r="F25" s="27">
        <f t="shared" si="0"/>
        <v>6.9197767218711075E-4</v>
      </c>
      <c r="G25" s="33">
        <v>0</v>
      </c>
      <c r="H25" s="35">
        <v>0</v>
      </c>
      <c r="I25" s="36">
        <v>108.27</v>
      </c>
      <c r="J25" s="15">
        <f t="shared" si="1"/>
        <v>0.33297965585643768</v>
      </c>
      <c r="K25" s="15">
        <f t="shared" si="2"/>
        <v>0.48119999999999996</v>
      </c>
      <c r="L25" s="4"/>
    </row>
    <row r="26" spans="2:12">
      <c r="B26" s="2"/>
      <c r="C26" s="32">
        <v>41250</v>
      </c>
      <c r="D26" s="33">
        <v>94957</v>
      </c>
      <c r="E26" s="34">
        <v>92</v>
      </c>
      <c r="F26" s="27">
        <f t="shared" si="0"/>
        <v>9.6885958907716127E-4</v>
      </c>
      <c r="G26" s="33">
        <v>0</v>
      </c>
      <c r="H26" s="35">
        <v>0</v>
      </c>
      <c r="I26" s="36">
        <v>23.33</v>
      </c>
      <c r="J26" s="15">
        <f t="shared" si="1"/>
        <v>0.24569015449098014</v>
      </c>
      <c r="K26" s="15">
        <f t="shared" si="2"/>
        <v>0.25358695652173913</v>
      </c>
      <c r="L26" s="4"/>
    </row>
    <row r="27" spans="2:12">
      <c r="B27" s="2"/>
      <c r="C27" s="32">
        <v>41251</v>
      </c>
      <c r="D27" s="33">
        <v>95645</v>
      </c>
      <c r="E27" s="34">
        <v>88</v>
      </c>
      <c r="F27" s="27">
        <f t="shared" si="0"/>
        <v>9.2006900517538814E-4</v>
      </c>
      <c r="G27" s="33">
        <v>0</v>
      </c>
      <c r="H27" s="35">
        <v>0</v>
      </c>
      <c r="I27" s="36">
        <v>23.22</v>
      </c>
      <c r="J27" s="15">
        <f t="shared" si="1"/>
        <v>0.24277275341105128</v>
      </c>
      <c r="K27" s="15">
        <f t="shared" si="2"/>
        <v>0.26386363636363636</v>
      </c>
      <c r="L27" s="4"/>
    </row>
    <row r="28" spans="2:12">
      <c r="B28" s="2"/>
      <c r="C28" s="32">
        <v>41252</v>
      </c>
      <c r="D28" s="33">
        <v>65092</v>
      </c>
      <c r="E28" s="34">
        <v>61</v>
      </c>
      <c r="F28" s="27">
        <f t="shared" si="0"/>
        <v>9.3713513181343329E-4</v>
      </c>
      <c r="G28" s="33">
        <v>0</v>
      </c>
      <c r="H28" s="35">
        <v>0</v>
      </c>
      <c r="I28" s="36">
        <v>18.03</v>
      </c>
      <c r="J28" s="15">
        <f t="shared" si="1"/>
        <v>0.27699256437042957</v>
      </c>
      <c r="K28" s="15">
        <f t="shared" si="2"/>
        <v>0.29557377049180328</v>
      </c>
      <c r="L28" s="4"/>
    </row>
    <row r="29" spans="2:12">
      <c r="B29" s="2"/>
      <c r="C29" s="37" t="s">
        <v>49</v>
      </c>
      <c r="D29" s="38">
        <f>SUM(D22:D28)</f>
        <v>829111</v>
      </c>
      <c r="E29" s="39">
        <f>SUM(E22:E28)</f>
        <v>708</v>
      </c>
      <c r="F29" s="40">
        <f>E29/D29</f>
        <v>8.5392667568033717E-4</v>
      </c>
      <c r="G29" s="38">
        <f>SUM(G22:G28)</f>
        <v>0</v>
      </c>
      <c r="H29" s="41">
        <f>SUM(H22:H28)</f>
        <v>0</v>
      </c>
      <c r="I29" s="41">
        <f>SUM(I22:I28)</f>
        <v>244.52999999999997</v>
      </c>
      <c r="J29" s="41">
        <f>I29/D29*1000</f>
        <v>0.29493035311315369</v>
      </c>
      <c r="K29" s="41">
        <f>I29/E29</f>
        <v>0.34538135593220337</v>
      </c>
      <c r="L29" s="4"/>
    </row>
    <row r="30" spans="2:12">
      <c r="B30" s="2"/>
      <c r="C30" s="3"/>
      <c r="D30" s="3"/>
      <c r="E30" s="3"/>
      <c r="F30" s="3"/>
      <c r="L30" s="4"/>
    </row>
    <row r="31" spans="2:12">
      <c r="B31" s="2"/>
      <c r="C31" s="20" t="s">
        <v>5</v>
      </c>
      <c r="D31" s="21"/>
      <c r="E31" s="21"/>
      <c r="F31" s="22"/>
      <c r="G31" s="3"/>
      <c r="H31" s="3"/>
      <c r="I31" s="3"/>
      <c r="J31" s="3"/>
      <c r="K31" s="3"/>
      <c r="L31" s="4"/>
    </row>
    <row r="32" spans="2:12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5"/>
    </row>
    <row r="34" spans="2:6">
      <c r="B34" s="26"/>
      <c r="D34" s="20"/>
      <c r="E34" s="20"/>
      <c r="F34" s="20"/>
    </row>
    <row r="35" spans="2:6">
      <c r="B35" s="20"/>
      <c r="C35" s="20"/>
      <c r="D35" s="20"/>
      <c r="E35" s="20"/>
      <c r="F35" s="20"/>
    </row>
    <row r="36" spans="2:6">
      <c r="B36" s="20"/>
      <c r="C36" s="20"/>
      <c r="D36" s="20"/>
      <c r="E36" s="20"/>
      <c r="F36" s="20"/>
    </row>
    <row r="37" spans="2:6">
      <c r="B37" s="20"/>
      <c r="C37" s="20"/>
      <c r="D37" s="20"/>
      <c r="E37" s="20"/>
      <c r="F37" s="20"/>
    </row>
  </sheetData>
  <mergeCells count="2">
    <mergeCell ref="B2:L2"/>
    <mergeCell ref="C9:K1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7"/>
  <sheetViews>
    <sheetView tabSelected="1" topLeftCell="A4" workbookViewId="0">
      <selection activeCell="F6" sqref="F6"/>
    </sheetView>
  </sheetViews>
  <sheetFormatPr defaultColWidth="9" defaultRowHeight="14.25"/>
  <cols>
    <col min="1" max="1" width="3.625" style="1" customWidth="1"/>
    <col min="2" max="2" width="2.625" style="1" customWidth="1"/>
    <col min="3" max="3" width="17.25" style="1" customWidth="1"/>
    <col min="4" max="4" width="14.625" style="1" customWidth="1"/>
    <col min="5" max="5" width="12.875" style="1" customWidth="1"/>
    <col min="6" max="6" width="13.25" style="1" customWidth="1"/>
    <col min="7" max="7" width="13.5" style="1" customWidth="1"/>
    <col min="8" max="8" width="16" style="1" customWidth="1"/>
    <col min="9" max="9" width="14.375" style="1" bestFit="1" customWidth="1"/>
    <col min="10" max="11" width="12.625" style="1" customWidth="1"/>
    <col min="12" max="12" width="2.625" style="1" customWidth="1"/>
    <col min="13" max="16384" width="9" style="1"/>
  </cols>
  <sheetData>
    <row r="2" spans="2:12" ht="15.75">
      <c r="B2" s="42" t="s">
        <v>16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>
      <c r="B4" s="2"/>
      <c r="C4" s="5" t="s">
        <v>0</v>
      </c>
      <c r="E4" s="3"/>
      <c r="F4" s="3"/>
      <c r="G4" s="3"/>
      <c r="H4" s="3"/>
      <c r="I4" s="3"/>
      <c r="J4" s="3"/>
      <c r="K4" s="3"/>
      <c r="L4" s="4"/>
    </row>
    <row r="5" spans="2:12">
      <c r="B5" s="2"/>
      <c r="C5" s="6" t="s">
        <v>1</v>
      </c>
      <c r="D5" s="6" t="s">
        <v>2</v>
      </c>
      <c r="E5" s="3"/>
      <c r="F5" s="3"/>
      <c r="G5" s="3"/>
      <c r="H5" s="3"/>
      <c r="I5" s="3"/>
      <c r="J5" s="3"/>
      <c r="K5" s="3"/>
      <c r="L5" s="4"/>
    </row>
    <row r="6" spans="2:12">
      <c r="B6" s="2"/>
      <c r="C6" s="7">
        <v>41253</v>
      </c>
      <c r="D6" s="7">
        <v>41259</v>
      </c>
      <c r="E6" s="3"/>
      <c r="F6" s="3"/>
      <c r="G6" s="3"/>
      <c r="H6" s="3"/>
      <c r="I6" s="3"/>
      <c r="J6" s="3"/>
      <c r="K6" s="3"/>
      <c r="L6" s="4"/>
    </row>
    <row r="7" spans="2:12">
      <c r="B7" s="2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>
      <c r="B8" s="2"/>
      <c r="C8" s="8" t="s">
        <v>3</v>
      </c>
      <c r="G8" s="3"/>
      <c r="H8" s="3"/>
      <c r="I8" s="3"/>
      <c r="J8" s="3"/>
      <c r="K8" s="3"/>
      <c r="L8" s="4"/>
    </row>
    <row r="9" spans="2:12" ht="13.5" customHeight="1">
      <c r="B9" s="2"/>
      <c r="C9" s="45" t="s">
        <v>60</v>
      </c>
      <c r="D9" s="46"/>
      <c r="E9" s="46"/>
      <c r="F9" s="46"/>
      <c r="G9" s="46"/>
      <c r="H9" s="46"/>
      <c r="I9" s="46"/>
      <c r="J9" s="46"/>
      <c r="K9" s="46"/>
      <c r="L9" s="4"/>
    </row>
    <row r="10" spans="2:12"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"/>
    </row>
    <row r="11" spans="2:12"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"/>
    </row>
    <row r="12" spans="2:12"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"/>
    </row>
    <row r="13" spans="2:12"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"/>
    </row>
    <row r="14" spans="2:12"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"/>
    </row>
    <row r="15" spans="2:12"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"/>
    </row>
    <row r="16" spans="2:12"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"/>
    </row>
    <row r="17" spans="2:12">
      <c r="B17" s="2"/>
      <c r="C17" s="46"/>
      <c r="D17" s="46"/>
      <c r="E17" s="46"/>
      <c r="F17" s="46"/>
      <c r="G17" s="46"/>
      <c r="H17" s="46"/>
      <c r="I17" s="46"/>
      <c r="J17" s="46"/>
      <c r="K17" s="46"/>
      <c r="L17" s="4"/>
    </row>
    <row r="18" spans="2:12">
      <c r="B18" s="2"/>
      <c r="C18" s="46"/>
      <c r="D18" s="46"/>
      <c r="E18" s="46"/>
      <c r="F18" s="46"/>
      <c r="G18" s="46"/>
      <c r="H18" s="46"/>
      <c r="I18" s="46"/>
      <c r="J18" s="46"/>
      <c r="K18" s="46"/>
      <c r="L18" s="4"/>
    </row>
    <row r="19" spans="2:12">
      <c r="B19" s="2"/>
      <c r="L19" s="4"/>
    </row>
    <row r="20" spans="2:12">
      <c r="B20" s="2"/>
      <c r="C20" s="8" t="s">
        <v>4</v>
      </c>
      <c r="D20" s="3"/>
      <c r="E20" s="3"/>
      <c r="F20" s="3"/>
      <c r="L20" s="4"/>
    </row>
    <row r="21" spans="2:12">
      <c r="B21" s="2"/>
      <c r="C21" s="29" t="s">
        <v>51</v>
      </c>
      <c r="D21" s="29" t="s">
        <v>52</v>
      </c>
      <c r="E21" s="30" t="s">
        <v>53</v>
      </c>
      <c r="F21" s="30" t="s">
        <v>54</v>
      </c>
      <c r="G21" s="31" t="s">
        <v>55</v>
      </c>
      <c r="H21" s="29" t="s">
        <v>56</v>
      </c>
      <c r="I21" s="29" t="s">
        <v>57</v>
      </c>
      <c r="J21" s="29" t="s">
        <v>58</v>
      </c>
      <c r="K21" s="29" t="s">
        <v>59</v>
      </c>
      <c r="L21" s="4"/>
    </row>
    <row r="22" spans="2:12">
      <c r="B22" s="2"/>
      <c r="C22" s="32">
        <v>41253</v>
      </c>
      <c r="D22" s="33">
        <v>133071</v>
      </c>
      <c r="E22" s="34">
        <v>116</v>
      </c>
      <c r="F22" s="27">
        <f t="shared" ref="F22:F28" si="0">E22/D22</f>
        <v>8.71715099458184E-4</v>
      </c>
      <c r="G22" s="33">
        <v>0</v>
      </c>
      <c r="H22" s="35">
        <v>0</v>
      </c>
      <c r="I22" s="36">
        <v>38.197719999999997</v>
      </c>
      <c r="J22" s="15">
        <f t="shared" ref="J22:J28" si="1">I22/D22*1000</f>
        <v>0.28704766628341255</v>
      </c>
      <c r="K22" s="15">
        <f t="shared" ref="K22:K28" si="2">I22/E22</f>
        <v>0.32929068965517239</v>
      </c>
      <c r="L22" s="4"/>
    </row>
    <row r="23" spans="2:12">
      <c r="B23" s="2"/>
      <c r="C23" s="32">
        <v>41254</v>
      </c>
      <c r="D23" s="33">
        <v>61958</v>
      </c>
      <c r="E23" s="34">
        <v>56</v>
      </c>
      <c r="F23" s="27">
        <f t="shared" si="0"/>
        <v>9.0383808386326216E-4</v>
      </c>
      <c r="G23" s="33">
        <v>1</v>
      </c>
      <c r="H23" s="35">
        <v>75.989999999999995</v>
      </c>
      <c r="I23" s="36">
        <v>17.183</v>
      </c>
      <c r="J23" s="15">
        <f t="shared" si="1"/>
        <v>0.27733303205397203</v>
      </c>
      <c r="K23" s="15">
        <f t="shared" si="2"/>
        <v>0.3068392857142857</v>
      </c>
      <c r="L23" s="4"/>
    </row>
    <row r="24" spans="2:12">
      <c r="B24" s="2"/>
      <c r="C24" s="32">
        <v>41255</v>
      </c>
      <c r="D24" s="33">
        <v>195003</v>
      </c>
      <c r="E24" s="34">
        <v>166</v>
      </c>
      <c r="F24" s="27">
        <f t="shared" si="0"/>
        <v>8.5126895483659225E-4</v>
      </c>
      <c r="G24" s="33">
        <v>0</v>
      </c>
      <c r="H24" s="35">
        <v>0</v>
      </c>
      <c r="I24" s="36">
        <v>116.0814</v>
      </c>
      <c r="J24" s="15">
        <f t="shared" si="1"/>
        <v>0.59528007261426752</v>
      </c>
      <c r="K24" s="15">
        <f t="shared" si="2"/>
        <v>0.69928554216867467</v>
      </c>
      <c r="L24" s="4"/>
    </row>
    <row r="25" spans="2:12">
      <c r="B25" s="2"/>
      <c r="C25" s="32">
        <v>41256</v>
      </c>
      <c r="D25" s="33">
        <v>14</v>
      </c>
      <c r="E25" s="34">
        <v>2</v>
      </c>
      <c r="F25" s="27">
        <f t="shared" si="0"/>
        <v>0.14285714285714285</v>
      </c>
      <c r="G25" s="33">
        <v>0</v>
      </c>
      <c r="H25" s="35">
        <v>0</v>
      </c>
      <c r="I25" s="36">
        <v>1.2800000000000001E-3</v>
      </c>
      <c r="J25" s="15">
        <f t="shared" si="1"/>
        <v>9.1428571428571428E-2</v>
      </c>
      <c r="K25" s="15">
        <f t="shared" si="2"/>
        <v>6.4000000000000005E-4</v>
      </c>
      <c r="L25" s="4"/>
    </row>
    <row r="26" spans="2:12">
      <c r="B26" s="2"/>
      <c r="C26" s="32">
        <v>41257</v>
      </c>
      <c r="D26" s="33">
        <v>220621</v>
      </c>
      <c r="E26" s="34">
        <v>195</v>
      </c>
      <c r="F26" s="27">
        <f t="shared" si="0"/>
        <v>8.8386871603337853E-4</v>
      </c>
      <c r="G26" s="33">
        <v>0</v>
      </c>
      <c r="H26" s="35">
        <v>0</v>
      </c>
      <c r="I26" s="36">
        <v>60.041449999999998</v>
      </c>
      <c r="J26" s="15">
        <f t="shared" si="1"/>
        <v>0.27214748369375535</v>
      </c>
      <c r="K26" s="15">
        <f t="shared" si="2"/>
        <v>0.3079048717948718</v>
      </c>
      <c r="L26" s="4"/>
    </row>
    <row r="27" spans="2:12">
      <c r="B27" s="2"/>
      <c r="C27" s="32">
        <v>41258</v>
      </c>
      <c r="D27" s="33">
        <v>216954</v>
      </c>
      <c r="E27" s="34">
        <v>161</v>
      </c>
      <c r="F27" s="27">
        <f t="shared" si="0"/>
        <v>7.4209279386413705E-4</v>
      </c>
      <c r="G27" s="33">
        <v>0</v>
      </c>
      <c r="H27" s="35">
        <v>0</v>
      </c>
      <c r="I27" s="36">
        <v>58.949010000000001</v>
      </c>
      <c r="J27" s="15">
        <f t="shared" si="1"/>
        <v>0.2717120219032606</v>
      </c>
      <c r="K27" s="15">
        <f t="shared" si="2"/>
        <v>0.36614291925465842</v>
      </c>
      <c r="L27" s="4"/>
    </row>
    <row r="28" spans="2:12">
      <c r="B28" s="2"/>
      <c r="C28" s="32">
        <v>41259</v>
      </c>
      <c r="D28" s="33">
        <v>227562</v>
      </c>
      <c r="E28" s="34">
        <v>158</v>
      </c>
      <c r="F28" s="27">
        <f t="shared" si="0"/>
        <v>6.9431627424613952E-4</v>
      </c>
      <c r="G28" s="33">
        <v>1</v>
      </c>
      <c r="H28" s="35">
        <v>43.99</v>
      </c>
      <c r="I28" s="36">
        <v>61.864989999999999</v>
      </c>
      <c r="J28" s="15">
        <f t="shared" si="1"/>
        <v>0.27185993267768782</v>
      </c>
      <c r="K28" s="15">
        <f t="shared" si="2"/>
        <v>0.39155056962025314</v>
      </c>
      <c r="L28" s="4"/>
    </row>
    <row r="29" spans="2:12">
      <c r="B29" s="2"/>
      <c r="C29" s="37" t="s">
        <v>15</v>
      </c>
      <c r="D29" s="38">
        <f>SUM(D22:D28)</f>
        <v>1055183</v>
      </c>
      <c r="E29" s="39">
        <f>SUM(E22:E28)</f>
        <v>854</v>
      </c>
      <c r="F29" s="40">
        <f>E29/D29</f>
        <v>8.0933828539694061E-4</v>
      </c>
      <c r="G29" s="38">
        <f>SUM(G22:G28)</f>
        <v>2</v>
      </c>
      <c r="H29" s="41">
        <f>SUM(H22:H28)</f>
        <v>119.97999999999999</v>
      </c>
      <c r="I29" s="41">
        <f>SUM(I22:I28)</f>
        <v>352.31885</v>
      </c>
      <c r="J29" s="41">
        <f>I29/D29*1000</f>
        <v>0.33389359949885467</v>
      </c>
      <c r="K29" s="41">
        <f>I29/E29</f>
        <v>0.41255134660421544</v>
      </c>
      <c r="L29" s="4"/>
    </row>
    <row r="30" spans="2:12">
      <c r="B30" s="2"/>
      <c r="C30" s="3"/>
      <c r="D30" s="3"/>
      <c r="E30" s="3"/>
      <c r="F30" s="3"/>
      <c r="L30" s="4"/>
    </row>
    <row r="31" spans="2:12">
      <c r="B31" s="2"/>
      <c r="C31" s="20" t="s">
        <v>5</v>
      </c>
      <c r="D31" s="21"/>
      <c r="E31" s="21"/>
      <c r="F31" s="22"/>
      <c r="G31" s="3"/>
      <c r="H31" s="3"/>
      <c r="I31" s="3"/>
      <c r="J31" s="3"/>
      <c r="K31" s="3"/>
      <c r="L31" s="4"/>
    </row>
    <row r="32" spans="2:12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5"/>
    </row>
    <row r="34" spans="2:6">
      <c r="B34" s="26"/>
      <c r="D34" s="20"/>
      <c r="E34" s="20"/>
      <c r="F34" s="20"/>
    </row>
    <row r="35" spans="2:6">
      <c r="B35" s="20"/>
      <c r="C35" s="20"/>
      <c r="D35" s="20"/>
      <c r="E35" s="20"/>
      <c r="F35" s="20"/>
    </row>
    <row r="36" spans="2:6">
      <c r="B36" s="20"/>
      <c r="C36" s="20"/>
      <c r="D36" s="20"/>
      <c r="E36" s="20"/>
      <c r="F36" s="20"/>
    </row>
    <row r="37" spans="2:6">
      <c r="B37" s="20"/>
      <c r="C37" s="20"/>
      <c r="D37" s="20"/>
      <c r="E37" s="20"/>
      <c r="F37" s="20"/>
    </row>
  </sheetData>
  <mergeCells count="2">
    <mergeCell ref="B2:L2"/>
    <mergeCell ref="C9:K18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4" sqref="F34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第一周（11-12～11-18）</vt:lpstr>
      <vt:lpstr>第二周（11-19～11-25)</vt:lpstr>
      <vt:lpstr>第三周（11-26～12-02)</vt:lpstr>
      <vt:lpstr>第四周（12-03～12-09)</vt:lpstr>
      <vt:lpstr>第五周（12-10～12-16)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Jula</dc:creator>
  <cp:lastModifiedBy>assure</cp:lastModifiedBy>
  <dcterms:created xsi:type="dcterms:W3CDTF">2012-11-05T10:47:45Z</dcterms:created>
  <dcterms:modified xsi:type="dcterms:W3CDTF">2012-12-18T11:20:25Z</dcterms:modified>
</cp:coreProperties>
</file>