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Houston\Mahsa\Legacy CommunityUrban Generator\Program Spread Sheet 5.24.2018\"/>
    </mc:Choice>
  </mc:AlternateContent>
  <bookViews>
    <workbookView xWindow="45" yWindow="75" windowWidth="22755" windowHeight="12030" tabRatio="809"/>
  </bookViews>
  <sheets>
    <sheet name="Abbreviated Summary" sheetId="11" r:id="rId1"/>
    <sheet name="Public_Support" sheetId="1" r:id="rId2"/>
    <sheet name="Building_Support" sheetId="13" r:id="rId3"/>
    <sheet name="IntegratedClinic" sheetId="4" r:id="rId4"/>
  </sheets>
  <definedNames>
    <definedName name="_xlnm.Print_Area" localSheetId="0">'Abbreviated Summary'!$A$1:$G$47</definedName>
    <definedName name="_xlnm.Print_Area" localSheetId="3">IntegratedClinic!$A$1:$I$145</definedName>
    <definedName name="_xlnm.Print_Titles" localSheetId="0">'Abbreviated Summary'!$11:$12</definedName>
    <definedName name="_xlnm.Print_Titles" localSheetId="2">Building_Support!$10:$11</definedName>
    <definedName name="_xlnm.Print_Titles" localSheetId="3">IntegratedClinic!$12:$13</definedName>
    <definedName name="_xlnm.Print_Titles" localSheetId="1">Public_Support!$10:$11</definedName>
  </definedNames>
  <calcPr calcId="162913"/>
</workbook>
</file>

<file path=xl/calcChain.xml><?xml version="1.0" encoding="utf-8"?>
<calcChain xmlns="http://schemas.openxmlformats.org/spreadsheetml/2006/main">
  <c r="H48" i="4" l="1"/>
  <c r="H80" i="4"/>
  <c r="A65" i="4"/>
  <c r="H64" i="4"/>
  <c r="A64" i="4"/>
  <c r="H72" i="4"/>
  <c r="H62" i="4" l="1"/>
  <c r="H139" i="4" l="1"/>
  <c r="H125" i="4"/>
  <c r="A38" i="11"/>
  <c r="H111" i="4"/>
  <c r="H105" i="4"/>
  <c r="H104" i="4"/>
  <c r="H103" i="4"/>
  <c r="H102" i="4"/>
  <c r="H101" i="4"/>
  <c r="H100" i="4"/>
  <c r="H93" i="4"/>
  <c r="H65" i="4"/>
  <c r="H71" i="4"/>
  <c r="H73" i="4"/>
  <c r="H70" i="4"/>
  <c r="A71" i="1"/>
  <c r="A70" i="1"/>
  <c r="A69" i="1"/>
  <c r="A68" i="1"/>
  <c r="A67" i="1"/>
  <c r="H70" i="1"/>
  <c r="H58" i="1"/>
  <c r="H60" i="1"/>
  <c r="H59" i="1"/>
  <c r="H57" i="1"/>
  <c r="H56" i="1"/>
  <c r="H61" i="1" s="1"/>
  <c r="H33" i="1"/>
  <c r="H63" i="1" l="1"/>
  <c r="F18" i="11" s="1"/>
  <c r="H24" i="1"/>
  <c r="H72" i="13"/>
  <c r="H71" i="13"/>
  <c r="A71" i="13"/>
  <c r="H69" i="13"/>
  <c r="H70" i="13"/>
  <c r="H68" i="13"/>
  <c r="H15" i="13"/>
  <c r="H77" i="4"/>
  <c r="H50" i="1"/>
  <c r="H49" i="1"/>
  <c r="H48" i="1"/>
  <c r="H47" i="1"/>
  <c r="H40" i="1"/>
  <c r="H67" i="1"/>
  <c r="H136" i="4"/>
  <c r="H23" i="1"/>
  <c r="H38" i="1"/>
  <c r="H74" i="13" l="1"/>
  <c r="F29" i="11" s="1"/>
  <c r="H51" i="1"/>
  <c r="H53" i="1" s="1"/>
  <c r="F17" i="11" s="1"/>
  <c r="H18" i="1" l="1"/>
  <c r="H73" i="1"/>
  <c r="H41" i="1"/>
  <c r="H74" i="1"/>
  <c r="H66" i="1"/>
  <c r="H114" i="4"/>
  <c r="H113" i="4"/>
  <c r="H112" i="4"/>
  <c r="H115" i="4" s="1"/>
  <c r="H98" i="4"/>
  <c r="H97" i="4"/>
  <c r="H95" i="4"/>
  <c r="H94" i="4"/>
  <c r="H92" i="4"/>
  <c r="H91" i="4"/>
  <c r="H89" i="4"/>
  <c r="H88" i="4"/>
  <c r="H87" i="4"/>
  <c r="H36" i="4"/>
  <c r="H79" i="4"/>
  <c r="H78" i="4"/>
  <c r="H135" i="4"/>
  <c r="H76" i="4"/>
  <c r="H75" i="4"/>
  <c r="H74" i="4"/>
  <c r="H69" i="4"/>
  <c r="H68" i="4"/>
  <c r="H66" i="4"/>
  <c r="H63" i="4"/>
  <c r="H61" i="4"/>
  <c r="H60" i="4"/>
  <c r="H59" i="4"/>
  <c r="H57" i="4"/>
  <c r="H56" i="4"/>
  <c r="H55" i="4"/>
  <c r="H46" i="4"/>
  <c r="H82" i="4" l="1"/>
  <c r="F36" i="11" s="1"/>
  <c r="H106" i="4"/>
  <c r="H108" i="4" s="1"/>
  <c r="F37" i="11" s="1"/>
  <c r="H117" i="4" l="1"/>
  <c r="F38" i="11" s="1"/>
  <c r="H20" i="4"/>
  <c r="H134" i="4"/>
  <c r="H37" i="13"/>
  <c r="H138" i="4"/>
  <c r="H47" i="4" l="1"/>
  <c r="H45" i="4"/>
  <c r="H44" i="4"/>
  <c r="H43" i="4"/>
  <c r="H42" i="4"/>
  <c r="H40" i="4"/>
  <c r="H39" i="4"/>
  <c r="H37" i="4"/>
  <c r="H35" i="4"/>
  <c r="H34" i="4"/>
  <c r="H33" i="4"/>
  <c r="H32" i="4"/>
  <c r="H30" i="4"/>
  <c r="H29" i="4"/>
  <c r="H28" i="4"/>
  <c r="H143" i="4" l="1"/>
  <c r="H50" i="4" l="1"/>
  <c r="F35" i="11" s="1"/>
  <c r="H22" i="1"/>
  <c r="H31" i="1"/>
  <c r="H21" i="1" l="1"/>
  <c r="H38" i="13" l="1"/>
  <c r="H54" i="13"/>
  <c r="H46" i="13"/>
  <c r="H27" i="13"/>
  <c r="H26" i="13"/>
  <c r="H21" i="13"/>
  <c r="H20" i="13"/>
  <c r="H28" i="13" l="1"/>
  <c r="H30" i="13" s="1"/>
  <c r="F24" i="11" s="1"/>
  <c r="H68" i="1" l="1"/>
  <c r="H37" i="1"/>
  <c r="H20" i="1" l="1"/>
  <c r="H69" i="1" l="1"/>
  <c r="H71" i="1"/>
  <c r="H72" i="1"/>
  <c r="H35" i="13"/>
  <c r="H17" i="4"/>
  <c r="H131" i="4"/>
  <c r="H75" i="1" l="1"/>
  <c r="H77" i="1" s="1"/>
  <c r="H62" i="13" l="1"/>
  <c r="H61" i="13"/>
  <c r="H34" i="13"/>
  <c r="H63" i="13" l="1"/>
  <c r="H65" i="13" s="1"/>
  <c r="F28" i="11" s="1"/>
  <c r="H55" i="13"/>
  <c r="H53" i="13"/>
  <c r="H47" i="13"/>
  <c r="H45" i="13"/>
  <c r="H44" i="13"/>
  <c r="H33" i="13"/>
  <c r="H36" i="13"/>
  <c r="H39" i="13" s="1"/>
  <c r="H19" i="13"/>
  <c r="H18" i="13"/>
  <c r="H17" i="13"/>
  <c r="H16" i="13"/>
  <c r="H14" i="13"/>
  <c r="A14" i="13"/>
  <c r="A15" i="11"/>
  <c r="A16" i="11" s="1"/>
  <c r="A17" i="11" s="1"/>
  <c r="A18" i="11" s="1"/>
  <c r="A19" i="11" s="1"/>
  <c r="A15" i="13" l="1"/>
  <c r="A16" i="13" s="1"/>
  <c r="A17" i="13" s="1"/>
  <c r="A18" i="13" s="1"/>
  <c r="A19" i="13" s="1"/>
  <c r="A20" i="13" s="1"/>
  <c r="A21" i="13" s="1"/>
  <c r="A22" i="13" s="1"/>
  <c r="A23" i="13" s="1"/>
  <c r="A20" i="11"/>
  <c r="H22" i="13"/>
  <c r="H86" i="13" s="1"/>
  <c r="H48" i="13"/>
  <c r="H50" i="13" s="1"/>
  <c r="F26" i="11" s="1"/>
  <c r="H56" i="13"/>
  <c r="H58" i="13" s="1"/>
  <c r="F27" i="11" s="1"/>
  <c r="H82" i="13"/>
  <c r="H84" i="13" s="1"/>
  <c r="F30" i="11" s="1"/>
  <c r="A24" i="13" l="1"/>
  <c r="H24" i="13"/>
  <c r="H88" i="13" s="1"/>
  <c r="A25" i="13" l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21" i="11"/>
  <c r="A22" i="11" s="1"/>
  <c r="H41" i="13"/>
  <c r="F25" i="11" s="1"/>
  <c r="F23" i="11"/>
  <c r="A37" i="13" l="1"/>
  <c r="A38" i="13" s="1"/>
  <c r="A39" i="13" s="1"/>
  <c r="A40" i="13" s="1"/>
  <c r="A41" i="13" s="1"/>
  <c r="A42" i="13" s="1"/>
  <c r="A43" i="13" s="1"/>
  <c r="A44" i="13" s="1"/>
  <c r="A45" i="13" s="1"/>
  <c r="H87" i="13"/>
  <c r="A23" i="11"/>
  <c r="F31" i="11"/>
  <c r="A24" i="11" l="1"/>
  <c r="A25" i="11" s="1"/>
  <c r="A26" i="11" s="1"/>
  <c r="A27" i="11" s="1"/>
  <c r="A28" i="11" s="1"/>
  <c r="A46" i="13"/>
  <c r="A47" i="13" s="1"/>
  <c r="A48" i="13" s="1"/>
  <c r="A49" i="13" s="1"/>
  <c r="A50" i="13" s="1"/>
  <c r="A51" i="13" s="1"/>
  <c r="A52" i="13" s="1"/>
  <c r="A14" i="1"/>
  <c r="A15" i="1" s="1"/>
  <c r="A16" i="1" s="1"/>
  <c r="A17" i="1" s="1"/>
  <c r="A18" i="1" s="1"/>
  <c r="A19" i="1" s="1"/>
  <c r="A16" i="4"/>
  <c r="A17" i="4" s="1"/>
  <c r="A18" i="4" s="1"/>
  <c r="H137" i="4"/>
  <c r="H133" i="4"/>
  <c r="H132" i="4"/>
  <c r="H130" i="4"/>
  <c r="H124" i="4"/>
  <c r="H123" i="4"/>
  <c r="H122" i="4"/>
  <c r="H121" i="4"/>
  <c r="H19" i="4"/>
  <c r="H18" i="4"/>
  <c r="H16" i="4"/>
  <c r="H34" i="1"/>
  <c r="H39" i="1"/>
  <c r="H35" i="1"/>
  <c r="H32" i="1"/>
  <c r="H30" i="1"/>
  <c r="H42" i="1" s="1"/>
  <c r="H19" i="1"/>
  <c r="H17" i="1"/>
  <c r="H16" i="1"/>
  <c r="H15" i="1"/>
  <c r="H14" i="1"/>
  <c r="H25" i="1" l="1"/>
  <c r="H79" i="1" s="1"/>
  <c r="A29" i="11"/>
  <c r="A30" i="11" s="1"/>
  <c r="A31" i="11" s="1"/>
  <c r="A32" i="11" s="1"/>
  <c r="A33" i="11" s="1"/>
  <c r="H21" i="4"/>
  <c r="A20" i="1"/>
  <c r="A21" i="1" s="1"/>
  <c r="A22" i="1" s="1"/>
  <c r="A23" i="1" s="1"/>
  <c r="A24" i="1" s="1"/>
  <c r="A25" i="1" s="1"/>
  <c r="A53" i="13"/>
  <c r="A55" i="13" s="1"/>
  <c r="A56" i="13" s="1"/>
  <c r="A57" i="13" s="1"/>
  <c r="A58" i="13" s="1"/>
  <c r="A59" i="13" s="1"/>
  <c r="A60" i="13" s="1"/>
  <c r="A54" i="13"/>
  <c r="F19" i="11"/>
  <c r="A19" i="4"/>
  <c r="A20" i="4" l="1"/>
  <c r="A21" i="4" s="1"/>
  <c r="A22" i="4" s="1"/>
  <c r="A23" i="4" s="1"/>
  <c r="A24" i="4" s="1"/>
  <c r="A25" i="4" s="1"/>
  <c r="A26" i="1"/>
  <c r="A27" i="1" s="1"/>
  <c r="A28" i="1" s="1"/>
  <c r="A29" i="1" s="1"/>
  <c r="H141" i="4"/>
  <c r="H44" i="1"/>
  <c r="H127" i="4"/>
  <c r="H27" i="1"/>
  <c r="H23" i="4"/>
  <c r="F39" i="11" l="1"/>
  <c r="H145" i="4"/>
  <c r="H144" i="4" s="1"/>
  <c r="H81" i="1"/>
  <c r="H80" i="1" s="1"/>
  <c r="A34" i="11"/>
  <c r="A35" i="11" s="1"/>
  <c r="A30" i="1"/>
  <c r="A31" i="1" s="1"/>
  <c r="A32" i="1" s="1"/>
  <c r="F16" i="11"/>
  <c r="F40" i="11"/>
  <c r="F34" i="11"/>
  <c r="F15" i="11"/>
  <c r="A33" i="1" l="1"/>
  <c r="A34" i="1" s="1"/>
  <c r="A35" i="1" s="1"/>
  <c r="A36" i="1" s="1"/>
  <c r="A37" i="1" s="1"/>
  <c r="F20" i="11"/>
  <c r="A36" i="11"/>
  <c r="A37" i="11" s="1"/>
  <c r="A39" i="11" s="1"/>
  <c r="A40" i="11" s="1"/>
  <c r="A41" i="11" s="1"/>
  <c r="A42" i="11" s="1"/>
  <c r="F41" i="11"/>
  <c r="F44" i="11" s="1"/>
  <c r="A61" i="13"/>
  <c r="A62" i="13" s="1"/>
  <c r="A63" i="13" s="1"/>
  <c r="A64" i="13" s="1"/>
  <c r="A65" i="13" s="1"/>
  <c r="A66" i="13" s="1"/>
  <c r="A67" i="13" s="1"/>
  <c r="A43" i="11" l="1"/>
  <c r="A44" i="11" s="1"/>
  <c r="A45" i="11" s="1"/>
  <c r="A46" i="11" s="1"/>
  <c r="A68" i="13"/>
  <c r="A38" i="1"/>
  <c r="A39" i="1" s="1"/>
  <c r="A40" i="1" s="1"/>
  <c r="F46" i="11"/>
  <c r="A26" i="4"/>
  <c r="A27" i="4" s="1"/>
  <c r="A41" i="1" l="1"/>
  <c r="A42" i="1" s="1"/>
  <c r="A43" i="1" s="1"/>
  <c r="A44" i="1" s="1"/>
  <c r="A70" i="13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69" i="13"/>
  <c r="A28" i="4"/>
  <c r="A29" i="4" s="1"/>
  <c r="A30" i="4" s="1"/>
  <c r="A31" i="4" s="1"/>
  <c r="A32" i="4" s="1"/>
  <c r="A33" i="4" s="1"/>
  <c r="A34" i="4" s="1"/>
  <c r="A35" i="4" s="1"/>
  <c r="A45" i="1" l="1"/>
  <c r="A46" i="1" s="1"/>
  <c r="A47" i="1" s="1"/>
  <c r="A48" i="1" s="1"/>
  <c r="A49" i="1" s="1"/>
  <c r="A36" i="4"/>
  <c r="A37" i="4" s="1"/>
  <c r="A38" i="4" s="1"/>
  <c r="A39" i="4" s="1"/>
  <c r="A40" i="4" s="1"/>
  <c r="A41" i="4" s="1"/>
  <c r="A42" i="4" s="1"/>
  <c r="A43" i="4" s="1"/>
  <c r="A44" i="4" s="1"/>
  <c r="A45" i="4" s="1"/>
  <c r="A50" i="1" l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47" i="4"/>
  <c r="A46" i="4"/>
  <c r="A48" i="4" s="1"/>
  <c r="A49" i="4" l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6" i="4" l="1"/>
  <c r="A67" i="4" s="1"/>
  <c r="A68" i="4" s="1"/>
  <c r="A69" i="4" s="1"/>
  <c r="A70" i="4" s="1"/>
  <c r="A71" i="4" s="1"/>
  <c r="A73" i="4" s="1"/>
  <c r="A74" i="4" s="1"/>
  <c r="A75" i="4" s="1"/>
  <c r="A76" i="4" s="1"/>
  <c r="A77" i="4" s="1"/>
  <c r="A78" i="4" s="1"/>
  <c r="A66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79" i="4" l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l="1"/>
  <c r="A91" i="4" s="1"/>
  <c r="A92" i="4" s="1"/>
  <c r="A93" i="4" s="1"/>
  <c r="A94" i="4" s="1"/>
  <c r="A95" i="4" l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l="1"/>
  <c r="A108" i="4" s="1"/>
  <c r="A109" i="4" s="1"/>
  <c r="A110" i="4" s="1"/>
  <c r="A111" i="4" l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l="1"/>
  <c r="A138" i="4" s="1"/>
  <c r="A139" i="4" s="1"/>
  <c r="A140" i="4" s="1"/>
  <c r="A141" i="4" s="1"/>
  <c r="A142" i="4" s="1"/>
  <c r="A143" i="4" s="1"/>
  <c r="A144" i="4" s="1"/>
  <c r="A145" i="4" s="1"/>
</calcChain>
</file>

<file path=xl/sharedStrings.xml><?xml version="1.0" encoding="utf-8"?>
<sst xmlns="http://schemas.openxmlformats.org/spreadsheetml/2006/main" count="412" uniqueCount="227">
  <si>
    <t>Space Allocation Schedule</t>
  </si>
  <si>
    <t>Planning Assumptions:</t>
  </si>
  <si>
    <t>1</t>
  </si>
  <si>
    <t xml:space="preserve"> </t>
  </si>
  <si>
    <t>AREA/FUNCTION</t>
  </si>
  <si>
    <t>No</t>
  </si>
  <si>
    <t>NSF EACH</t>
  </si>
  <si>
    <t>TOTAL NSF</t>
  </si>
  <si>
    <t>COMMENTS</t>
  </si>
  <si>
    <t>Entry Vestibule</t>
  </si>
  <si>
    <t>Entry Lobby</t>
  </si>
  <si>
    <t>Wheelchair Storage</t>
  </si>
  <si>
    <t>ATM</t>
  </si>
  <si>
    <t>Public Toilets</t>
  </si>
  <si>
    <t>Reception/Information Desk</t>
  </si>
  <si>
    <t>Waiting, Registration</t>
  </si>
  <si>
    <t>Registration Kiosk</t>
  </si>
  <si>
    <t>Scheduling/Check-Out</t>
  </si>
  <si>
    <t>Office, Financial Counseling</t>
  </si>
  <si>
    <t>Storage</t>
  </si>
  <si>
    <t>Security</t>
  </si>
  <si>
    <t>Central Monitoring Room/Office</t>
  </si>
  <si>
    <t>Subtotal NSF</t>
  </si>
  <si>
    <t>Net to Gross Factor</t>
  </si>
  <si>
    <t>Subtotal DGSF</t>
  </si>
  <si>
    <t xml:space="preserve">Materials Management Area </t>
  </si>
  <si>
    <t>Clean Linen Staging</t>
  </si>
  <si>
    <t>Soiled Linen Holding</t>
  </si>
  <si>
    <t>Soiled Utility/Trash Holding</t>
  </si>
  <si>
    <t xml:space="preserve">Environmental Services </t>
  </si>
  <si>
    <t>Loading Dock</t>
  </si>
  <si>
    <t>Trash Compactor</t>
  </si>
  <si>
    <t>Tank Farm - large cylinders</t>
  </si>
  <si>
    <t>Dock Stations</t>
  </si>
  <si>
    <t>Facilities Support</t>
  </si>
  <si>
    <t>Work Room</t>
  </si>
  <si>
    <t>shared by BioMed/ Med IT / E&amp;O / Telecom</t>
  </si>
  <si>
    <t>Parts Storage</t>
  </si>
  <si>
    <t>Fire Command Center</t>
  </si>
  <si>
    <t>Physical Plant</t>
  </si>
  <si>
    <t>Facility Engineer Office</t>
  </si>
  <si>
    <t>Building Materials and Parts Storage</t>
  </si>
  <si>
    <t>located near central mechanical room</t>
  </si>
  <si>
    <t>Alcove, Crash Cart</t>
  </si>
  <si>
    <t>Height/Weight Alcove</t>
  </si>
  <si>
    <t>Total NSF</t>
  </si>
  <si>
    <t>Total DGSF</t>
  </si>
  <si>
    <t>Centralized Public Support</t>
  </si>
  <si>
    <t>Information/Admissions Kiosk</t>
  </si>
  <si>
    <t xml:space="preserve">Exam/Treatment </t>
  </si>
  <si>
    <t>Exam Room</t>
  </si>
  <si>
    <t>Toilet, Patient</t>
  </si>
  <si>
    <t>Soiled Holding</t>
  </si>
  <si>
    <t>Shared Clinical Support</t>
  </si>
  <si>
    <t>Environmental Services Closet</t>
  </si>
  <si>
    <t>Shared Staff Support</t>
  </si>
  <si>
    <t>Staff Breakroom</t>
  </si>
  <si>
    <t>Conference Room</t>
  </si>
  <si>
    <t>TOTAL DGSF</t>
  </si>
  <si>
    <t>Program Summary</t>
  </si>
  <si>
    <t>Building Lobby</t>
  </si>
  <si>
    <t>Building Support Areas</t>
  </si>
  <si>
    <t>AREA</t>
  </si>
  <si>
    <t>EVS Central Workroom</t>
  </si>
  <si>
    <t>storage for equipment and bulk supply</t>
  </si>
  <si>
    <t>SITE 1</t>
  </si>
  <si>
    <t xml:space="preserve">Building Lobby </t>
  </si>
  <si>
    <t>Materials Management</t>
  </si>
  <si>
    <t>Environmental Services</t>
  </si>
  <si>
    <t>Integrated Clinics</t>
  </si>
  <si>
    <t>1:8 exam</t>
  </si>
  <si>
    <t>Consult Room</t>
  </si>
  <si>
    <t>Consultant/Staff Support</t>
  </si>
  <si>
    <t>Medical Secretary</t>
  </si>
  <si>
    <t>Clinical Support</t>
  </si>
  <si>
    <t xml:space="preserve">Medications </t>
  </si>
  <si>
    <t>Treatment/Procedure</t>
  </si>
  <si>
    <t>Scheduling Sub-Waiting</t>
  </si>
  <si>
    <t>see Registration Program</t>
  </si>
  <si>
    <t>Telemedicine Consult</t>
  </si>
  <si>
    <t>Team Workroom</t>
  </si>
  <si>
    <t>Toilet, Staff</t>
  </si>
  <si>
    <t>Public Support</t>
  </si>
  <si>
    <t>PROPOSED AREA</t>
  </si>
  <si>
    <t>1:2 modules</t>
  </si>
  <si>
    <t>Staff Pantry</t>
  </si>
  <si>
    <t>Staff Locker Room</t>
  </si>
  <si>
    <t>Public Toilets, Multi-Stall</t>
  </si>
  <si>
    <t>Family Toilet Room</t>
  </si>
  <si>
    <t>1 per floor</t>
  </si>
  <si>
    <t>Sub-Waiting</t>
  </si>
  <si>
    <t>Program assumes clinic will be served by main warehouse facility</t>
  </si>
  <si>
    <t>assumes exchange cart system</t>
  </si>
  <si>
    <t>not enclosed space</t>
  </si>
  <si>
    <t>Public Support Areas &amp; Registration</t>
  </si>
  <si>
    <t>Purse lockers; locate per floor</t>
  </si>
  <si>
    <t>Workstation, Supervisor</t>
  </si>
  <si>
    <t>Materials Management Supervisor Workstation</t>
  </si>
  <si>
    <t>Staging Work Area</t>
  </si>
  <si>
    <t>Clean Sharps Staging</t>
  </si>
  <si>
    <t>Soiled Sharps Staging</t>
  </si>
  <si>
    <t>secured</t>
  </si>
  <si>
    <t>Mail Room</t>
  </si>
  <si>
    <t>Mail Access Vestibule</t>
  </si>
  <si>
    <t>verify mailbox count</t>
  </si>
  <si>
    <t>Mail Workroom</t>
  </si>
  <si>
    <t>deliveries to be just-in-time</t>
  </si>
  <si>
    <t>transported to central collection facility</t>
  </si>
  <si>
    <t>E Cylinder Storage</t>
  </si>
  <si>
    <t>Oxygen Tank Manifold Room</t>
  </si>
  <si>
    <t>Recycling Holding</t>
  </si>
  <si>
    <t>Vendor Parking</t>
  </si>
  <si>
    <t>Delivery Truck Parking</t>
  </si>
  <si>
    <t>EVS Supervisor Workstation</t>
  </si>
  <si>
    <t>One clinic module = 16 exam rooms (or equivalent space)</t>
  </si>
  <si>
    <t>Toilet, Unisex Staff</t>
  </si>
  <si>
    <t>Public Support Areas &amp; Check-In</t>
  </si>
  <si>
    <t>Centralized Patient Waiting</t>
  </si>
  <si>
    <t>EVS Supply/Chemical Storage</t>
  </si>
  <si>
    <t>Storage, General</t>
  </si>
  <si>
    <t>PCP/APP workstation, hoteling</t>
  </si>
  <si>
    <t>Two per module</t>
  </si>
  <si>
    <t>Conference Room, Large</t>
  </si>
  <si>
    <t>Biohazard Holding</t>
  </si>
  <si>
    <t>Lactation Room</t>
  </si>
  <si>
    <t>Sink, counter</t>
  </si>
  <si>
    <t>Concierge Desk</t>
  </si>
  <si>
    <t>near elevator</t>
  </si>
  <si>
    <t>Clinic Sub-Waiting</t>
  </si>
  <si>
    <t>main waiting area on entry Level</t>
  </si>
  <si>
    <t>Includes centralized Waiting</t>
  </si>
  <si>
    <t>Legacy Community Health</t>
  </si>
  <si>
    <t>Program is based on 10 visits/room/day</t>
  </si>
  <si>
    <t>Clinic Module - Pediatrics</t>
  </si>
  <si>
    <t>Public Lounge</t>
  </si>
  <si>
    <t>1:2 exam</t>
  </si>
  <si>
    <t>see Team Workroom</t>
  </si>
  <si>
    <t>Manager Office</t>
  </si>
  <si>
    <t>Social Work/Financial/IT workstation</t>
  </si>
  <si>
    <t>Immunization Room</t>
  </si>
  <si>
    <t>Clinic Module - OB/GYN</t>
  </si>
  <si>
    <t>Multi-stall toilet rooms; assumes two clinic floors</t>
  </si>
  <si>
    <t>Phlebotomy Chairs</t>
  </si>
  <si>
    <t>1:1 module</t>
  </si>
  <si>
    <t>Point of Care Testing Lab</t>
  </si>
  <si>
    <t>Toilet, Specimen</t>
  </si>
  <si>
    <t>Clean Supply/Linen</t>
  </si>
  <si>
    <t>Southwest Clinic Replacement</t>
  </si>
  <si>
    <t>Program assumes Registration and Waiting on main entry level.</t>
  </si>
  <si>
    <t>Multi-stall toilet rooms; see clinic program</t>
  </si>
  <si>
    <t>1 per floor; see clinic program</t>
  </si>
  <si>
    <t>Retail Pharmacy</t>
  </si>
  <si>
    <t>Pharmacy Consult, Open</t>
  </si>
  <si>
    <t>Pharmacy Consult, Private</t>
  </si>
  <si>
    <t>Pharmacy Workroom</t>
  </si>
  <si>
    <t>Vending</t>
  </si>
  <si>
    <t>2 / registration bay</t>
  </si>
  <si>
    <t>See Group Rooms</t>
  </si>
  <si>
    <t>SWC Building Total DGSF</t>
  </si>
  <si>
    <t>SWC Building Total BGSF</t>
  </si>
  <si>
    <t>Office, Manager</t>
  </si>
  <si>
    <t>Security Office/Secure Storage</t>
  </si>
  <si>
    <t>2 / exam</t>
  </si>
  <si>
    <t>Children's Play Room</t>
  </si>
  <si>
    <t>Physician Office, Hoteling</t>
  </si>
  <si>
    <t>verify count</t>
  </si>
  <si>
    <t>Medical Director Office</t>
  </si>
  <si>
    <t>Pharmacy Retail Display</t>
  </si>
  <si>
    <t>Copy Workroom</t>
  </si>
  <si>
    <t>Waiting, Social Services</t>
  </si>
  <si>
    <t>Nurse Manager Office</t>
  </si>
  <si>
    <t>Purchasing Workstation</t>
  </si>
  <si>
    <t>IT / IS</t>
  </si>
  <si>
    <t>Server Room</t>
  </si>
  <si>
    <t>IT Closet</t>
  </si>
  <si>
    <t>Hardware Manager</t>
  </si>
  <si>
    <t>Equipment Storage / Workroom</t>
  </si>
  <si>
    <t>Resource Room</t>
  </si>
  <si>
    <t>Program assumes centralized waiting and self-rooming model.</t>
  </si>
  <si>
    <t>Program assumes on-stage/off-stage clinic model.</t>
  </si>
  <si>
    <t>Text in red requires verification</t>
  </si>
  <si>
    <t>Shared for building</t>
  </si>
  <si>
    <t>Date Last Revised: May 11, 2018</t>
  </si>
  <si>
    <t>see above</t>
  </si>
  <si>
    <t>Centralized Patient Check-In Bay</t>
  </si>
  <si>
    <t>locate some of the above bays for added privacy</t>
  </si>
  <si>
    <t>Patient Registration/Eligibility</t>
  </si>
  <si>
    <t>See Patient Education program</t>
  </si>
  <si>
    <t>Eligibility</t>
  </si>
  <si>
    <t>2 per bay</t>
  </si>
  <si>
    <t>Social Services</t>
  </si>
  <si>
    <t>Office/Consultation, Clinical Social Work</t>
  </si>
  <si>
    <t>Consult Bay, Eligibility Specialist</t>
  </si>
  <si>
    <t>2 per office</t>
  </si>
  <si>
    <t>shared with registration/eligibility</t>
  </si>
  <si>
    <t>Patient Education</t>
  </si>
  <si>
    <t>locate for extended hour access</t>
  </si>
  <si>
    <t>Classroom, large</t>
  </si>
  <si>
    <t>Pantry</t>
  </si>
  <si>
    <t>sink, storage; opens to classroom</t>
  </si>
  <si>
    <t>Storage, furniture</t>
  </si>
  <si>
    <t>Conference/Group Room</t>
  </si>
  <si>
    <t>adjacent with moveable partition dividers</t>
  </si>
  <si>
    <t>Toilet, Public</t>
  </si>
  <si>
    <t>ADA</t>
  </si>
  <si>
    <t>Vaccination Administration</t>
  </si>
  <si>
    <t>consider location in neighboring parking structure</t>
  </si>
  <si>
    <t>one utilized by behavioral health consultant</t>
  </si>
  <si>
    <t>Storage, Portable Ultrasound</t>
  </si>
  <si>
    <t>Ultrasound Procedure</t>
  </si>
  <si>
    <t>Ultrasound Reprocessing</t>
  </si>
  <si>
    <t>Sub-Waiting, Ultrasound</t>
  </si>
  <si>
    <t>Clinic Module - Adult Primary Care</t>
  </si>
  <si>
    <t>Laboratory</t>
  </si>
  <si>
    <t>Patient Sub-Waiting</t>
  </si>
  <si>
    <t>See Classroom</t>
  </si>
  <si>
    <t>4 exam; .5 Exam Modules</t>
  </si>
  <si>
    <t>Ultrasound Reading Room</t>
  </si>
  <si>
    <t>1:2 procedure</t>
  </si>
  <si>
    <t>Consult "Huddle" Room</t>
  </si>
  <si>
    <t>Program based on 4 exam modules (or equivalents) on 2 floors</t>
  </si>
  <si>
    <t>Date Last Revised: May 18, 2018</t>
  </si>
  <si>
    <t>Program based on 4 exam modules (or equivalents) on 2 floors.</t>
  </si>
  <si>
    <t>33 Exam; 1.5 Exam Modules; includes Walk-In Clinic</t>
  </si>
  <si>
    <t>22 Exam; 5 Providers;  2 Exam Modules</t>
  </si>
  <si>
    <t>Care Team Assistant</t>
  </si>
  <si>
    <t>1:3 provider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</si>
</sst>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1"/>
      <color indexed="9"/>
      <name val="Arial"/>
      <family val="2"/>
    </font>
    <font>
      <sz val="10"/>
      <name val="Helv"/>
    </font>
    <font>
      <b/>
      <sz val="8"/>
      <name val="Helv"/>
    </font>
    <font>
      <sz val="10"/>
      <name val="Wingdings"/>
      <charset val="2"/>
    </font>
    <font>
      <b/>
      <sz val="9"/>
      <name val="Arial"/>
      <family val="2"/>
    </font>
    <font>
      <i/>
      <sz val="7"/>
      <name val="Arial"/>
      <family val="2"/>
    </font>
    <font>
      <i/>
      <sz val="8"/>
      <name val="Arial"/>
      <family val="2"/>
    </font>
    <font>
      <b/>
      <sz val="12"/>
      <name val="Wingdings"/>
      <charset val="2"/>
    </font>
    <font>
      <sz val="9"/>
      <name val="Arial"/>
      <family val="2"/>
    </font>
    <font>
      <sz val="9"/>
      <color indexed="8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"/>
      <name val="Arial"/>
      <family val="2"/>
    </font>
    <font>
      <b/>
      <sz val="12"/>
      <name val="Times New Roman"/>
      <family val="1"/>
    </font>
    <font>
      <b/>
      <sz val="12"/>
      <color indexed="9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i/>
      <sz val="9"/>
      <color rgb="FFFF0000"/>
      <name val="Arial"/>
      <family val="2"/>
    </font>
    <font>
      <sz val="9"/>
      <color rgb="FFFF0000"/>
      <name val="Arial"/>
      <family val="2"/>
    </font>
    <font>
      <i/>
      <sz val="9"/>
      <name val="Arial"/>
      <family val="2"/>
    </font>
    <font>
      <b/>
      <u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gray0625"/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8" fillId="0" borderId="0"/>
    <xf numFmtId="0" fontId="8" fillId="2" borderId="1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365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2" fillId="0" borderId="0" xfId="1" applyFont="1" applyFill="1" applyBorder="1"/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3" fontId="4" fillId="0" borderId="0" xfId="1" applyNumberFormat="1" applyFont="1"/>
    <xf numFmtId="3" fontId="2" fillId="0" borderId="0" xfId="1" applyNumberFormat="1" applyFont="1" applyFill="1" applyAlignment="1">
      <alignment horizontal="right"/>
    </xf>
    <xf numFmtId="14" fontId="6" fillId="0" borderId="0" xfId="1" applyNumberFormat="1" applyFont="1" applyAlignment="1">
      <alignment horizontal="right" wrapText="1"/>
    </xf>
    <xf numFmtId="0" fontId="6" fillId="0" borderId="0" xfId="1" applyFont="1"/>
    <xf numFmtId="0" fontId="10" fillId="0" borderId="0" xfId="1" applyFont="1"/>
    <xf numFmtId="3" fontId="2" fillId="0" borderId="0" xfId="1" applyNumberFormat="1" applyFont="1" applyBorder="1"/>
    <xf numFmtId="0" fontId="2" fillId="0" borderId="0" xfId="1" applyFont="1" applyAlignment="1">
      <alignment horizontal="left"/>
    </xf>
    <xf numFmtId="0" fontId="2" fillId="0" borderId="0" xfId="1" applyFont="1" applyProtection="1"/>
    <xf numFmtId="3" fontId="2" fillId="0" borderId="0" xfId="1" applyNumberFormat="1" applyFont="1" applyBorder="1" applyProtection="1"/>
    <xf numFmtId="0" fontId="11" fillId="0" borderId="0" xfId="1" applyFont="1" applyAlignment="1">
      <alignment horizontal="right"/>
    </xf>
    <xf numFmtId="3" fontId="11" fillId="0" borderId="0" xfId="1" applyNumberFormat="1" applyFont="1" applyBorder="1"/>
    <xf numFmtId="0" fontId="15" fillId="0" borderId="0" xfId="1" applyFont="1" applyBorder="1"/>
    <xf numFmtId="0" fontId="11" fillId="0" borderId="0" xfId="1" applyFont="1" applyBorder="1" applyAlignment="1">
      <alignment horizontal="right"/>
    </xf>
    <xf numFmtId="0" fontId="15" fillId="0" borderId="0" xfId="1" applyFont="1" applyBorder="1" applyAlignment="1">
      <alignment horizontal="center"/>
    </xf>
    <xf numFmtId="0" fontId="2" fillId="0" borderId="0" xfId="1" applyFont="1" applyAlignment="1" applyProtection="1">
      <alignment horizontal="center"/>
    </xf>
    <xf numFmtId="0" fontId="15" fillId="0" borderId="0" xfId="1" applyFont="1"/>
    <xf numFmtId="0" fontId="15" fillId="0" borderId="0" xfId="1" applyFont="1" applyFill="1" applyBorder="1" applyAlignment="1">
      <alignment horizontal="right"/>
    </xf>
    <xf numFmtId="0" fontId="16" fillId="0" borderId="0" xfId="1" applyFont="1" applyFill="1" applyBorder="1" applyAlignment="1">
      <alignment horizontal="center"/>
    </xf>
    <xf numFmtId="0" fontId="16" fillId="0" borderId="0" xfId="1" applyFont="1" applyFill="1" applyBorder="1" applyAlignment="1">
      <alignment horizontal="right"/>
    </xf>
    <xf numFmtId="0" fontId="10" fillId="0" borderId="0" xfId="1" applyFont="1" applyBorder="1"/>
    <xf numFmtId="0" fontId="6" fillId="0" borderId="0" xfId="1" applyFont="1" applyBorder="1"/>
    <xf numFmtId="0" fontId="2" fillId="0" borderId="0" xfId="1" applyFont="1" applyBorder="1" applyAlignment="1">
      <alignment horizontal="left"/>
    </xf>
    <xf numFmtId="0" fontId="4" fillId="0" borderId="0" xfId="1" applyFont="1" applyBorder="1" applyAlignment="1">
      <alignment wrapText="1"/>
    </xf>
    <xf numFmtId="0" fontId="10" fillId="0" borderId="0" xfId="1" applyFont="1" applyFill="1" applyBorder="1"/>
    <xf numFmtId="0" fontId="6" fillId="0" borderId="0" xfId="1" applyFont="1" applyFill="1" applyBorder="1"/>
    <xf numFmtId="3" fontId="2" fillId="0" borderId="0" xfId="1" applyNumberFormat="1" applyFont="1" applyFill="1" applyBorder="1"/>
    <xf numFmtId="0" fontId="2" fillId="0" borderId="0" xfId="1" applyFont="1" applyFill="1" applyBorder="1" applyProtection="1">
      <protection locked="0"/>
    </xf>
    <xf numFmtId="0" fontId="2" fillId="0" borderId="0" xfId="1" applyFont="1" applyFill="1" applyBorder="1" applyAlignment="1">
      <alignment horizontal="left"/>
    </xf>
    <xf numFmtId="0" fontId="1" fillId="0" borderId="0" xfId="1" applyFill="1" applyBorder="1"/>
    <xf numFmtId="0" fontId="15" fillId="0" borderId="0" xfId="1" applyFont="1" applyFill="1" applyBorder="1" applyAlignment="1">
      <alignment horizontal="center"/>
    </xf>
    <xf numFmtId="3" fontId="15" fillId="0" borderId="0" xfId="1" applyNumberFormat="1" applyFont="1" applyFill="1" applyBorder="1" applyAlignment="1">
      <alignment horizontal="right"/>
    </xf>
    <xf numFmtId="0" fontId="4" fillId="0" borderId="0" xfId="1" applyFont="1" applyFill="1" applyBorder="1" applyAlignment="1">
      <alignment horizontal="center"/>
    </xf>
    <xf numFmtId="0" fontId="4" fillId="0" borderId="0" xfId="1" applyFont="1" applyFill="1" applyBorder="1" applyAlignment="1">
      <alignment wrapText="1"/>
    </xf>
    <xf numFmtId="0" fontId="4" fillId="0" borderId="0" xfId="1" applyFont="1" applyFill="1" applyBorder="1" applyProtection="1">
      <protection locked="0"/>
    </xf>
    <xf numFmtId="0" fontId="15" fillId="0" borderId="0" xfId="1" applyFont="1" applyFill="1" applyBorder="1"/>
    <xf numFmtId="0" fontId="4" fillId="0" borderId="0" xfId="1" applyFont="1" applyBorder="1" applyProtection="1">
      <protection locked="0"/>
    </xf>
    <xf numFmtId="3" fontId="11" fillId="0" borderId="0" xfId="1" applyNumberFormat="1" applyFont="1" applyBorder="1" applyAlignment="1" applyProtection="1">
      <alignment horizontal="right"/>
    </xf>
    <xf numFmtId="0" fontId="13" fillId="0" borderId="2" xfId="1" applyNumberFormat="1" applyFont="1" applyBorder="1" applyAlignment="1">
      <alignment horizontal="right"/>
    </xf>
    <xf numFmtId="0" fontId="14" fillId="0" borderId="0" xfId="1" applyFont="1" applyBorder="1"/>
    <xf numFmtId="0" fontId="5" fillId="0" borderId="0" xfId="1" applyFont="1" applyBorder="1"/>
    <xf numFmtId="0" fontId="12" fillId="0" borderId="0" xfId="1" applyFont="1" applyBorder="1" applyAlignment="1">
      <alignment horizontal="right"/>
    </xf>
    <xf numFmtId="0" fontId="2" fillId="0" borderId="0" xfId="1" applyFont="1" applyBorder="1" applyAlignment="1">
      <alignment wrapText="1"/>
    </xf>
    <xf numFmtId="0" fontId="11" fillId="0" borderId="0" xfId="1" applyFont="1" applyAlignment="1">
      <alignment horizontal="left"/>
    </xf>
    <xf numFmtId="0" fontId="12" fillId="0" borderId="0" xfId="1" applyFont="1" applyAlignment="1">
      <alignment horizontal="left"/>
    </xf>
    <xf numFmtId="0" fontId="14" fillId="0" borderId="0" xfId="1" applyFont="1" applyAlignment="1">
      <alignment horizontal="left"/>
    </xf>
    <xf numFmtId="0" fontId="3" fillId="0" borderId="0" xfId="1" applyFont="1" applyAlignment="1" applyProtection="1">
      <alignment horizontal="left"/>
    </xf>
    <xf numFmtId="0" fontId="5" fillId="0" borderId="0" xfId="1" applyFont="1" applyAlignment="1">
      <alignment horizontal="left"/>
    </xf>
    <xf numFmtId="0" fontId="1" fillId="0" borderId="0" xfId="1" applyBorder="1"/>
    <xf numFmtId="1" fontId="15" fillId="0" borderId="0" xfId="1" applyNumberFormat="1" applyFont="1" applyFill="1" applyBorder="1" applyAlignment="1">
      <alignment horizontal="center"/>
    </xf>
    <xf numFmtId="0" fontId="17" fillId="0" borderId="0" xfId="1" applyFont="1" applyBorder="1"/>
    <xf numFmtId="0" fontId="17" fillId="0" borderId="0" xfId="1" applyFont="1"/>
    <xf numFmtId="0" fontId="4" fillId="0" borderId="0" xfId="1" applyFont="1" applyAlignment="1">
      <alignment horizontal="left"/>
    </xf>
    <xf numFmtId="0" fontId="18" fillId="0" borderId="0" xfId="1" applyFont="1" applyFill="1" applyAlignment="1">
      <alignment horizontal="left" vertical="center"/>
    </xf>
    <xf numFmtId="0" fontId="11" fillId="0" borderId="0" xfId="1" applyFont="1" applyFill="1" applyAlignment="1"/>
    <xf numFmtId="0" fontId="15" fillId="0" borderId="0" xfId="1" applyFont="1" applyAlignment="1"/>
    <xf numFmtId="0" fontId="11" fillId="0" borderId="0" xfId="1" applyFont="1" applyFill="1" applyAlignment="1">
      <alignment horizontal="left"/>
    </xf>
    <xf numFmtId="1" fontId="11" fillId="0" borderId="0" xfId="1" quotePrefix="1" applyNumberFormat="1" applyFont="1" applyFill="1" applyAlignment="1">
      <alignment horizontal="left"/>
    </xf>
    <xf numFmtId="0" fontId="11" fillId="0" borderId="0" xfId="1" applyFont="1" applyFill="1" applyAlignment="1">
      <alignment horizontal="left" vertical="center"/>
    </xf>
    <xf numFmtId="3" fontId="15" fillId="0" borderId="0" xfId="1" applyNumberFormat="1" applyFont="1" applyFill="1" applyBorder="1" applyAlignment="1">
      <alignment horizontal="left" vertical="top" wrapText="1" indent="1"/>
    </xf>
    <xf numFmtId="1" fontId="11" fillId="0" borderId="0" xfId="1" applyNumberFormat="1" applyFont="1" applyFill="1" applyAlignment="1">
      <alignment horizontal="left"/>
    </xf>
    <xf numFmtId="0" fontId="11" fillId="0" borderId="0" xfId="1" applyFont="1" applyFill="1" applyBorder="1" applyAlignment="1">
      <alignment horizontal="left" vertical="center"/>
    </xf>
    <xf numFmtId="0" fontId="20" fillId="0" borderId="0" xfId="1" applyFont="1" applyFill="1" applyAlignment="1">
      <alignment horizontal="left" vertical="top" wrapText="1" indent="1"/>
    </xf>
    <xf numFmtId="0" fontId="5" fillId="0" borderId="2" xfId="4" applyFont="1" applyFill="1" applyBorder="1" applyAlignment="1">
      <alignment horizontal="left"/>
    </xf>
    <xf numFmtId="0" fontId="4" fillId="0" borderId="2" xfId="1" applyFont="1" applyFill="1" applyBorder="1"/>
    <xf numFmtId="0" fontId="5" fillId="0" borderId="2" xfId="4" applyFont="1" applyFill="1" applyBorder="1" applyAlignment="1">
      <alignment vertical="center"/>
    </xf>
    <xf numFmtId="0" fontId="2" fillId="0" borderId="0" xfId="1" applyFont="1" applyFill="1"/>
    <xf numFmtId="14" fontId="6" fillId="0" borderId="0" xfId="1" applyNumberFormat="1" applyFont="1" applyFill="1" applyAlignment="1">
      <alignment horizontal="left" vertical="top" wrapText="1" indent="1"/>
    </xf>
    <xf numFmtId="0" fontId="2" fillId="3" borderId="4" xfId="1" applyFont="1" applyFill="1" applyBorder="1"/>
    <xf numFmtId="0" fontId="2" fillId="3" borderId="3" xfId="1" applyFont="1" applyFill="1" applyBorder="1"/>
    <xf numFmtId="0" fontId="11" fillId="3" borderId="5" xfId="1" applyFont="1" applyFill="1" applyBorder="1" applyAlignment="1">
      <alignment horizontal="center"/>
    </xf>
    <xf numFmtId="0" fontId="2" fillId="3" borderId="5" xfId="1" applyFont="1" applyFill="1" applyBorder="1"/>
    <xf numFmtId="0" fontId="2" fillId="3" borderId="6" xfId="1" applyFont="1" applyFill="1" applyBorder="1"/>
    <xf numFmtId="14" fontId="6" fillId="3" borderId="7" xfId="1" applyNumberFormat="1" applyFont="1" applyFill="1" applyBorder="1" applyAlignment="1">
      <alignment horizontal="left" vertical="top" wrapText="1" indent="1"/>
    </xf>
    <xf numFmtId="0" fontId="4" fillId="3" borderId="8" xfId="1" applyFont="1" applyFill="1" applyBorder="1"/>
    <xf numFmtId="0" fontId="5" fillId="3" borderId="2" xfId="4" applyFont="1" applyFill="1" applyBorder="1" applyAlignment="1">
      <alignment horizontal="left"/>
    </xf>
    <xf numFmtId="0" fontId="5" fillId="3" borderId="2" xfId="4" applyFont="1" applyFill="1" applyBorder="1" applyAlignment="1">
      <alignment vertical="center"/>
    </xf>
    <xf numFmtId="0" fontId="4" fillId="3" borderId="9" xfId="4" applyFont="1" applyFill="1" applyBorder="1" applyAlignment="1">
      <alignment vertical="center"/>
    </xf>
    <xf numFmtId="0" fontId="5" fillId="3" borderId="10" xfId="4" applyFont="1" applyFill="1" applyBorder="1" applyAlignment="1">
      <alignment horizontal="center" vertical="center"/>
    </xf>
    <xf numFmtId="3" fontId="5" fillId="3" borderId="10" xfId="4" applyNumberFormat="1" applyFont="1" applyFill="1" applyBorder="1" applyAlignment="1">
      <alignment horizontal="center" vertical="center" wrapText="1"/>
    </xf>
    <xf numFmtId="3" fontId="5" fillId="3" borderId="8" xfId="4" applyNumberFormat="1" applyFont="1" applyFill="1" applyBorder="1" applyAlignment="1">
      <alignment horizontal="center" vertical="center" wrapText="1"/>
    </xf>
    <xf numFmtId="0" fontId="9" fillId="3" borderId="10" xfId="1" applyFont="1" applyFill="1" applyBorder="1" applyAlignment="1">
      <alignment horizontal="left" vertical="top" indent="1"/>
    </xf>
    <xf numFmtId="0" fontId="4" fillId="0" borderId="0" xfId="1" applyFont="1" applyAlignment="1">
      <alignment horizontal="left" vertical="top" wrapText="1" indent="1"/>
    </xf>
    <xf numFmtId="0" fontId="2" fillId="0" borderId="0" xfId="1" applyFont="1" applyAlignment="1">
      <alignment horizontal="left" vertical="top" wrapText="1" indent="1"/>
    </xf>
    <xf numFmtId="0" fontId="2" fillId="0" borderId="0" xfId="1" applyFont="1" applyBorder="1" applyAlignment="1" applyProtection="1">
      <alignment horizontal="left" vertical="top" wrapText="1" indent="1"/>
      <protection locked="0"/>
    </xf>
    <xf numFmtId="0" fontId="4" fillId="0" borderId="0" xfId="1" applyFont="1" applyBorder="1" applyAlignment="1">
      <alignment horizontal="left" vertical="top" wrapText="1" indent="1"/>
    </xf>
    <xf numFmtId="3" fontId="11" fillId="0" borderId="0" xfId="1" applyNumberFormat="1" applyFont="1" applyFill="1" applyBorder="1"/>
    <xf numFmtId="0" fontId="18" fillId="0" borderId="0" xfId="1" applyFont="1" applyFill="1"/>
    <xf numFmtId="0" fontId="19" fillId="0" borderId="0" xfId="1" applyFont="1" applyFill="1"/>
    <xf numFmtId="0" fontId="19" fillId="0" borderId="0" xfId="1" applyFont="1" applyFill="1" applyAlignment="1">
      <alignment horizontal="left" vertical="center"/>
    </xf>
    <xf numFmtId="3" fontId="18" fillId="0" borderId="0" xfId="1" applyNumberFormat="1" applyFont="1" applyFill="1" applyBorder="1" applyAlignment="1">
      <alignment horizontal="right" vertical="center"/>
    </xf>
    <xf numFmtId="0" fontId="7" fillId="0" borderId="0" xfId="1" applyFont="1" applyFill="1" applyAlignment="1">
      <alignment horizontal="left" vertical="center"/>
    </xf>
    <xf numFmtId="3" fontId="15" fillId="0" borderId="0" xfId="1" applyNumberFormat="1" applyFont="1" applyFill="1" applyAlignment="1">
      <alignment horizontal="right"/>
    </xf>
    <xf numFmtId="0" fontId="3" fillId="0" borderId="2" xfId="1" applyFont="1" applyFill="1" applyBorder="1" applyAlignment="1">
      <alignment horizontal="left" vertical="center"/>
    </xf>
    <xf numFmtId="0" fontId="17" fillId="0" borderId="2" xfId="1" applyFont="1" applyBorder="1"/>
    <xf numFmtId="0" fontId="3" fillId="0" borderId="2" xfId="1" applyFont="1" applyBorder="1" applyAlignment="1">
      <alignment horizontal="left"/>
    </xf>
    <xf numFmtId="0" fontId="3" fillId="0" borderId="2" xfId="1" applyFont="1" applyFill="1" applyBorder="1" applyAlignment="1">
      <alignment horizontal="right" vertical="center"/>
    </xf>
    <xf numFmtId="0" fontId="17" fillId="0" borderId="0" xfId="1" applyFont="1" applyFill="1" applyBorder="1"/>
    <xf numFmtId="0" fontId="21" fillId="0" borderId="0" xfId="1" applyFont="1" applyFill="1" applyBorder="1" applyAlignment="1">
      <alignment horizontal="right" vertical="center"/>
    </xf>
    <xf numFmtId="0" fontId="3" fillId="0" borderId="0" xfId="1" applyFont="1" applyFill="1" applyAlignment="1">
      <alignment horizontal="left" vertical="center"/>
    </xf>
    <xf numFmtId="0" fontId="17" fillId="0" borderId="0" xfId="1" applyFont="1" applyAlignment="1">
      <alignment horizontal="left" vertical="center"/>
    </xf>
    <xf numFmtId="0" fontId="17" fillId="4" borderId="0" xfId="1" applyFont="1" applyFill="1"/>
    <xf numFmtId="3" fontId="3" fillId="4" borderId="0" xfId="1" applyNumberFormat="1" applyFont="1" applyFill="1" applyBorder="1" applyAlignment="1">
      <alignment horizontal="right" vertical="center"/>
    </xf>
    <xf numFmtId="0" fontId="22" fillId="4" borderId="0" xfId="1" applyFont="1" applyFill="1" applyAlignment="1">
      <alignment horizontal="left" vertical="center"/>
    </xf>
    <xf numFmtId="0" fontId="22" fillId="4" borderId="0" xfId="1" applyFont="1" applyFill="1" applyAlignment="1">
      <alignment horizontal="right" vertical="center"/>
    </xf>
    <xf numFmtId="1" fontId="16" fillId="0" borderId="0" xfId="1" applyNumberFormat="1" applyFont="1" applyFill="1" applyBorder="1" applyAlignment="1">
      <alignment horizontal="center"/>
    </xf>
    <xf numFmtId="0" fontId="25" fillId="0" borderId="0" xfId="1" applyFont="1" applyFill="1" applyBorder="1"/>
    <xf numFmtId="0" fontId="2" fillId="0" borderId="0" xfId="6"/>
    <xf numFmtId="0" fontId="2" fillId="0" borderId="0" xfId="6" applyFont="1"/>
    <xf numFmtId="0" fontId="2" fillId="0" borderId="0" xfId="6" applyFont="1" applyFill="1" applyBorder="1"/>
    <xf numFmtId="3" fontId="2" fillId="0" borderId="0" xfId="6" applyNumberFormat="1" applyFont="1" applyFill="1" applyAlignment="1">
      <alignment horizontal="right"/>
    </xf>
    <xf numFmtId="0" fontId="6" fillId="0" borderId="0" xfId="6" applyFont="1"/>
    <xf numFmtId="0" fontId="10" fillId="0" borderId="0" xfId="6" applyFont="1"/>
    <xf numFmtId="0" fontId="2" fillId="0" borderId="0" xfId="6" applyFont="1" applyAlignment="1">
      <alignment horizontal="left"/>
    </xf>
    <xf numFmtId="0" fontId="11" fillId="0" borderId="0" xfId="6" applyFont="1" applyAlignment="1">
      <alignment horizontal="right"/>
    </xf>
    <xf numFmtId="0" fontId="12" fillId="0" borderId="0" xfId="6" applyFont="1" applyAlignment="1">
      <alignment horizontal="right"/>
    </xf>
    <xf numFmtId="0" fontId="14" fillId="0" borderId="0" xfId="6" applyFont="1"/>
    <xf numFmtId="0" fontId="15" fillId="0" borderId="0" xfId="6" applyFont="1"/>
    <xf numFmtId="0" fontId="15" fillId="0" borderId="0" xfId="6" applyFont="1" applyFill="1" applyBorder="1" applyAlignment="1">
      <alignment horizontal="right"/>
    </xf>
    <xf numFmtId="0" fontId="16" fillId="0" borderId="0" xfId="6" applyFont="1" applyFill="1" applyBorder="1" applyAlignment="1">
      <alignment horizontal="center"/>
    </xf>
    <xf numFmtId="0" fontId="15" fillId="0" borderId="0" xfId="6" applyFont="1" applyFill="1" applyBorder="1" applyAlignment="1">
      <alignment horizontal="center"/>
    </xf>
    <xf numFmtId="3" fontId="15" fillId="0" borderId="0" xfId="6" applyNumberFormat="1" applyFont="1" applyFill="1" applyBorder="1" applyAlignment="1">
      <alignment horizontal="right"/>
    </xf>
    <xf numFmtId="0" fontId="15" fillId="0" borderId="0" xfId="6" applyFont="1" applyFill="1" applyBorder="1"/>
    <xf numFmtId="0" fontId="2" fillId="0" borderId="0" xfId="6" applyFont="1" applyAlignment="1">
      <alignment vertical="top"/>
    </xf>
    <xf numFmtId="0" fontId="15" fillId="0" borderId="0" xfId="6" applyFont="1" applyFill="1" applyBorder="1" applyAlignment="1">
      <alignment horizontal="center" vertical="top"/>
    </xf>
    <xf numFmtId="0" fontId="11" fillId="0" borderId="0" xfId="6" applyFont="1" applyAlignment="1">
      <alignment horizontal="left"/>
    </xf>
    <xf numFmtId="0" fontId="12" fillId="0" borderId="0" xfId="6" applyFont="1" applyAlignment="1">
      <alignment horizontal="left"/>
    </xf>
    <xf numFmtId="0" fontId="14" fillId="0" borderId="0" xfId="6" applyFont="1" applyAlignment="1">
      <alignment horizontal="left"/>
    </xf>
    <xf numFmtId="0" fontId="2" fillId="0" borderId="0" xfId="6" applyFont="1" applyFill="1" applyBorder="1" applyAlignment="1">
      <alignment vertical="top"/>
    </xf>
    <xf numFmtId="0" fontId="15" fillId="0" borderId="0" xfId="6" applyFont="1" applyFill="1" applyBorder="1" applyAlignment="1">
      <alignment horizontal="right" vertical="top"/>
    </xf>
    <xf numFmtId="0" fontId="17" fillId="0" borderId="0" xfId="6" applyFont="1" applyBorder="1"/>
    <xf numFmtId="0" fontId="17" fillId="0" borderId="0" xfId="6" applyFont="1"/>
    <xf numFmtId="0" fontId="4" fillId="0" borderId="0" xfId="6" applyFont="1" applyAlignment="1">
      <alignment horizontal="left"/>
    </xf>
    <xf numFmtId="0" fontId="11" fillId="0" borderId="0" xfId="6" applyFont="1" applyFill="1" applyAlignment="1"/>
    <xf numFmtId="0" fontId="15" fillId="0" borderId="0" xfId="6" applyFont="1" applyAlignment="1"/>
    <xf numFmtId="0" fontId="11" fillId="0" borderId="0" xfId="6" applyFont="1" applyFill="1" applyAlignment="1">
      <alignment horizontal="left"/>
    </xf>
    <xf numFmtId="1" fontId="11" fillId="0" borderId="0" xfId="6" quotePrefix="1" applyNumberFormat="1" applyFont="1" applyFill="1" applyAlignment="1">
      <alignment horizontal="left"/>
    </xf>
    <xf numFmtId="0" fontId="11" fillId="0" borderId="0" xfId="6" applyFont="1" applyFill="1" applyAlignment="1">
      <alignment horizontal="left" vertical="center"/>
    </xf>
    <xf numFmtId="0" fontId="11" fillId="0" borderId="0" xfId="6" applyFont="1" applyFill="1" applyBorder="1" applyAlignment="1">
      <alignment horizontal="left" vertical="center"/>
    </xf>
    <xf numFmtId="0" fontId="15" fillId="0" borderId="0" xfId="6" applyFont="1" applyFill="1"/>
    <xf numFmtId="0" fontId="5" fillId="0" borderId="2" xfId="4" applyFont="1" applyFill="1" applyBorder="1" applyAlignment="1">
      <alignment horizontal="left"/>
    </xf>
    <xf numFmtId="0" fontId="4" fillId="0" borderId="2" xfId="6" applyFont="1" applyFill="1" applyBorder="1"/>
    <xf numFmtId="0" fontId="5" fillId="0" borderId="2" xfId="4" applyFont="1" applyFill="1" applyBorder="1" applyAlignment="1">
      <alignment vertical="center"/>
    </xf>
    <xf numFmtId="0" fontId="2" fillId="0" borderId="0" xfId="6" applyFont="1" applyFill="1"/>
    <xf numFmtId="0" fontId="2" fillId="3" borderId="4" xfId="6" applyFont="1" applyFill="1" applyBorder="1"/>
    <xf numFmtId="0" fontId="2" fillId="3" borderId="3" xfId="6" applyFont="1" applyFill="1" applyBorder="1"/>
    <xf numFmtId="0" fontId="11" fillId="3" borderId="5" xfId="6" applyFont="1" applyFill="1" applyBorder="1" applyAlignment="1">
      <alignment horizontal="center"/>
    </xf>
    <xf numFmtId="0" fontId="2" fillId="3" borderId="5" xfId="6" applyFont="1" applyFill="1" applyBorder="1"/>
    <xf numFmtId="0" fontId="2" fillId="3" borderId="6" xfId="6" applyFont="1" applyFill="1" applyBorder="1"/>
    <xf numFmtId="0" fontId="4" fillId="3" borderId="8" xfId="6" applyFont="1" applyFill="1" applyBorder="1"/>
    <xf numFmtId="0" fontId="5" fillId="3" borderId="2" xfId="4" applyFont="1" applyFill="1" applyBorder="1" applyAlignment="1">
      <alignment horizontal="left"/>
    </xf>
    <xf numFmtId="0" fontId="5" fillId="3" borderId="2" xfId="4" applyFont="1" applyFill="1" applyBorder="1" applyAlignment="1">
      <alignment vertical="center"/>
    </xf>
    <xf numFmtId="0" fontId="4" fillId="3" borderId="9" xfId="4" applyFont="1" applyFill="1" applyBorder="1" applyAlignment="1">
      <alignment vertical="center"/>
    </xf>
    <xf numFmtId="0" fontId="5" fillId="3" borderId="10" xfId="4" applyFont="1" applyFill="1" applyBorder="1" applyAlignment="1">
      <alignment horizontal="center" vertical="center"/>
    </xf>
    <xf numFmtId="3" fontId="5" fillId="3" borderId="10" xfId="4" applyNumberFormat="1" applyFont="1" applyFill="1" applyBorder="1" applyAlignment="1">
      <alignment horizontal="center" vertical="center" wrapText="1"/>
    </xf>
    <xf numFmtId="3" fontId="5" fillId="3" borderId="8" xfId="4" applyNumberFormat="1" applyFont="1" applyFill="1" applyBorder="1" applyAlignment="1">
      <alignment horizontal="center" vertical="center" wrapText="1"/>
    </xf>
    <xf numFmtId="3" fontId="11" fillId="0" borderId="0" xfId="6" applyNumberFormat="1" applyFont="1" applyFill="1" applyBorder="1"/>
    <xf numFmtId="0" fontId="3" fillId="0" borderId="0" xfId="6" applyFont="1" applyFill="1"/>
    <xf numFmtId="0" fontId="3" fillId="0" borderId="2" xfId="6" applyFont="1" applyFill="1" applyBorder="1" applyAlignment="1">
      <alignment horizontal="left" vertical="center"/>
    </xf>
    <xf numFmtId="0" fontId="17" fillId="0" borderId="2" xfId="6" applyFont="1" applyBorder="1"/>
    <xf numFmtId="0" fontId="3" fillId="0" borderId="2" xfId="6" applyFont="1" applyBorder="1" applyAlignment="1">
      <alignment horizontal="left"/>
    </xf>
    <xf numFmtId="0" fontId="17" fillId="0" borderId="0" xfId="6" applyFont="1" applyFill="1" applyBorder="1"/>
    <xf numFmtId="0" fontId="3" fillId="0" borderId="0" xfId="6" applyFont="1" applyFill="1" applyAlignment="1">
      <alignment horizontal="left" vertical="center"/>
    </xf>
    <xf numFmtId="0" fontId="17" fillId="0" borderId="0" xfId="6" applyFont="1" applyAlignment="1">
      <alignment horizontal="left" vertical="center"/>
    </xf>
    <xf numFmtId="0" fontId="17" fillId="4" borderId="0" xfId="6" applyFont="1" applyFill="1"/>
    <xf numFmtId="3" fontId="3" fillId="4" borderId="0" xfId="6" applyNumberFormat="1" applyFont="1" applyFill="1" applyBorder="1" applyAlignment="1">
      <alignment horizontal="right" vertical="center"/>
    </xf>
    <xf numFmtId="0" fontId="22" fillId="4" borderId="0" xfId="6" applyFont="1" applyFill="1" applyAlignment="1">
      <alignment horizontal="left" vertical="center"/>
    </xf>
    <xf numFmtId="0" fontId="17" fillId="0" borderId="0" xfId="6" applyFont="1" applyFill="1"/>
    <xf numFmtId="0" fontId="17" fillId="0" borderId="0" xfId="6" applyFont="1" applyFill="1" applyAlignment="1">
      <alignment horizontal="left" vertical="center"/>
    </xf>
    <xf numFmtId="3" fontId="3" fillId="0" borderId="0" xfId="6" applyNumberFormat="1" applyFont="1" applyFill="1" applyBorder="1" applyAlignment="1">
      <alignment horizontal="right" vertical="center"/>
    </xf>
    <xf numFmtId="0" fontId="22" fillId="0" borderId="0" xfId="6" applyFont="1" applyFill="1" applyAlignment="1">
      <alignment horizontal="left" vertical="center"/>
    </xf>
    <xf numFmtId="0" fontId="23" fillId="0" borderId="0" xfId="6" applyFont="1"/>
    <xf numFmtId="0" fontId="24" fillId="0" borderId="0" xfId="6" applyFont="1" applyFill="1" applyBorder="1" applyAlignment="1">
      <alignment horizontal="center"/>
    </xf>
    <xf numFmtId="0" fontId="24" fillId="0" borderId="0" xfId="6" applyFont="1" applyFill="1" applyBorder="1" applyAlignment="1">
      <alignment horizontal="right"/>
    </xf>
    <xf numFmtId="3" fontId="24" fillId="0" borderId="0" xfId="6" applyNumberFormat="1" applyFont="1" applyFill="1" applyBorder="1" applyAlignment="1">
      <alignment horizontal="right"/>
    </xf>
    <xf numFmtId="3" fontId="11" fillId="0" borderId="3" xfId="6" applyNumberFormat="1" applyFont="1" applyFill="1" applyBorder="1" applyProtection="1"/>
    <xf numFmtId="4" fontId="13" fillId="0" borderId="2" xfId="6" applyNumberFormat="1" applyFont="1" applyFill="1" applyBorder="1"/>
    <xf numFmtId="0" fontId="2" fillId="0" borderId="0" xfId="5"/>
    <xf numFmtId="0" fontId="15" fillId="0" borderId="0" xfId="5" applyFont="1" applyAlignment="1"/>
    <xf numFmtId="3" fontId="15" fillId="0" borderId="0" xfId="5" applyNumberFormat="1" applyFont="1" applyFill="1" applyBorder="1" applyAlignment="1">
      <alignment horizontal="left" vertical="top" wrapText="1" indent="1"/>
    </xf>
    <xf numFmtId="0" fontId="15" fillId="0" borderId="0" xfId="5" applyFont="1" applyFill="1" applyAlignment="1">
      <alignment horizontal="left" vertical="top" indent="1"/>
    </xf>
    <xf numFmtId="14" fontId="6" fillId="0" borderId="0" xfId="5" applyNumberFormat="1" applyFont="1" applyFill="1" applyAlignment="1">
      <alignment horizontal="left" vertical="top" wrapText="1" indent="1"/>
    </xf>
    <xf numFmtId="14" fontId="6" fillId="3" borderId="7" xfId="5" applyNumberFormat="1" applyFont="1" applyFill="1" applyBorder="1" applyAlignment="1">
      <alignment horizontal="left" vertical="top" wrapText="1" indent="1"/>
    </xf>
    <xf numFmtId="0" fontId="9" fillId="3" borderId="10" xfId="5" applyFont="1" applyFill="1" applyBorder="1" applyAlignment="1">
      <alignment horizontal="left" vertical="top" indent="1"/>
    </xf>
    <xf numFmtId="3" fontId="15" fillId="0" borderId="0" xfId="5" applyNumberFormat="1" applyFont="1" applyFill="1" applyAlignment="1">
      <alignment horizontal="right"/>
    </xf>
    <xf numFmtId="0" fontId="3" fillId="0" borderId="2" xfId="5" applyFont="1" applyFill="1" applyBorder="1" applyAlignment="1">
      <alignment horizontal="right" vertical="center"/>
    </xf>
    <xf numFmtId="0" fontId="21" fillId="0" borderId="0" xfId="5" applyFont="1" applyFill="1" applyBorder="1" applyAlignment="1">
      <alignment horizontal="right" vertical="center"/>
    </xf>
    <xf numFmtId="0" fontId="22" fillId="4" borderId="0" xfId="5" applyFont="1" applyFill="1" applyAlignment="1">
      <alignment horizontal="right" vertical="center"/>
    </xf>
    <xf numFmtId="0" fontId="5" fillId="0" borderId="2" xfId="4" applyFont="1" applyFill="1" applyBorder="1" applyAlignment="1">
      <alignment horizontal="left"/>
    </xf>
    <xf numFmtId="0" fontId="5" fillId="0" borderId="2" xfId="4" applyFont="1" applyFill="1" applyBorder="1" applyAlignment="1">
      <alignment vertical="center"/>
    </xf>
    <xf numFmtId="0" fontId="5" fillId="3" borderId="2" xfId="4" applyFont="1" applyFill="1" applyBorder="1" applyAlignment="1">
      <alignment horizontal="left"/>
    </xf>
    <xf numFmtId="0" fontId="5" fillId="3" borderId="2" xfId="4" applyFont="1" applyFill="1" applyBorder="1" applyAlignment="1">
      <alignment vertical="center"/>
    </xf>
    <xf numFmtId="0" fontId="4" fillId="3" borderId="9" xfId="4" applyFont="1" applyFill="1" applyBorder="1" applyAlignment="1">
      <alignment vertical="center"/>
    </xf>
    <xf numFmtId="0" fontId="5" fillId="3" borderId="10" xfId="4" applyFont="1" applyFill="1" applyBorder="1" applyAlignment="1">
      <alignment horizontal="center" vertical="center"/>
    </xf>
    <xf numFmtId="3" fontId="5" fillId="3" borderId="10" xfId="4" applyNumberFormat="1" applyFont="1" applyFill="1" applyBorder="1" applyAlignment="1">
      <alignment horizontal="center" vertical="center" wrapText="1"/>
    </xf>
    <xf numFmtId="3" fontId="5" fillId="3" borderId="8" xfId="4" applyNumberFormat="1" applyFont="1" applyFill="1" applyBorder="1" applyAlignment="1">
      <alignment horizontal="center" vertical="center" wrapText="1"/>
    </xf>
    <xf numFmtId="14" fontId="6" fillId="0" borderId="0" xfId="8" applyNumberFormat="1" applyFont="1" applyAlignment="1">
      <alignment horizontal="right" wrapText="1"/>
    </xf>
    <xf numFmtId="0" fontId="15" fillId="0" borderId="0" xfId="8" applyFont="1" applyAlignment="1"/>
    <xf numFmtId="3" fontId="15" fillId="0" borderId="0" xfId="8" applyNumberFormat="1" applyFont="1" applyFill="1" applyBorder="1" applyAlignment="1">
      <alignment horizontal="left" vertical="top" wrapText="1" indent="1"/>
    </xf>
    <xf numFmtId="0" fontId="20" fillId="0" borderId="0" xfId="8" applyFont="1" applyFill="1" applyAlignment="1">
      <alignment horizontal="left" vertical="top" wrapText="1" indent="1"/>
    </xf>
    <xf numFmtId="0" fontId="15" fillId="0" borderId="0" xfId="8" applyFont="1" applyFill="1" applyAlignment="1">
      <alignment horizontal="left" vertical="top" indent="1"/>
    </xf>
    <xf numFmtId="14" fontId="6" fillId="0" borderId="0" xfId="8" applyNumberFormat="1" applyFont="1" applyFill="1" applyAlignment="1">
      <alignment horizontal="left" vertical="top" wrapText="1" indent="1"/>
    </xf>
    <xf numFmtId="14" fontId="6" fillId="3" borderId="7" xfId="8" applyNumberFormat="1" applyFont="1" applyFill="1" applyBorder="1" applyAlignment="1">
      <alignment horizontal="left" vertical="top" wrapText="1" indent="1"/>
    </xf>
    <xf numFmtId="0" fontId="4" fillId="0" borderId="0" xfId="8" applyFont="1" applyAlignment="1">
      <alignment horizontal="left" vertical="top" wrapText="1" indent="1"/>
    </xf>
    <xf numFmtId="0" fontId="2" fillId="0" borderId="0" xfId="8" applyFont="1" applyAlignment="1">
      <alignment horizontal="left" vertical="top" wrapText="1" indent="1"/>
    </xf>
    <xf numFmtId="0" fontId="2" fillId="0" borderId="0" xfId="8" applyFont="1" applyBorder="1" applyAlignment="1" applyProtection="1">
      <alignment horizontal="left" vertical="top" indent="1"/>
      <protection locked="0"/>
    </xf>
    <xf numFmtId="3" fontId="15" fillId="0" borderId="0" xfId="8" applyNumberFormat="1" applyFont="1" applyFill="1" applyAlignment="1">
      <alignment horizontal="right"/>
    </xf>
    <xf numFmtId="0" fontId="3" fillId="0" borderId="2" xfId="8" applyFont="1" applyFill="1" applyBorder="1" applyAlignment="1">
      <alignment horizontal="right" vertical="center"/>
    </xf>
    <xf numFmtId="0" fontId="21" fillId="0" borderId="0" xfId="8" applyFont="1" applyFill="1" applyBorder="1" applyAlignment="1">
      <alignment horizontal="right" vertical="center"/>
    </xf>
    <xf numFmtId="0" fontId="22" fillId="4" borderId="0" xfId="8" applyFont="1" applyFill="1" applyAlignment="1">
      <alignment horizontal="right" vertical="center"/>
    </xf>
    <xf numFmtId="0" fontId="4" fillId="0" borderId="0" xfId="8" applyFont="1" applyFill="1" applyAlignment="1">
      <alignment horizontal="left" vertical="top" wrapText="1" indent="1"/>
    </xf>
    <xf numFmtId="0" fontId="3" fillId="0" borderId="2" xfId="0" applyFont="1" applyFill="1" applyBorder="1" applyAlignment="1">
      <alignment horizontal="left" vertical="center"/>
    </xf>
    <xf numFmtId="0" fontId="17" fillId="0" borderId="2" xfId="0" applyFont="1" applyBorder="1"/>
    <xf numFmtId="0" fontId="3" fillId="0" borderId="2" xfId="0" applyFont="1" applyBorder="1" applyAlignment="1">
      <alignment horizontal="left"/>
    </xf>
    <xf numFmtId="0" fontId="17" fillId="0" borderId="0" xfId="0" applyFont="1"/>
    <xf numFmtId="0" fontId="17" fillId="0" borderId="0" xfId="0" applyFont="1" applyFill="1" applyBorder="1"/>
    <xf numFmtId="0" fontId="17" fillId="0" borderId="0" xfId="0" applyFont="1" applyBorder="1"/>
    <xf numFmtId="0" fontId="3" fillId="0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4" borderId="0" xfId="0" applyFont="1" applyFill="1"/>
    <xf numFmtId="0" fontId="11" fillId="0" borderId="0" xfId="0" applyFont="1" applyFill="1" applyAlignment="1"/>
    <xf numFmtId="0" fontId="15" fillId="0" borderId="0" xfId="0" applyFont="1" applyAlignment="1"/>
    <xf numFmtId="0" fontId="11" fillId="0" borderId="0" xfId="0" applyFont="1" applyFill="1" applyAlignment="1">
      <alignment horizontal="left"/>
    </xf>
    <xf numFmtId="1" fontId="11" fillId="0" borderId="0" xfId="0" quotePrefix="1" applyNumberFormat="1" applyFont="1" applyFill="1" applyAlignment="1">
      <alignment horizontal="left"/>
    </xf>
    <xf numFmtId="0" fontId="15" fillId="0" borderId="0" xfId="0" applyFont="1"/>
    <xf numFmtId="0" fontId="11" fillId="0" borderId="0" xfId="0" applyFont="1" applyFill="1" applyAlignment="1">
      <alignment horizontal="left" vertical="center"/>
    </xf>
    <xf numFmtId="1" fontId="11" fillId="0" borderId="0" xfId="0" applyNumberFormat="1" applyFont="1" applyFill="1" applyAlignment="1">
      <alignment horizontal="left"/>
    </xf>
    <xf numFmtId="0" fontId="15" fillId="0" borderId="0" xfId="0" applyFont="1" applyFill="1" applyBorder="1"/>
    <xf numFmtId="0" fontId="11" fillId="0" borderId="0" xfId="0" applyFont="1" applyFill="1" applyBorder="1" applyAlignment="1">
      <alignment horizontal="left" vertical="center"/>
    </xf>
    <xf numFmtId="0" fontId="2" fillId="0" borderId="0" xfId="0" applyFont="1" applyFill="1" applyBorder="1"/>
    <xf numFmtId="0" fontId="2" fillId="3" borderId="4" xfId="0" applyFont="1" applyFill="1" applyBorder="1"/>
    <xf numFmtId="0" fontId="2" fillId="3" borderId="3" xfId="0" applyFont="1" applyFill="1" applyBorder="1"/>
    <xf numFmtId="0" fontId="4" fillId="3" borderId="8" xfId="0" applyFont="1" applyFill="1" applyBorder="1"/>
    <xf numFmtId="0" fontId="4" fillId="0" borderId="0" xfId="0" applyFont="1" applyAlignment="1">
      <alignment horizontal="left"/>
    </xf>
    <xf numFmtId="0" fontId="10" fillId="0" borderId="0" xfId="0" applyFont="1"/>
    <xf numFmtId="0" fontId="2" fillId="0" borderId="0" xfId="0" applyFont="1" applyBorder="1"/>
    <xf numFmtId="0" fontId="2" fillId="0" borderId="0" xfId="0" applyFont="1"/>
    <xf numFmtId="0" fontId="15" fillId="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11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Fill="1" applyBorder="1"/>
    <xf numFmtId="0" fontId="11" fillId="0" borderId="0" xfId="0" applyFont="1" applyFill="1" applyBorder="1" applyAlignment="1">
      <alignment horizontal="right"/>
    </xf>
    <xf numFmtId="0" fontId="6" fillId="0" borderId="0" xfId="0" applyFont="1" applyBorder="1"/>
    <xf numFmtId="0" fontId="18" fillId="0" borderId="0" xfId="0" applyFont="1" applyFill="1"/>
    <xf numFmtId="0" fontId="19" fillId="0" borderId="0" xfId="0" applyFont="1" applyFill="1"/>
    <xf numFmtId="0" fontId="18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4" fillId="3" borderId="2" xfId="4" applyFont="1" applyFill="1" applyBorder="1" applyAlignment="1">
      <alignment vertical="center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14" fillId="0" borderId="0" xfId="0" applyFont="1" applyFill="1" applyBorder="1"/>
    <xf numFmtId="0" fontId="15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4" fillId="0" borderId="0" xfId="0" applyFont="1" applyBorder="1"/>
    <xf numFmtId="0" fontId="12" fillId="0" borderId="0" xfId="0" applyFont="1" applyBorder="1" applyAlignment="1">
      <alignment horizontal="right"/>
    </xf>
    <xf numFmtId="0" fontId="10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/>
    <xf numFmtId="3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Fill="1" applyBorder="1" applyAlignment="1" applyProtection="1">
      <alignment horizontal="right"/>
    </xf>
    <xf numFmtId="3" fontId="20" fillId="0" borderId="0" xfId="0" applyNumberFormat="1" applyFont="1" applyFill="1" applyBorder="1" applyAlignment="1">
      <alignment horizontal="right"/>
    </xf>
    <xf numFmtId="3" fontId="11" fillId="0" borderId="0" xfId="0" applyNumberFormat="1" applyFont="1" applyAlignment="1" applyProtection="1">
      <alignment horizontal="right"/>
    </xf>
    <xf numFmtId="0" fontId="0" fillId="0" borderId="0" xfId="0" applyFill="1" applyBorder="1"/>
    <xf numFmtId="0" fontId="0" fillId="0" borderId="0" xfId="0" applyBorder="1"/>
    <xf numFmtId="3" fontId="11" fillId="0" borderId="3" xfId="0" applyNumberFormat="1" applyFont="1" applyFill="1" applyBorder="1" applyAlignment="1" applyProtection="1">
      <alignment horizontal="right"/>
    </xf>
    <xf numFmtId="3" fontId="11" fillId="0" borderId="0" xfId="1" applyNumberFormat="1" applyFont="1" applyFill="1" applyBorder="1" applyAlignment="1">
      <alignment horizontal="right"/>
    </xf>
    <xf numFmtId="0" fontId="27" fillId="0" borderId="0" xfId="0" applyFont="1" applyAlignment="1">
      <alignment horizontal="right"/>
    </xf>
    <xf numFmtId="3" fontId="11" fillId="0" borderId="3" xfId="1" applyNumberFormat="1" applyFont="1" applyFill="1" applyBorder="1" applyAlignment="1">
      <alignment horizontal="right"/>
    </xf>
    <xf numFmtId="3" fontId="11" fillId="3" borderId="1" xfId="4" applyNumberFormat="1" applyFont="1" applyFill="1" applyBorder="1" applyAlignment="1">
      <alignment horizontal="center" vertical="center" wrapText="1"/>
    </xf>
    <xf numFmtId="0" fontId="11" fillId="3" borderId="10" xfId="8" applyFont="1" applyFill="1" applyBorder="1" applyAlignment="1">
      <alignment horizontal="left" vertical="top" indent="1"/>
    </xf>
    <xf numFmtId="0" fontId="11" fillId="3" borderId="2" xfId="4" applyFont="1" applyFill="1" applyBorder="1" applyAlignment="1">
      <alignment vertical="center"/>
    </xf>
    <xf numFmtId="3" fontId="6" fillId="0" borderId="1" xfId="0" applyNumberFormat="1" applyFont="1" applyBorder="1" applyAlignment="1">
      <alignment horizontal="right"/>
    </xf>
    <xf numFmtId="0" fontId="15" fillId="5" borderId="0" xfId="1" applyFont="1" applyFill="1" applyBorder="1" applyAlignment="1">
      <alignment horizontal="right"/>
    </xf>
    <xf numFmtId="0" fontId="4" fillId="0" borderId="0" xfId="6" applyFont="1" applyFill="1"/>
    <xf numFmtId="3" fontId="4" fillId="0" borderId="0" xfId="6" applyNumberFormat="1" applyFont="1" applyFill="1"/>
    <xf numFmtId="0" fontId="2" fillId="0" borderId="0" xfId="6" applyFont="1" applyFill="1" applyBorder="1" applyAlignment="1">
      <alignment horizontal="center"/>
    </xf>
    <xf numFmtId="3" fontId="2" fillId="0" borderId="0" xfId="6" applyNumberFormat="1" applyFont="1" applyFill="1" applyBorder="1"/>
    <xf numFmtId="0" fontId="11" fillId="0" borderId="0" xfId="6" applyFont="1" applyFill="1" applyBorder="1" applyAlignment="1" applyProtection="1">
      <alignment horizontal="center"/>
    </xf>
    <xf numFmtId="0" fontId="11" fillId="0" borderId="0" xfId="6" applyFont="1" applyFill="1" applyBorder="1" applyAlignment="1">
      <alignment horizontal="right"/>
    </xf>
    <xf numFmtId="0" fontId="2" fillId="0" borderId="0" xfId="6" applyFont="1" applyFill="1" applyAlignment="1" applyProtection="1">
      <alignment horizontal="center"/>
    </xf>
    <xf numFmtId="0" fontId="2" fillId="0" borderId="0" xfId="6" applyFont="1" applyFill="1" applyProtection="1"/>
    <xf numFmtId="0" fontId="3" fillId="0" borderId="0" xfId="6" applyFont="1" applyFill="1" applyAlignment="1" applyProtection="1">
      <alignment horizontal="left"/>
    </xf>
    <xf numFmtId="0" fontId="5" fillId="0" borderId="0" xfId="6" applyFont="1" applyFill="1" applyAlignment="1">
      <alignment horizontal="left"/>
    </xf>
    <xf numFmtId="3" fontId="11" fillId="0" borderId="0" xfId="6" applyNumberFormat="1" applyFont="1" applyFill="1" applyBorder="1" applyAlignment="1" applyProtection="1">
      <alignment horizontal="right"/>
    </xf>
    <xf numFmtId="0" fontId="2" fillId="0" borderId="0" xfId="6" applyFont="1" applyFill="1" applyAlignment="1">
      <alignment horizontal="left"/>
    </xf>
    <xf numFmtId="14" fontId="6" fillId="0" borderId="0" xfId="5" applyNumberFormat="1" applyFont="1" applyFill="1" applyAlignment="1">
      <alignment horizontal="right" wrapText="1"/>
    </xf>
    <xf numFmtId="0" fontId="2" fillId="0" borderId="0" xfId="5" applyFont="1" applyFill="1" applyBorder="1" applyAlignment="1" applyProtection="1">
      <alignment horizontal="left" vertical="top" wrapText="1" indent="1"/>
      <protection locked="0"/>
    </xf>
    <xf numFmtId="0" fontId="1" fillId="0" borderId="0" xfId="1" applyFont="1" applyBorder="1" applyAlignment="1" applyProtection="1">
      <alignment horizontal="left" vertical="top" wrapText="1" indent="1"/>
      <protection locked="0"/>
    </xf>
    <xf numFmtId="0" fontId="1" fillId="0" borderId="0" xfId="1" applyFont="1"/>
    <xf numFmtId="0" fontId="26" fillId="0" borderId="0" xfId="1" applyFont="1" applyAlignment="1">
      <alignment horizontal="left" vertical="top" wrapText="1" indent="1"/>
    </xf>
    <xf numFmtId="0" fontId="15" fillId="0" borderId="0" xfId="1" applyFont="1" applyAlignment="1">
      <alignment horizontal="left" vertical="top" wrapText="1" indent="1"/>
    </xf>
    <xf numFmtId="0" fontId="24" fillId="0" borderId="0" xfId="1" applyFont="1" applyAlignment="1">
      <alignment horizontal="left" vertical="top" wrapText="1" indent="1"/>
    </xf>
    <xf numFmtId="0" fontId="15" fillId="0" borderId="0" xfId="1" applyFont="1" applyFill="1" applyAlignment="1">
      <alignment horizontal="left" vertical="top" wrapText="1" indent="1"/>
    </xf>
    <xf numFmtId="0" fontId="28" fillId="0" borderId="0" xfId="1" applyFont="1" applyAlignment="1">
      <alignment horizontal="left" vertical="top" wrapText="1" indent="1"/>
    </xf>
    <xf numFmtId="0" fontId="15" fillId="0" borderId="0" xfId="1" applyFont="1" applyBorder="1" applyAlignment="1" applyProtection="1">
      <alignment horizontal="left" vertical="top" wrapText="1" indent="1"/>
      <protection locked="0"/>
    </xf>
    <xf numFmtId="0" fontId="15" fillId="0" borderId="0" xfId="1" applyFont="1" applyBorder="1" applyAlignment="1">
      <alignment horizontal="left" vertical="top" wrapText="1" indent="1"/>
    </xf>
    <xf numFmtId="4" fontId="13" fillId="0" borderId="0" xfId="1" applyNumberFormat="1" applyFont="1" applyFill="1" applyBorder="1" applyAlignment="1">
      <alignment horizontal="right"/>
    </xf>
    <xf numFmtId="0" fontId="16" fillId="0" borderId="3" xfId="1" applyFont="1" applyFill="1" applyBorder="1" applyAlignment="1">
      <alignment horizontal="center"/>
    </xf>
    <xf numFmtId="0" fontId="15" fillId="0" borderId="3" xfId="1" applyFont="1" applyFill="1" applyBorder="1" applyAlignment="1">
      <alignment horizontal="right"/>
    </xf>
    <xf numFmtId="0" fontId="11" fillId="0" borderId="0" xfId="6" applyFont="1" applyAlignment="1">
      <alignment horizontal="right" indent="1"/>
    </xf>
    <xf numFmtId="0" fontId="12" fillId="0" borderId="0" xfId="6" applyFont="1" applyAlignment="1">
      <alignment horizontal="right" indent="1"/>
    </xf>
    <xf numFmtId="0" fontId="15" fillId="0" borderId="0" xfId="5" applyFont="1" applyFill="1" applyAlignment="1">
      <alignment horizontal="left" vertical="top" wrapText="1" indent="1"/>
    </xf>
    <xf numFmtId="0" fontId="15" fillId="0" borderId="0" xfId="5" applyFont="1" applyFill="1" applyBorder="1" applyAlignment="1" applyProtection="1">
      <alignment horizontal="left" vertical="top" wrapText="1" indent="1"/>
      <protection locked="0"/>
    </xf>
    <xf numFmtId="0" fontId="28" fillId="0" borderId="0" xfId="5" applyFont="1" applyFill="1" applyAlignment="1">
      <alignment horizontal="left" vertical="top" wrapText="1" indent="1"/>
    </xf>
    <xf numFmtId="0" fontId="1" fillId="0" borderId="0" xfId="6" applyFont="1"/>
    <xf numFmtId="0" fontId="1" fillId="0" borderId="0" xfId="6" applyFont="1" applyFill="1"/>
    <xf numFmtId="0" fontId="1" fillId="0" borderId="0" xfId="6" applyFont="1" applyAlignment="1">
      <alignment vertical="top"/>
    </xf>
    <xf numFmtId="0" fontId="24" fillId="0" borderId="0" xfId="1" applyFont="1" applyFill="1" applyAlignment="1">
      <alignment horizontal="left" vertical="top" wrapText="1" indent="1"/>
    </xf>
    <xf numFmtId="0" fontId="1" fillId="0" borderId="0" xfId="1" applyFont="1" applyFill="1"/>
    <xf numFmtId="2" fontId="13" fillId="0" borderId="2" xfId="1" applyNumberFormat="1" applyFont="1" applyBorder="1" applyAlignment="1">
      <alignment horizontal="right"/>
    </xf>
    <xf numFmtId="0" fontId="26" fillId="0" borderId="0" xfId="1" applyFont="1" applyFill="1" applyBorder="1" applyAlignment="1">
      <alignment horizontal="center"/>
    </xf>
    <xf numFmtId="0" fontId="1" fillId="0" borderId="0" xfId="6" applyFont="1" applyFill="1" applyBorder="1"/>
    <xf numFmtId="0" fontId="4" fillId="0" borderId="0" xfId="1" applyFont="1" applyFill="1" applyAlignment="1">
      <alignment horizontal="left"/>
    </xf>
    <xf numFmtId="0" fontId="6" fillId="0" borderId="0" xfId="1" applyFont="1" applyFill="1"/>
    <xf numFmtId="0" fontId="10" fillId="0" borderId="0" xfId="1" applyFont="1" applyFill="1"/>
    <xf numFmtId="3" fontId="2" fillId="0" borderId="0" xfId="1" applyNumberFormat="1" applyFont="1" applyFill="1"/>
    <xf numFmtId="0" fontId="15" fillId="0" borderId="0" xfId="1" applyFont="1" applyFill="1" applyBorder="1" applyProtection="1">
      <protection locked="0"/>
    </xf>
    <xf numFmtId="0" fontId="1" fillId="0" borderId="0" xfId="1" applyFill="1"/>
    <xf numFmtId="0" fontId="11" fillId="0" borderId="0" xfId="6" applyFont="1" applyFill="1" applyAlignment="1">
      <alignment horizontal="right" indent="1"/>
    </xf>
    <xf numFmtId="0" fontId="26" fillId="0" borderId="0" xfId="1" applyFont="1" applyFill="1" applyAlignment="1">
      <alignment horizontal="left" vertical="top" wrapText="1" indent="1"/>
    </xf>
    <xf numFmtId="0" fontId="12" fillId="0" borderId="0" xfId="6" applyFont="1" applyFill="1" applyAlignment="1">
      <alignment horizontal="right" indent="1"/>
    </xf>
    <xf numFmtId="0" fontId="11" fillId="0" borderId="0" xfId="1" applyFont="1" applyBorder="1" applyAlignment="1" applyProtection="1">
      <alignment horizontal="left" vertical="top" wrapText="1" indent="1"/>
      <protection locked="0"/>
    </xf>
    <xf numFmtId="0" fontId="15" fillId="0" borderId="0" xfId="10" applyFont="1"/>
    <xf numFmtId="0" fontId="4" fillId="5" borderId="0" xfId="6" applyFont="1" applyFill="1" applyAlignment="1">
      <alignment horizontal="left"/>
    </xf>
    <xf numFmtId="0" fontId="2" fillId="5" borderId="0" xfId="6" applyFont="1" applyFill="1"/>
    <xf numFmtId="0" fontId="1" fillId="5" borderId="0" xfId="6" applyFont="1" applyFill="1"/>
    <xf numFmtId="3" fontId="15" fillId="5" borderId="0" xfId="6" applyNumberFormat="1" applyFont="1" applyFill="1" applyBorder="1" applyAlignment="1">
      <alignment horizontal="right"/>
    </xf>
    <xf numFmtId="0" fontId="15" fillId="5" borderId="0" xfId="5" applyFont="1" applyFill="1" applyAlignment="1">
      <alignment horizontal="left" vertical="top" wrapText="1" indent="1"/>
    </xf>
    <xf numFmtId="0" fontId="0" fillId="5" borderId="0" xfId="0" applyFill="1"/>
    <xf numFmtId="0" fontId="2" fillId="5" borderId="0" xfId="6" applyFont="1" applyFill="1" applyBorder="1"/>
    <xf numFmtId="0" fontId="15" fillId="5" borderId="0" xfId="6" applyFont="1" applyFill="1" applyBorder="1" applyAlignment="1">
      <alignment horizontal="center"/>
    </xf>
    <xf numFmtId="0" fontId="15" fillId="5" borderId="0" xfId="6" applyFont="1" applyFill="1" applyBorder="1"/>
    <xf numFmtId="3" fontId="11" fillId="5" borderId="0" xfId="6" applyNumberFormat="1" applyFont="1" applyFill="1" applyBorder="1"/>
    <xf numFmtId="0" fontId="15" fillId="5" borderId="0" xfId="6" applyFont="1" applyFill="1" applyBorder="1" applyAlignment="1">
      <alignment horizontal="right"/>
    </xf>
    <xf numFmtId="0" fontId="26" fillId="5" borderId="0" xfId="1" applyFont="1" applyFill="1" applyBorder="1" applyAlignment="1">
      <alignment horizontal="center"/>
    </xf>
    <xf numFmtId="0" fontId="11" fillId="5" borderId="0" xfId="6" applyFont="1" applyFill="1" applyAlignment="1">
      <alignment horizontal="right"/>
    </xf>
    <xf numFmtId="0" fontId="4" fillId="5" borderId="0" xfId="0" applyFont="1" applyFill="1" applyAlignment="1">
      <alignment horizontal="left"/>
    </xf>
    <xf numFmtId="0" fontId="2" fillId="5" borderId="0" xfId="0" applyFont="1" applyFill="1" applyBorder="1"/>
    <xf numFmtId="0" fontId="15" fillId="5" borderId="0" xfId="0" applyFont="1" applyFill="1" applyBorder="1" applyAlignment="1">
      <alignment horizontal="left"/>
    </xf>
    <xf numFmtId="0" fontId="2" fillId="5" borderId="0" xfId="0" applyFont="1" applyFill="1"/>
    <xf numFmtId="0" fontId="26" fillId="5" borderId="0" xfId="6" applyFont="1" applyFill="1" applyBorder="1" applyAlignment="1">
      <alignment horizontal="center"/>
    </xf>
    <xf numFmtId="0" fontId="6" fillId="5" borderId="0" xfId="6" applyFont="1" applyFill="1"/>
    <xf numFmtId="0" fontId="11" fillId="5" borderId="0" xfId="5" applyFont="1" applyFill="1" applyAlignment="1">
      <alignment horizontal="left" wrapText="1" indent="1"/>
    </xf>
    <xf numFmtId="0" fontId="4" fillId="5" borderId="0" xfId="1" applyFont="1" applyFill="1" applyAlignment="1">
      <alignment horizontal="left"/>
    </xf>
    <xf numFmtId="0" fontId="1" fillId="5" borderId="0" xfId="1" applyFill="1"/>
    <xf numFmtId="0" fontId="1" fillId="5" borderId="0" xfId="1" applyFont="1" applyFill="1"/>
    <xf numFmtId="0" fontId="2" fillId="5" borderId="0" xfId="1" applyFont="1" applyFill="1" applyBorder="1"/>
    <xf numFmtId="3" fontId="11" fillId="5" borderId="0" xfId="0" applyNumberFormat="1" applyFont="1" applyFill="1" applyBorder="1" applyAlignment="1">
      <alignment horizontal="right"/>
    </xf>
    <xf numFmtId="0" fontId="26" fillId="0" borderId="0" xfId="1" applyFont="1" applyFill="1" applyBorder="1" applyAlignment="1">
      <alignment horizontal="right"/>
    </xf>
    <xf numFmtId="3" fontId="26" fillId="0" borderId="0" xfId="6" applyNumberFormat="1" applyFont="1" applyFill="1" applyBorder="1" applyAlignment="1">
      <alignment horizontal="right"/>
    </xf>
    <xf numFmtId="0" fontId="26" fillId="0" borderId="0" xfId="6" applyFont="1" applyFill="1" applyBorder="1" applyAlignment="1">
      <alignment horizontal="center" vertical="top"/>
    </xf>
    <xf numFmtId="0" fontId="15" fillId="0" borderId="0" xfId="6" applyFont="1" applyAlignment="1"/>
    <xf numFmtId="0" fontId="0" fillId="0" borderId="0" xfId="0" applyAlignment="1"/>
  </cellXfs>
  <cellStyles count="12">
    <cellStyle name="FZilm Questionnaires" xfId="2"/>
    <cellStyle name="highlight years" xfId="3"/>
    <cellStyle name="Normal" xfId="0" builtinId="0"/>
    <cellStyle name="Normal 2" xfId="1"/>
    <cellStyle name="Normal 4" xfId="6"/>
    <cellStyle name="Normal 4 2" xfId="10"/>
    <cellStyle name="Normal 5" xfId="5"/>
    <cellStyle name="Normal 5 2" xfId="11"/>
    <cellStyle name="Normal 6" xfId="7"/>
    <cellStyle name="Normal 8" xfId="9"/>
    <cellStyle name="Normal 9" xfId="8"/>
    <cellStyle name="Normal_surgery" xfId="4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abSelected="1" zoomScale="150" zoomScaleNormal="150" zoomScaleSheetLayoutView="160" workbookViewId="0">
      <selection activeCell="J7" sqref="J7"/>
    </sheetView>
  </sheetViews>
  <sheetFormatPr defaultRowHeight="15" x14ac:dyDescent="0.25"/>
  <cols>
    <col min="1" max="1" width="3.42578125" style="243" customWidth="1"/>
    <col min="2" max="4" width="1.7109375" style="243" customWidth="1"/>
    <col min="5" max="5" width="42.42578125" style="243" customWidth="1"/>
    <col min="6" max="6" width="18.7109375" style="243" customWidth="1"/>
    <col min="7" max="7" width="40.7109375" customWidth="1"/>
  </cols>
  <sheetData>
    <row r="1" spans="1:7" ht="15.75" x14ac:dyDescent="0.25">
      <c r="A1" s="100" t="s">
        <v>131</v>
      </c>
      <c r="B1" s="219"/>
      <c r="C1" s="218"/>
      <c r="D1" s="220"/>
      <c r="E1" s="219"/>
      <c r="F1" s="220"/>
      <c r="G1" s="214" t="s">
        <v>0</v>
      </c>
    </row>
    <row r="2" spans="1:7" ht="15.75" x14ac:dyDescent="0.25">
      <c r="A2" s="221"/>
      <c r="B2" s="221"/>
      <c r="C2" s="221"/>
      <c r="D2" s="222"/>
      <c r="E2" s="222"/>
      <c r="F2" s="223"/>
      <c r="G2" s="215"/>
    </row>
    <row r="3" spans="1:7" ht="15.75" x14ac:dyDescent="0.25">
      <c r="A3" s="3" t="s">
        <v>147</v>
      </c>
      <c r="B3" s="221"/>
      <c r="C3" s="221"/>
      <c r="D3" s="224"/>
      <c r="E3" s="225"/>
      <c r="F3" s="226"/>
      <c r="G3" s="216" t="s">
        <v>59</v>
      </c>
    </row>
    <row r="4" spans="1:7" x14ac:dyDescent="0.25">
      <c r="A4" s="253"/>
      <c r="B4" s="254"/>
      <c r="C4" s="254"/>
      <c r="D4" s="255"/>
      <c r="E4" s="256"/>
      <c r="F4" s="254"/>
      <c r="G4" s="213" t="s">
        <v>221</v>
      </c>
    </row>
    <row r="5" spans="1:7" x14ac:dyDescent="0.25">
      <c r="A5" s="227" t="s">
        <v>1</v>
      </c>
      <c r="B5" s="228"/>
      <c r="C5" s="229"/>
      <c r="D5" s="228"/>
      <c r="E5" s="229"/>
      <c r="F5" s="229"/>
      <c r="G5" s="204"/>
    </row>
    <row r="6" spans="1:7" ht="12.95" customHeight="1" x14ac:dyDescent="0.25">
      <c r="A6" s="230" t="s">
        <v>2</v>
      </c>
      <c r="B6" s="124" t="s">
        <v>222</v>
      </c>
      <c r="C6" s="232"/>
      <c r="D6" s="231"/>
      <c r="E6" s="232"/>
      <c r="F6" s="232"/>
      <c r="G6" s="205"/>
    </row>
    <row r="7" spans="1:7" ht="12.95" customHeight="1" x14ac:dyDescent="0.25">
      <c r="A7" s="233">
        <v>2</v>
      </c>
      <c r="B7" s="234" t="s">
        <v>178</v>
      </c>
      <c r="C7" s="234"/>
      <c r="D7" s="235"/>
      <c r="E7" s="231"/>
      <c r="F7" s="232"/>
      <c r="G7" s="206" t="s">
        <v>3</v>
      </c>
    </row>
    <row r="8" spans="1:7" ht="12.95" customHeight="1" x14ac:dyDescent="0.25">
      <c r="A8" s="233">
        <v>3</v>
      </c>
      <c r="B8" s="334" t="s">
        <v>179</v>
      </c>
      <c r="C8" s="234"/>
      <c r="D8" s="235"/>
      <c r="E8" s="231"/>
      <c r="F8" s="232"/>
      <c r="G8" s="207"/>
    </row>
    <row r="9" spans="1:7" ht="12.95" customHeight="1" x14ac:dyDescent="0.25">
      <c r="A9" s="233">
        <v>4</v>
      </c>
      <c r="B9" s="124"/>
      <c r="C9" s="234"/>
      <c r="D9" s="235"/>
      <c r="E9" s="231"/>
      <c r="F9" s="232"/>
      <c r="G9" s="207"/>
    </row>
    <row r="10" spans="1:7" ht="12.95" customHeight="1" x14ac:dyDescent="0.25">
      <c r="A10" s="233"/>
      <c r="B10" s="234"/>
      <c r="C10" s="234"/>
      <c r="D10" s="235"/>
      <c r="E10" s="231"/>
      <c r="F10" s="232"/>
      <c r="G10" s="208"/>
    </row>
    <row r="11" spans="1:7" x14ac:dyDescent="0.25">
      <c r="A11" s="237"/>
      <c r="B11" s="238"/>
      <c r="C11" s="238"/>
      <c r="D11" s="238"/>
      <c r="E11" s="238"/>
      <c r="F11" s="280" t="s">
        <v>65</v>
      </c>
      <c r="G11" s="209"/>
    </row>
    <row r="12" spans="1:7" x14ac:dyDescent="0.25">
      <c r="A12" s="239"/>
      <c r="B12" s="282" t="s">
        <v>4</v>
      </c>
      <c r="C12" s="257"/>
      <c r="D12" s="198"/>
      <c r="E12" s="257"/>
      <c r="F12" s="201" t="s">
        <v>58</v>
      </c>
      <c r="G12" s="281" t="s">
        <v>8</v>
      </c>
    </row>
    <row r="13" spans="1:7" ht="12.95" customHeight="1" x14ac:dyDescent="0.25">
      <c r="A13" s="236"/>
      <c r="B13" s="236"/>
      <c r="C13" s="236"/>
      <c r="D13" s="236"/>
      <c r="E13" s="236"/>
      <c r="F13" s="269"/>
      <c r="G13" s="203"/>
    </row>
    <row r="14" spans="1:7" ht="12.95" customHeight="1" x14ac:dyDescent="0.25">
      <c r="A14" s="240">
        <v>1</v>
      </c>
      <c r="B14" s="250" t="s">
        <v>94</v>
      </c>
      <c r="C14" s="258"/>
      <c r="D14" s="241"/>
      <c r="E14" s="241"/>
      <c r="F14" s="268"/>
      <c r="G14" s="212"/>
    </row>
    <row r="15" spans="1:7" s="340" customFormat="1" ht="12.95" customHeight="1" x14ac:dyDescent="0.25">
      <c r="A15" s="348">
        <f t="shared" ref="A15:A46" si="0">A14+1</f>
        <v>2</v>
      </c>
      <c r="B15" s="349"/>
      <c r="C15" s="350" t="s">
        <v>66</v>
      </c>
      <c r="D15" s="351"/>
      <c r="E15" s="351"/>
      <c r="F15" s="359">
        <f>Public_Support!H27</f>
        <v>3334.5</v>
      </c>
      <c r="G15" s="217" t="s">
        <v>130</v>
      </c>
    </row>
    <row r="16" spans="1:7" ht="12.95" customHeight="1" x14ac:dyDescent="0.25">
      <c r="A16" s="348">
        <f t="shared" si="0"/>
        <v>3</v>
      </c>
      <c r="B16" s="236"/>
      <c r="C16" s="261" t="s">
        <v>186</v>
      </c>
      <c r="F16" s="270">
        <f>Public_Support!H44</f>
        <v>1458</v>
      </c>
      <c r="G16" s="210"/>
    </row>
    <row r="17" spans="1:7" ht="12.95" customHeight="1" x14ac:dyDescent="0.25">
      <c r="A17" s="348">
        <f t="shared" si="0"/>
        <v>4</v>
      </c>
      <c r="B17" s="236"/>
      <c r="C17" s="261" t="s">
        <v>190</v>
      </c>
      <c r="F17" s="270">
        <f>Public_Support!H53</f>
        <v>1012.5000000000001</v>
      </c>
      <c r="G17" s="210"/>
    </row>
    <row r="18" spans="1:7" ht="12.95" customHeight="1" x14ac:dyDescent="0.25">
      <c r="A18" s="348">
        <f t="shared" si="0"/>
        <v>5</v>
      </c>
      <c r="B18" s="236"/>
      <c r="C18" s="261" t="s">
        <v>195</v>
      </c>
      <c r="F18" s="270">
        <f>Public_Support!H63</f>
        <v>3199.5</v>
      </c>
      <c r="G18" s="210"/>
    </row>
    <row r="19" spans="1:7" ht="12.95" customHeight="1" x14ac:dyDescent="0.25">
      <c r="A19" s="348">
        <f t="shared" si="0"/>
        <v>6</v>
      </c>
      <c r="B19" s="260"/>
      <c r="C19" s="261" t="s">
        <v>151</v>
      </c>
      <c r="F19" s="271">
        <f>Public_Support!H77</f>
        <v>1485</v>
      </c>
      <c r="G19" s="217" t="s">
        <v>206</v>
      </c>
    </row>
    <row r="20" spans="1:7" ht="12.95" customHeight="1" x14ac:dyDescent="0.25">
      <c r="A20" s="240">
        <f t="shared" si="0"/>
        <v>7</v>
      </c>
      <c r="B20" s="258"/>
      <c r="C20" s="258"/>
      <c r="D20" s="258"/>
      <c r="E20" s="262"/>
      <c r="F20" s="276">
        <f>SUM(F15:F19)</f>
        <v>10489.5</v>
      </c>
      <c r="G20" s="212"/>
    </row>
    <row r="21" spans="1:7" ht="12.95" customHeight="1" x14ac:dyDescent="0.25">
      <c r="A21" s="240">
        <f t="shared" si="0"/>
        <v>8</v>
      </c>
      <c r="B21" s="258"/>
      <c r="C21" s="258"/>
      <c r="D21" s="258"/>
      <c r="E21" s="262"/>
      <c r="F21" s="271"/>
      <c r="G21" s="212"/>
    </row>
    <row r="22" spans="1:7" ht="12.95" customHeight="1" x14ac:dyDescent="0.25">
      <c r="A22" s="240">
        <f t="shared" si="0"/>
        <v>9</v>
      </c>
      <c r="B22" s="250" t="s">
        <v>61</v>
      </c>
      <c r="C22" s="258"/>
      <c r="D22" s="241"/>
      <c r="E22" s="241"/>
      <c r="F22" s="268"/>
      <c r="G22" s="212"/>
    </row>
    <row r="23" spans="1:7" ht="12.95" customHeight="1" x14ac:dyDescent="0.25">
      <c r="A23" s="240">
        <f t="shared" si="0"/>
        <v>10</v>
      </c>
      <c r="B23" s="236"/>
      <c r="C23" s="261" t="s">
        <v>67</v>
      </c>
      <c r="F23" s="270">
        <f>Building_Support!H24</f>
        <v>403.2</v>
      </c>
      <c r="G23" s="212"/>
    </row>
    <row r="24" spans="1:7" ht="12.95" customHeight="1" x14ac:dyDescent="0.25">
      <c r="A24" s="240">
        <f t="shared" si="0"/>
        <v>11</v>
      </c>
      <c r="B24" s="236"/>
      <c r="C24" s="261" t="s">
        <v>102</v>
      </c>
      <c r="F24" s="270">
        <f>Building_Support!H30</f>
        <v>72</v>
      </c>
      <c r="G24" s="212"/>
    </row>
    <row r="25" spans="1:7" ht="12.95" customHeight="1" x14ac:dyDescent="0.25">
      <c r="A25" s="240">
        <f t="shared" si="0"/>
        <v>12</v>
      </c>
      <c r="B25" s="236"/>
      <c r="C25" s="261" t="s">
        <v>68</v>
      </c>
      <c r="F25" s="270">
        <f>Building_Support!H41</f>
        <v>360</v>
      </c>
      <c r="G25" s="212"/>
    </row>
    <row r="26" spans="1:7" ht="12.95" customHeight="1" x14ac:dyDescent="0.25">
      <c r="A26" s="240">
        <f t="shared" si="0"/>
        <v>13</v>
      </c>
      <c r="B26" s="236"/>
      <c r="C26" s="261" t="s">
        <v>34</v>
      </c>
      <c r="F26" s="270">
        <f>Building_Support!H50</f>
        <v>0</v>
      </c>
      <c r="G26" s="212"/>
    </row>
    <row r="27" spans="1:7" ht="12.95" customHeight="1" x14ac:dyDescent="0.25">
      <c r="A27" s="240">
        <f t="shared" si="0"/>
        <v>14</v>
      </c>
      <c r="B27" s="236"/>
      <c r="C27" s="261" t="s">
        <v>39</v>
      </c>
      <c r="F27" s="270">
        <f>Building_Support!H58</f>
        <v>60</v>
      </c>
      <c r="G27" s="212"/>
    </row>
    <row r="28" spans="1:7" ht="12.95" customHeight="1" x14ac:dyDescent="0.25">
      <c r="A28" s="240">
        <f t="shared" si="0"/>
        <v>15</v>
      </c>
      <c r="B28" s="236"/>
      <c r="C28" s="261" t="s">
        <v>20</v>
      </c>
      <c r="F28" s="270">
        <f>Building_Support!H65</f>
        <v>84</v>
      </c>
      <c r="G28" s="212"/>
    </row>
    <row r="29" spans="1:7" ht="12.95" customHeight="1" x14ac:dyDescent="0.25">
      <c r="A29" s="240">
        <f t="shared" si="0"/>
        <v>16</v>
      </c>
      <c r="B29" s="236"/>
      <c r="C29" s="261" t="s">
        <v>172</v>
      </c>
      <c r="F29" s="270">
        <f>Building_Support!H74</f>
        <v>808.8</v>
      </c>
      <c r="G29" s="212"/>
    </row>
    <row r="30" spans="1:7" ht="12.95" customHeight="1" x14ac:dyDescent="0.25">
      <c r="A30" s="240">
        <f t="shared" si="0"/>
        <v>17</v>
      </c>
      <c r="B30" s="236"/>
      <c r="C30" s="261" t="s">
        <v>30</v>
      </c>
      <c r="F30" s="270">
        <f>Building_Support!H84</f>
        <v>0</v>
      </c>
      <c r="G30" s="212"/>
    </row>
    <row r="31" spans="1:7" ht="12.95" customHeight="1" x14ac:dyDescent="0.25">
      <c r="A31" s="240">
        <f t="shared" si="0"/>
        <v>18</v>
      </c>
      <c r="B31" s="258"/>
      <c r="C31" s="258"/>
      <c r="D31" s="258"/>
      <c r="E31" s="262"/>
      <c r="F31" s="276">
        <f>SUM(F23:F30)</f>
        <v>1788</v>
      </c>
      <c r="G31" s="212"/>
    </row>
    <row r="32" spans="1:7" ht="12.95" customHeight="1" x14ac:dyDescent="0.25">
      <c r="A32" s="240">
        <f t="shared" si="0"/>
        <v>19</v>
      </c>
      <c r="B32" s="258"/>
      <c r="C32" s="258"/>
      <c r="D32" s="258"/>
      <c r="E32" s="262"/>
      <c r="F32" s="271"/>
      <c r="G32" s="212"/>
    </row>
    <row r="33" spans="1:7" ht="12.95" customHeight="1" x14ac:dyDescent="0.25">
      <c r="A33" s="348">
        <f t="shared" si="0"/>
        <v>20</v>
      </c>
      <c r="B33" s="250" t="s">
        <v>69</v>
      </c>
      <c r="C33" s="263"/>
      <c r="F33" s="251"/>
      <c r="G33" s="210"/>
    </row>
    <row r="34" spans="1:7" ht="12.95" customHeight="1" x14ac:dyDescent="0.25">
      <c r="A34" s="240">
        <f t="shared" si="0"/>
        <v>21</v>
      </c>
      <c r="B34" s="236"/>
      <c r="C34" s="261" t="s">
        <v>47</v>
      </c>
      <c r="F34" s="272">
        <f>IntegratedClinic!H23</f>
        <v>1599.75</v>
      </c>
      <c r="G34" s="210"/>
    </row>
    <row r="35" spans="1:7" ht="12.95" customHeight="1" x14ac:dyDescent="0.25">
      <c r="A35" s="240">
        <f>A34+1</f>
        <v>22</v>
      </c>
      <c r="B35" s="258"/>
      <c r="C35" s="261" t="s">
        <v>133</v>
      </c>
      <c r="D35" s="241"/>
      <c r="E35" s="241"/>
      <c r="F35" s="271">
        <f>IntegratedClinic!H50</f>
        <v>9067.7999999999993</v>
      </c>
      <c r="G35" s="217"/>
    </row>
    <row r="36" spans="1:7" ht="12.95" customHeight="1" x14ac:dyDescent="0.25">
      <c r="A36" s="240">
        <f>A35+1</f>
        <v>23</v>
      </c>
      <c r="B36" s="258"/>
      <c r="C36" s="261" t="s">
        <v>140</v>
      </c>
      <c r="D36" s="241"/>
      <c r="E36" s="241"/>
      <c r="F36" s="271">
        <f>IntegratedClinic!H82</f>
        <v>8521.7999999999993</v>
      </c>
      <c r="G36" s="217"/>
    </row>
    <row r="37" spans="1:7" ht="12.95" customHeight="1" x14ac:dyDescent="0.25">
      <c r="A37" s="240">
        <f>A36+1</f>
        <v>24</v>
      </c>
      <c r="B37" s="258"/>
      <c r="C37" s="261" t="s">
        <v>212</v>
      </c>
      <c r="D37" s="241"/>
      <c r="E37" s="241"/>
      <c r="F37" s="271">
        <f>IntegratedClinic!H108</f>
        <v>2251.1999999999998</v>
      </c>
      <c r="G37" s="217"/>
    </row>
    <row r="38" spans="1:7" ht="12.95" customHeight="1" x14ac:dyDescent="0.25">
      <c r="A38" s="240">
        <f>A36+1</f>
        <v>24</v>
      </c>
      <c r="B38" s="236"/>
      <c r="C38" s="261" t="s">
        <v>213</v>
      </c>
      <c r="F38" s="270">
        <f>IntegratedClinic!H117</f>
        <v>616</v>
      </c>
      <c r="G38" s="210"/>
    </row>
    <row r="39" spans="1:7" ht="12.95" customHeight="1" x14ac:dyDescent="0.25">
      <c r="A39" s="240">
        <f>A37+1</f>
        <v>25</v>
      </c>
      <c r="B39" s="236"/>
      <c r="C39" s="261" t="s">
        <v>53</v>
      </c>
      <c r="F39" s="270">
        <f>IntegratedClinic!H127</f>
        <v>607.5</v>
      </c>
      <c r="G39" s="210"/>
    </row>
    <row r="40" spans="1:7" ht="12.95" customHeight="1" x14ac:dyDescent="0.25">
      <c r="A40" s="240">
        <f t="shared" si="0"/>
        <v>26</v>
      </c>
      <c r="B40" s="236"/>
      <c r="C40" s="261" t="s">
        <v>55</v>
      </c>
      <c r="F40" s="270">
        <f>IntegratedClinic!H141</f>
        <v>1572.75</v>
      </c>
      <c r="G40" s="210"/>
    </row>
    <row r="41" spans="1:7" ht="12.95" customHeight="1" x14ac:dyDescent="0.25">
      <c r="A41" s="240">
        <f t="shared" si="0"/>
        <v>27</v>
      </c>
      <c r="B41" s="236"/>
      <c r="C41" s="236"/>
      <c r="D41" s="236"/>
      <c r="E41" s="262"/>
      <c r="F41" s="279">
        <f>SUM(F34:F40)</f>
        <v>24236.799999999999</v>
      </c>
      <c r="G41" s="211"/>
    </row>
    <row r="42" spans="1:7" ht="12.95" customHeight="1" x14ac:dyDescent="0.25">
      <c r="A42" s="240">
        <f t="shared" si="0"/>
        <v>28</v>
      </c>
      <c r="B42" s="236"/>
      <c r="C42" s="236"/>
      <c r="D42" s="236"/>
      <c r="E42" s="262"/>
      <c r="F42" s="277"/>
      <c r="G42" s="211"/>
    </row>
    <row r="43" spans="1:7" ht="12.95" customHeight="1" x14ac:dyDescent="0.25">
      <c r="A43" s="240">
        <f>A42+1</f>
        <v>29</v>
      </c>
      <c r="B43" s="236"/>
      <c r="C43" s="236"/>
      <c r="D43" s="236"/>
      <c r="E43" s="262"/>
      <c r="F43" s="244"/>
      <c r="G43" s="217"/>
    </row>
    <row r="44" spans="1:7" ht="12.95" customHeight="1" x14ac:dyDescent="0.25">
      <c r="A44" s="240">
        <f t="shared" si="0"/>
        <v>30</v>
      </c>
      <c r="B44" s="246" t="s">
        <v>158</v>
      </c>
      <c r="C44" s="247"/>
      <c r="D44" s="247"/>
      <c r="E44" s="247"/>
      <c r="F44" s="273">
        <f>F20+F31+F41</f>
        <v>36514.300000000003</v>
      </c>
      <c r="G44" s="217"/>
    </row>
    <row r="45" spans="1:7" ht="12.95" customHeight="1" x14ac:dyDescent="0.25">
      <c r="A45" s="240">
        <f t="shared" si="0"/>
        <v>31</v>
      </c>
      <c r="B45" s="248" t="s">
        <v>23</v>
      </c>
      <c r="C45" s="249"/>
      <c r="D45" s="249"/>
      <c r="E45" s="249"/>
      <c r="F45" s="278">
        <v>1.2</v>
      </c>
      <c r="G45" s="217"/>
    </row>
    <row r="46" spans="1:7" ht="12.95" customHeight="1" x14ac:dyDescent="0.25">
      <c r="A46" s="240">
        <f t="shared" si="0"/>
        <v>32</v>
      </c>
      <c r="B46" s="246" t="s">
        <v>159</v>
      </c>
      <c r="C46" s="249"/>
      <c r="D46" s="249"/>
      <c r="E46" s="249"/>
      <c r="F46" s="283">
        <f>F44*F45</f>
        <v>43817.16</v>
      </c>
      <c r="G46" s="217"/>
    </row>
    <row r="47" spans="1:7" ht="12.95" customHeight="1" x14ac:dyDescent="0.25">
      <c r="A47" s="236"/>
      <c r="B47" s="258"/>
      <c r="C47" s="250"/>
      <c r="D47" s="258"/>
      <c r="E47" s="258"/>
      <c r="F47" s="236"/>
      <c r="G47" s="89"/>
    </row>
    <row r="48" spans="1:7" ht="12.95" customHeight="1" x14ac:dyDescent="0.25">
      <c r="A48" s="242"/>
      <c r="B48" s="236"/>
      <c r="C48" s="236"/>
      <c r="D48" s="236"/>
      <c r="E48" s="236"/>
      <c r="F48" s="236"/>
      <c r="G48" s="90"/>
    </row>
    <row r="49" spans="1:7" ht="12.95" customHeight="1" x14ac:dyDescent="0.25">
      <c r="A49" s="266"/>
      <c r="B49" s="266"/>
      <c r="C49" s="266"/>
      <c r="D49" s="266"/>
      <c r="E49" s="267"/>
      <c r="F49" s="242"/>
      <c r="G49" s="90"/>
    </row>
    <row r="50" spans="1:7" ht="12.95" customHeight="1" x14ac:dyDescent="0.25">
      <c r="A50" s="266"/>
      <c r="B50" s="264"/>
      <c r="C50" s="264"/>
      <c r="D50" s="264"/>
      <c r="E50" s="245"/>
      <c r="F50" s="242"/>
      <c r="G50" s="90"/>
    </row>
    <row r="51" spans="1:7" ht="12.95" customHeight="1" x14ac:dyDescent="0.25">
      <c r="A51" s="266"/>
      <c r="B51" s="242"/>
      <c r="C51" s="242"/>
      <c r="D51" s="242"/>
      <c r="E51" s="265"/>
      <c r="F51" s="242"/>
      <c r="G51" s="91"/>
    </row>
    <row r="52" spans="1:7" ht="12.95" customHeight="1" x14ac:dyDescent="0.25">
      <c r="A52" s="236"/>
      <c r="B52" s="242"/>
      <c r="C52" s="242"/>
      <c r="D52" s="242"/>
      <c r="E52" s="245"/>
      <c r="F52" s="242"/>
      <c r="G52" s="89"/>
    </row>
    <row r="53" spans="1:7" ht="12.95" customHeight="1" x14ac:dyDescent="0.25">
      <c r="A53" s="236"/>
      <c r="B53" s="266"/>
      <c r="C53" s="266"/>
      <c r="D53" s="266"/>
      <c r="E53" s="267"/>
      <c r="F53" s="242"/>
      <c r="G53" s="89"/>
    </row>
    <row r="54" spans="1:7" ht="12.95" customHeight="1" x14ac:dyDescent="0.25">
      <c r="A54" s="236"/>
      <c r="B54" s="266"/>
      <c r="C54" s="252"/>
      <c r="D54" s="266"/>
      <c r="E54" s="266"/>
      <c r="F54" s="242"/>
      <c r="G54" s="89"/>
    </row>
    <row r="55" spans="1:7" ht="12.95" customHeight="1" x14ac:dyDescent="0.25">
      <c r="A55" s="236"/>
      <c r="B55" s="266"/>
      <c r="C55" s="266"/>
      <c r="D55" s="266"/>
      <c r="E55" s="267"/>
      <c r="F55" s="275"/>
      <c r="G55" s="89"/>
    </row>
    <row r="56" spans="1:7" ht="12.95" customHeight="1" x14ac:dyDescent="0.25">
      <c r="A56" s="236"/>
      <c r="B56" s="236"/>
      <c r="C56" s="236"/>
      <c r="D56" s="236"/>
      <c r="E56" s="236"/>
      <c r="F56" s="236"/>
      <c r="G56" s="2"/>
    </row>
    <row r="57" spans="1:7" ht="12.95" customHeight="1" x14ac:dyDescent="0.25">
      <c r="A57" s="236"/>
      <c r="B57" s="236"/>
      <c r="C57" s="236"/>
      <c r="D57" s="236"/>
      <c r="E57" s="236"/>
      <c r="F57" s="236"/>
      <c r="G57" s="89"/>
    </row>
    <row r="58" spans="1:7" ht="12.95" customHeight="1" x14ac:dyDescent="0.25">
      <c r="A58" s="236"/>
      <c r="B58" s="236"/>
      <c r="C58" s="236"/>
      <c r="D58" s="236"/>
      <c r="E58" s="236"/>
      <c r="F58" s="236"/>
      <c r="G58" s="89"/>
    </row>
    <row r="59" spans="1:7" ht="12.95" customHeight="1" x14ac:dyDescent="0.25">
      <c r="A59" s="236"/>
      <c r="B59" s="236"/>
      <c r="C59" s="236"/>
      <c r="D59" s="236"/>
      <c r="E59" s="236"/>
      <c r="F59" s="236"/>
      <c r="G59" s="89"/>
    </row>
    <row r="60" spans="1:7" ht="12.95" customHeight="1" x14ac:dyDescent="0.25">
      <c r="A60" s="236"/>
      <c r="B60" s="236"/>
      <c r="C60" s="236"/>
      <c r="D60" s="236"/>
      <c r="E60" s="236"/>
      <c r="F60" s="236"/>
      <c r="G60" s="91"/>
    </row>
    <row r="61" spans="1:7" ht="12.95" customHeight="1" x14ac:dyDescent="0.25">
      <c r="A61" s="236"/>
      <c r="B61" s="236"/>
      <c r="C61" s="236"/>
      <c r="D61" s="236"/>
      <c r="E61" s="236"/>
      <c r="F61" s="236"/>
      <c r="G61" s="89"/>
    </row>
    <row r="62" spans="1:7" ht="12.95" customHeight="1" x14ac:dyDescent="0.25">
      <c r="A62" s="236"/>
      <c r="B62" s="236"/>
      <c r="C62" s="236"/>
      <c r="D62" s="236"/>
      <c r="E62" s="236"/>
      <c r="F62" s="236"/>
      <c r="G62" s="89"/>
    </row>
    <row r="63" spans="1:7" ht="12.95" customHeight="1" x14ac:dyDescent="0.25">
      <c r="A63" s="236"/>
      <c r="B63" s="236"/>
      <c r="C63" s="236"/>
      <c r="D63" s="236"/>
      <c r="E63" s="236"/>
      <c r="F63" s="236"/>
      <c r="G63" s="89"/>
    </row>
    <row r="64" spans="1:7" ht="12.95" customHeight="1" x14ac:dyDescent="0.25">
      <c r="A64" s="236"/>
      <c r="B64" s="236"/>
      <c r="C64" s="236"/>
      <c r="D64" s="236"/>
      <c r="E64" s="236"/>
      <c r="F64" s="236"/>
      <c r="G64" s="89"/>
    </row>
    <row r="65" spans="1:7" ht="12.95" customHeight="1" x14ac:dyDescent="0.25">
      <c r="A65" s="236"/>
      <c r="B65" s="236"/>
      <c r="C65" s="236"/>
      <c r="D65" s="236"/>
      <c r="E65" s="236"/>
      <c r="F65" s="236"/>
      <c r="G65" s="89"/>
    </row>
    <row r="66" spans="1:7" ht="12.95" customHeight="1" x14ac:dyDescent="0.25">
      <c r="A66" s="236"/>
      <c r="B66" s="236"/>
      <c r="C66" s="236"/>
      <c r="D66" s="236"/>
      <c r="E66" s="236"/>
      <c r="F66" s="236"/>
      <c r="G66" s="91"/>
    </row>
    <row r="67" spans="1:7" ht="12.95" customHeight="1" x14ac:dyDescent="0.25">
      <c r="A67" s="236"/>
      <c r="B67" s="236"/>
      <c r="C67" s="236"/>
      <c r="D67" s="236"/>
      <c r="E67" s="236"/>
      <c r="F67" s="236"/>
      <c r="G67" s="89"/>
    </row>
    <row r="68" spans="1:7" ht="12.95" customHeight="1" x14ac:dyDescent="0.25">
      <c r="A68" s="236"/>
      <c r="B68" s="236"/>
      <c r="C68" s="236"/>
      <c r="D68" s="236"/>
      <c r="E68" s="236"/>
      <c r="F68" s="236"/>
      <c r="G68" s="89"/>
    </row>
    <row r="69" spans="1:7" ht="12.95" customHeight="1" x14ac:dyDescent="0.25">
      <c r="A69" s="236"/>
      <c r="B69" s="236"/>
      <c r="C69" s="236"/>
      <c r="D69" s="236"/>
      <c r="E69" s="236"/>
      <c r="F69" s="236"/>
      <c r="G69" s="89"/>
    </row>
    <row r="70" spans="1:7" ht="12.95" customHeight="1" x14ac:dyDescent="0.25">
      <c r="A70" s="236"/>
      <c r="B70" s="236"/>
      <c r="C70" s="236"/>
      <c r="D70" s="236"/>
      <c r="E70" s="236"/>
      <c r="F70" s="236"/>
      <c r="G70" s="91"/>
    </row>
    <row r="71" spans="1:7" ht="12.95" customHeight="1" x14ac:dyDescent="0.25">
      <c r="A71" s="236"/>
      <c r="B71" s="236"/>
      <c r="C71" s="236"/>
      <c r="D71" s="236"/>
      <c r="E71" s="236"/>
      <c r="F71" s="236"/>
      <c r="G71" s="89"/>
    </row>
    <row r="72" spans="1:7" ht="12.95" customHeight="1" x14ac:dyDescent="0.25">
      <c r="A72" s="236"/>
      <c r="B72" s="236"/>
      <c r="C72" s="236"/>
      <c r="D72" s="236"/>
      <c r="E72" s="236"/>
      <c r="F72" s="236"/>
      <c r="G72" s="89"/>
    </row>
    <row r="73" spans="1:7" ht="12.95" customHeight="1" x14ac:dyDescent="0.25">
      <c r="A73" s="266"/>
      <c r="B73" s="236"/>
      <c r="C73" s="236"/>
      <c r="D73" s="236"/>
      <c r="E73" s="236"/>
      <c r="F73" s="236"/>
      <c r="G73" s="89"/>
    </row>
    <row r="74" spans="1:7" ht="12.95" customHeight="1" x14ac:dyDescent="0.25">
      <c r="A74" s="264"/>
      <c r="B74" s="236"/>
      <c r="C74" s="236"/>
      <c r="D74" s="236"/>
      <c r="E74" s="236"/>
      <c r="F74" s="236"/>
      <c r="G74" s="90"/>
    </row>
    <row r="75" spans="1:7" ht="12.95" customHeight="1" x14ac:dyDescent="0.25">
      <c r="A75" s="242"/>
      <c r="B75" s="236"/>
      <c r="C75" s="236"/>
      <c r="D75" s="236"/>
      <c r="E75" s="236"/>
      <c r="F75" s="236"/>
      <c r="G75" s="90"/>
    </row>
    <row r="76" spans="1:7" ht="12.95" customHeight="1" x14ac:dyDescent="0.25">
      <c r="A76" s="242"/>
      <c r="B76" s="236"/>
      <c r="C76" s="236"/>
      <c r="D76" s="236"/>
      <c r="E76" s="236"/>
      <c r="F76" s="236"/>
      <c r="G76" s="90"/>
    </row>
    <row r="77" spans="1:7" ht="12.95" customHeight="1" x14ac:dyDescent="0.25">
      <c r="A77" s="258"/>
      <c r="B77" s="266"/>
      <c r="C77" s="266"/>
      <c r="D77" s="266"/>
      <c r="E77" s="267"/>
      <c r="F77" s="242"/>
      <c r="G77" s="92"/>
    </row>
    <row r="78" spans="1:7" ht="12.95" customHeight="1" x14ac:dyDescent="0.25">
      <c r="A78" s="258"/>
      <c r="B78" s="264"/>
      <c r="C78" s="264"/>
      <c r="D78" s="264"/>
      <c r="E78" s="245"/>
      <c r="F78" s="242"/>
      <c r="G78" s="89"/>
    </row>
    <row r="79" spans="1:7" ht="12.95" customHeight="1" x14ac:dyDescent="0.25">
      <c r="A79" s="236"/>
      <c r="B79" s="242"/>
      <c r="C79" s="242"/>
      <c r="D79" s="242"/>
      <c r="E79" s="265"/>
      <c r="F79" s="242"/>
      <c r="G79" s="90"/>
    </row>
    <row r="80" spans="1:7" ht="12.95" customHeight="1" x14ac:dyDescent="0.25">
      <c r="A80" s="236"/>
      <c r="B80" s="242"/>
      <c r="C80" s="242"/>
      <c r="D80" s="242"/>
      <c r="E80" s="245"/>
      <c r="F80" s="242"/>
      <c r="G80" s="89"/>
    </row>
    <row r="81" spans="1:7" ht="12.95" customHeight="1" x14ac:dyDescent="0.25">
      <c r="A81" s="236"/>
      <c r="B81" s="258"/>
      <c r="C81" s="250"/>
      <c r="D81" s="258"/>
      <c r="E81" s="258"/>
      <c r="F81" s="236"/>
      <c r="G81" s="30"/>
    </row>
    <row r="82" spans="1:7" ht="12.95" customHeight="1" x14ac:dyDescent="0.25">
      <c r="A82" s="236"/>
      <c r="B82" s="258"/>
      <c r="C82" s="258"/>
      <c r="D82" s="258"/>
      <c r="E82" s="259"/>
      <c r="F82" s="274"/>
      <c r="G82" s="30"/>
    </row>
    <row r="83" spans="1:7" ht="12.95" customHeight="1" x14ac:dyDescent="0.25">
      <c r="A83" s="236"/>
      <c r="B83" s="236"/>
      <c r="C83" s="236"/>
      <c r="D83" s="236"/>
      <c r="E83" s="236"/>
      <c r="F83" s="236"/>
      <c r="G83" s="49"/>
    </row>
    <row r="84" spans="1:7" ht="12.95" customHeight="1" x14ac:dyDescent="0.25">
      <c r="A84" s="236"/>
      <c r="B84" s="236"/>
      <c r="C84" s="236"/>
      <c r="D84" s="236"/>
      <c r="E84" s="236"/>
      <c r="F84" s="236"/>
      <c r="G84" s="49"/>
    </row>
    <row r="85" spans="1:7" ht="12.95" customHeight="1" x14ac:dyDescent="0.25">
      <c r="A85" s="236"/>
      <c r="B85" s="236"/>
      <c r="C85" s="236"/>
      <c r="D85" s="236"/>
      <c r="E85" s="236"/>
      <c r="F85" s="236"/>
      <c r="G85" s="49"/>
    </row>
    <row r="86" spans="1:7" ht="12.95" customHeight="1" x14ac:dyDescent="0.25">
      <c r="A86" s="236"/>
      <c r="B86" s="236"/>
      <c r="C86" s="236"/>
      <c r="D86" s="236"/>
      <c r="E86" s="236"/>
      <c r="F86" s="236"/>
      <c r="G86" s="49"/>
    </row>
    <row r="87" spans="1:7" x14ac:dyDescent="0.25">
      <c r="A87" s="236"/>
      <c r="B87" s="236"/>
      <c r="C87" s="236"/>
      <c r="D87" s="236"/>
      <c r="E87" s="236"/>
      <c r="F87" s="236"/>
      <c r="G87" s="30"/>
    </row>
    <row r="88" spans="1:7" x14ac:dyDescent="0.25">
      <c r="A88" s="236"/>
      <c r="B88" s="236"/>
      <c r="C88" s="236"/>
      <c r="D88" s="236"/>
      <c r="E88" s="236"/>
      <c r="F88" s="236"/>
      <c r="G88" s="41"/>
    </row>
    <row r="89" spans="1:7" x14ac:dyDescent="0.25">
      <c r="A89" s="236"/>
      <c r="B89" s="236"/>
      <c r="C89" s="236"/>
      <c r="D89" s="236"/>
      <c r="E89" s="236"/>
      <c r="F89" s="236"/>
      <c r="G89" s="5"/>
    </row>
    <row r="90" spans="1:7" x14ac:dyDescent="0.25">
      <c r="A90" s="236"/>
      <c r="B90" s="236"/>
      <c r="C90" s="236"/>
      <c r="D90" s="236"/>
      <c r="E90" s="236"/>
      <c r="F90" s="236"/>
      <c r="G90" s="40"/>
    </row>
    <row r="91" spans="1:7" x14ac:dyDescent="0.25">
      <c r="A91" s="266"/>
      <c r="B91" s="236"/>
      <c r="C91" s="236"/>
      <c r="D91" s="236"/>
      <c r="E91" s="236"/>
      <c r="F91" s="236"/>
      <c r="G91" s="40"/>
    </row>
    <row r="92" spans="1:7" ht="15.75" x14ac:dyDescent="0.25">
      <c r="A92" s="264"/>
      <c r="B92" s="236"/>
      <c r="C92" s="236"/>
      <c r="D92" s="236"/>
      <c r="E92" s="236"/>
      <c r="F92" s="236"/>
      <c r="G92" s="40"/>
    </row>
    <row r="93" spans="1:7" x14ac:dyDescent="0.25">
      <c r="A93" s="242"/>
      <c r="B93" s="236"/>
      <c r="C93" s="236"/>
      <c r="D93" s="236"/>
      <c r="E93" s="236"/>
      <c r="F93" s="236"/>
      <c r="G93" s="40"/>
    </row>
    <row r="94" spans="1:7" x14ac:dyDescent="0.25">
      <c r="A94" s="242"/>
      <c r="B94" s="236"/>
      <c r="C94" s="236"/>
      <c r="D94" s="236"/>
      <c r="E94" s="236"/>
      <c r="F94" s="236"/>
      <c r="G94" s="40"/>
    </row>
    <row r="95" spans="1:7" x14ac:dyDescent="0.25">
      <c r="B95" s="266"/>
      <c r="C95" s="266"/>
      <c r="D95" s="266"/>
      <c r="E95" s="267"/>
      <c r="F95" s="242"/>
      <c r="G95" s="40"/>
    </row>
    <row r="96" spans="1:7" ht="15.75" x14ac:dyDescent="0.25">
      <c r="B96" s="264"/>
      <c r="C96" s="264"/>
      <c r="D96" s="264"/>
      <c r="E96" s="245"/>
      <c r="F96" s="242"/>
      <c r="G96" s="40"/>
    </row>
    <row r="97" spans="2:7" x14ac:dyDescent="0.25">
      <c r="B97" s="242"/>
      <c r="C97" s="242"/>
      <c r="D97" s="242"/>
      <c r="E97" s="265"/>
      <c r="F97" s="242"/>
      <c r="G97" s="40"/>
    </row>
    <row r="98" spans="2:7" x14ac:dyDescent="0.25">
      <c r="B98" s="242"/>
      <c r="C98" s="242"/>
      <c r="D98" s="242"/>
      <c r="E98" s="245"/>
      <c r="F98" s="242"/>
      <c r="G98" s="30"/>
    </row>
    <row r="99" spans="2:7" x14ac:dyDescent="0.25">
      <c r="G99" s="30"/>
    </row>
    <row r="100" spans="2:7" x14ac:dyDescent="0.25">
      <c r="G100" s="49"/>
    </row>
    <row r="101" spans="2:7" x14ac:dyDescent="0.25">
      <c r="G101" s="49"/>
    </row>
    <row r="102" spans="2:7" x14ac:dyDescent="0.25">
      <c r="G102" s="30"/>
    </row>
    <row r="103" spans="2:7" x14ac:dyDescent="0.25">
      <c r="G103" s="41"/>
    </row>
    <row r="104" spans="2:7" x14ac:dyDescent="0.25">
      <c r="G104" s="5"/>
    </row>
    <row r="105" spans="2:7" x14ac:dyDescent="0.25">
      <c r="G105" s="40"/>
    </row>
    <row r="106" spans="2:7" x14ac:dyDescent="0.25">
      <c r="G106" s="40"/>
    </row>
    <row r="107" spans="2:7" x14ac:dyDescent="0.25">
      <c r="G107" s="40"/>
    </row>
    <row r="108" spans="2:7" x14ac:dyDescent="0.25">
      <c r="G108" s="40"/>
    </row>
    <row r="109" spans="2:7" x14ac:dyDescent="0.25">
      <c r="G109" s="40"/>
    </row>
    <row r="110" spans="2:7" x14ac:dyDescent="0.25">
      <c r="G110" s="40"/>
    </row>
    <row r="111" spans="2:7" x14ac:dyDescent="0.25">
      <c r="G111" s="40"/>
    </row>
    <row r="112" spans="2:7" x14ac:dyDescent="0.25">
      <c r="G112" s="40"/>
    </row>
    <row r="113" spans="7:7" x14ac:dyDescent="0.25">
      <c r="G113" s="30"/>
    </row>
    <row r="114" spans="7:7" x14ac:dyDescent="0.25">
      <c r="G114" s="30"/>
    </row>
    <row r="115" spans="7:7" x14ac:dyDescent="0.25">
      <c r="G115" s="49"/>
    </row>
    <row r="116" spans="7:7" x14ac:dyDescent="0.25">
      <c r="G116" s="49"/>
    </row>
    <row r="117" spans="7:7" x14ac:dyDescent="0.25">
      <c r="G117" s="30"/>
    </row>
    <row r="118" spans="7:7" x14ac:dyDescent="0.25">
      <c r="G118" s="41"/>
    </row>
    <row r="119" spans="7:7" x14ac:dyDescent="0.25">
      <c r="G119" s="5"/>
    </row>
    <row r="120" spans="7:7" x14ac:dyDescent="0.25">
      <c r="G120" s="40"/>
    </row>
    <row r="121" spans="7:7" x14ac:dyDescent="0.25">
      <c r="G121" s="40"/>
    </row>
    <row r="122" spans="7:7" x14ac:dyDescent="0.25">
      <c r="G122" s="40"/>
    </row>
    <row r="123" spans="7:7" x14ac:dyDescent="0.25">
      <c r="G123" s="40"/>
    </row>
    <row r="124" spans="7:7" x14ac:dyDescent="0.25">
      <c r="G124" s="40"/>
    </row>
    <row r="125" spans="7:7" x14ac:dyDescent="0.25">
      <c r="G125" s="40"/>
    </row>
    <row r="126" spans="7:7" x14ac:dyDescent="0.25">
      <c r="G126" s="40"/>
    </row>
    <row r="127" spans="7:7" x14ac:dyDescent="0.25">
      <c r="G127" s="40"/>
    </row>
    <row r="128" spans="7:7" x14ac:dyDescent="0.25">
      <c r="G128" s="30"/>
    </row>
    <row r="129" spans="7:7" x14ac:dyDescent="0.25">
      <c r="G129" s="30"/>
    </row>
    <row r="130" spans="7:7" x14ac:dyDescent="0.25">
      <c r="G130" s="49"/>
    </row>
    <row r="131" spans="7:7" x14ac:dyDescent="0.25">
      <c r="G131" s="49"/>
    </row>
    <row r="132" spans="7:7" x14ac:dyDescent="0.25">
      <c r="G132" s="30"/>
    </row>
    <row r="133" spans="7:7" x14ac:dyDescent="0.25">
      <c r="G133" s="43"/>
    </row>
    <row r="134" spans="7:7" x14ac:dyDescent="0.25">
      <c r="G134" s="6"/>
    </row>
    <row r="135" spans="7:7" x14ac:dyDescent="0.25">
      <c r="G135" s="40"/>
    </row>
    <row r="136" spans="7:7" x14ac:dyDescent="0.25">
      <c r="G136" s="40"/>
    </row>
    <row r="137" spans="7:7" x14ac:dyDescent="0.25">
      <c r="G137" s="40"/>
    </row>
    <row r="138" spans="7:7" x14ac:dyDescent="0.25">
      <c r="G138" s="40"/>
    </row>
    <row r="139" spans="7:7" x14ac:dyDescent="0.25">
      <c r="G139" s="40"/>
    </row>
    <row r="140" spans="7:7" x14ac:dyDescent="0.25">
      <c r="G140" s="40"/>
    </row>
    <row r="141" spans="7:7" x14ac:dyDescent="0.25">
      <c r="G141" s="40"/>
    </row>
    <row r="142" spans="7:7" x14ac:dyDescent="0.25">
      <c r="G142" s="40"/>
    </row>
    <row r="143" spans="7:7" x14ac:dyDescent="0.25">
      <c r="G143" s="40"/>
    </row>
    <row r="144" spans="7:7" x14ac:dyDescent="0.25">
      <c r="G144" s="40"/>
    </row>
    <row r="145" spans="7:7" x14ac:dyDescent="0.25">
      <c r="G145" s="40"/>
    </row>
    <row r="146" spans="7:7" x14ac:dyDescent="0.25">
      <c r="G146" s="40"/>
    </row>
    <row r="147" spans="7:7" x14ac:dyDescent="0.25">
      <c r="G147" s="40"/>
    </row>
    <row r="148" spans="7:7" x14ac:dyDescent="0.25">
      <c r="G148" s="40"/>
    </row>
    <row r="149" spans="7:7" x14ac:dyDescent="0.25">
      <c r="G149" s="40"/>
    </row>
    <row r="150" spans="7:7" x14ac:dyDescent="0.25">
      <c r="G150" s="40"/>
    </row>
    <row r="151" spans="7:7" x14ac:dyDescent="0.25">
      <c r="G151" s="40"/>
    </row>
    <row r="152" spans="7:7" x14ac:dyDescent="0.25">
      <c r="G152" s="40"/>
    </row>
    <row r="153" spans="7:7" x14ac:dyDescent="0.25">
      <c r="G153" s="40"/>
    </row>
    <row r="154" spans="7:7" x14ac:dyDescent="0.25">
      <c r="G154" s="40"/>
    </row>
    <row r="155" spans="7:7" x14ac:dyDescent="0.25">
      <c r="G155" s="40"/>
    </row>
    <row r="156" spans="7:7" x14ac:dyDescent="0.25">
      <c r="G156" s="30"/>
    </row>
    <row r="157" spans="7:7" x14ac:dyDescent="0.25">
      <c r="G157" s="30"/>
    </row>
    <row r="158" spans="7:7" x14ac:dyDescent="0.25">
      <c r="G158" s="49"/>
    </row>
    <row r="159" spans="7:7" x14ac:dyDescent="0.25">
      <c r="G159" s="49"/>
    </row>
    <row r="160" spans="7:7" x14ac:dyDescent="0.25">
      <c r="G160" s="34"/>
    </row>
    <row r="161" spans="7:7" x14ac:dyDescent="0.25">
      <c r="G161" s="5"/>
    </row>
    <row r="162" spans="7:7" x14ac:dyDescent="0.25">
      <c r="G162" s="40"/>
    </row>
    <row r="163" spans="7:7" x14ac:dyDescent="0.25">
      <c r="G163" s="40"/>
    </row>
    <row r="164" spans="7:7" x14ac:dyDescent="0.25">
      <c r="G164" s="40"/>
    </row>
    <row r="165" spans="7:7" x14ac:dyDescent="0.25">
      <c r="G165" s="40"/>
    </row>
    <row r="166" spans="7:7" x14ac:dyDescent="0.25">
      <c r="G166" s="40"/>
    </row>
    <row r="167" spans="7:7" x14ac:dyDescent="0.25">
      <c r="G167" s="40"/>
    </row>
    <row r="168" spans="7:7" x14ac:dyDescent="0.25">
      <c r="G168" s="40"/>
    </row>
    <row r="169" spans="7:7" x14ac:dyDescent="0.25">
      <c r="G169" s="40"/>
    </row>
    <row r="170" spans="7:7" x14ac:dyDescent="0.25">
      <c r="G170" s="40"/>
    </row>
    <row r="171" spans="7:7" x14ac:dyDescent="0.25">
      <c r="G171" s="40"/>
    </row>
    <row r="172" spans="7:7" x14ac:dyDescent="0.25">
      <c r="G172" s="40"/>
    </row>
    <row r="173" spans="7:7" x14ac:dyDescent="0.25">
      <c r="G173" s="40"/>
    </row>
    <row r="174" spans="7:7" x14ac:dyDescent="0.25">
      <c r="G174" s="30"/>
    </row>
    <row r="175" spans="7:7" x14ac:dyDescent="0.25">
      <c r="G175" s="30"/>
    </row>
    <row r="176" spans="7:7" x14ac:dyDescent="0.25">
      <c r="G176" s="49"/>
    </row>
    <row r="177" spans="7:7" x14ac:dyDescent="0.25">
      <c r="G177" s="49"/>
    </row>
  </sheetData>
  <pageMargins left="0.5" right="0.5" top="0.5" bottom="0.5" header="0.3" footer="0.3"/>
  <pageSetup scale="85" orientation="portrait" r:id="rId1"/>
  <headerFooter>
    <oddFooter>&amp;L&amp;"TradeGothic,Regular"&amp;9PERKINS+WILL
180420.119&amp;C&amp;"TradeGothic,Regular"&amp;9PRINT DATE: &amp;D&amp;R&amp;"TradeGothic,Regular"&amp;9Summary
A-&amp;P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topLeftCell="A48" zoomScale="140" zoomScaleNormal="140" zoomScaleSheetLayoutView="120" workbookViewId="0">
      <selection activeCell="I71" sqref="I71"/>
    </sheetView>
  </sheetViews>
  <sheetFormatPr defaultRowHeight="15" x14ac:dyDescent="0.25"/>
  <cols>
    <col min="1" max="1" width="3.7109375" customWidth="1"/>
    <col min="2" max="4" width="2.28515625" customWidth="1"/>
    <col min="5" max="5" width="35.7109375" customWidth="1"/>
    <col min="6" max="6" width="4.7109375" customWidth="1"/>
    <col min="7" max="8" width="6.7109375" customWidth="1"/>
    <col min="9" max="9" width="40.7109375" customWidth="1"/>
    <col min="10" max="10" width="9.140625" customWidth="1"/>
  </cols>
  <sheetData>
    <row r="1" spans="1:9" ht="15.75" x14ac:dyDescent="0.25">
      <c r="A1" s="100" t="s">
        <v>131</v>
      </c>
      <c r="B1" s="101"/>
      <c r="C1" s="100"/>
      <c r="D1" s="102"/>
      <c r="E1" s="101"/>
      <c r="F1" s="102"/>
      <c r="G1" s="102"/>
      <c r="H1" s="102"/>
      <c r="I1" s="103" t="s">
        <v>0</v>
      </c>
    </row>
    <row r="2" spans="1:9" ht="15.75" x14ac:dyDescent="0.25">
      <c r="A2" s="58"/>
      <c r="B2" s="58"/>
      <c r="C2" s="58"/>
      <c r="D2" s="104"/>
      <c r="E2" s="104"/>
      <c r="F2" s="57"/>
      <c r="G2" s="57"/>
      <c r="H2" s="57"/>
      <c r="I2" s="105"/>
    </row>
    <row r="3" spans="1:9" ht="15.75" x14ac:dyDescent="0.25">
      <c r="A3" s="3" t="s">
        <v>147</v>
      </c>
      <c r="B3" s="58"/>
      <c r="C3" s="58"/>
      <c r="D3" s="106"/>
      <c r="E3" s="107"/>
      <c r="F3" s="108"/>
      <c r="G3" s="109"/>
      <c r="H3" s="110"/>
      <c r="I3" s="111" t="s">
        <v>116</v>
      </c>
    </row>
    <row r="4" spans="1:9" x14ac:dyDescent="0.25">
      <c r="A4" s="94"/>
      <c r="B4" s="95"/>
      <c r="C4" s="95"/>
      <c r="D4" s="60"/>
      <c r="E4" s="96"/>
      <c r="F4" s="95"/>
      <c r="G4" s="97"/>
      <c r="H4" s="98"/>
      <c r="I4" s="99" t="s">
        <v>182</v>
      </c>
    </row>
    <row r="5" spans="1:9" x14ac:dyDescent="0.25">
      <c r="A5" s="61" t="s">
        <v>1</v>
      </c>
      <c r="B5" s="62"/>
      <c r="C5" s="63"/>
      <c r="D5" s="62"/>
      <c r="E5" s="63"/>
      <c r="F5" s="63"/>
      <c r="G5" s="63"/>
      <c r="H5" s="63"/>
      <c r="I5" s="62"/>
    </row>
    <row r="6" spans="1:9" ht="12.95" customHeight="1" x14ac:dyDescent="0.25">
      <c r="A6" s="64" t="s">
        <v>2</v>
      </c>
      <c r="B6" s="23" t="s">
        <v>148</v>
      </c>
      <c r="C6" s="65"/>
      <c r="D6" s="23"/>
      <c r="E6" s="65"/>
      <c r="F6" s="65"/>
      <c r="G6" s="65"/>
      <c r="H6" s="65"/>
      <c r="I6" s="66"/>
    </row>
    <row r="7" spans="1:9" ht="12.95" customHeight="1" x14ac:dyDescent="0.25">
      <c r="A7" s="67">
        <v>2</v>
      </c>
      <c r="B7" s="363" t="s">
        <v>180</v>
      </c>
      <c r="C7" s="364"/>
      <c r="D7" s="364"/>
      <c r="E7" s="364"/>
      <c r="F7" s="364"/>
      <c r="G7" s="364"/>
      <c r="H7" s="364"/>
      <c r="I7" s="364"/>
    </row>
    <row r="8" spans="1:9" ht="12.95" customHeight="1" x14ac:dyDescent="0.25">
      <c r="A8" s="67">
        <v>3</v>
      </c>
      <c r="B8" s="113"/>
      <c r="C8" s="42"/>
      <c r="D8" s="68"/>
      <c r="E8" s="23"/>
      <c r="F8" s="65"/>
      <c r="G8" s="65"/>
      <c r="H8" s="65"/>
      <c r="I8" s="69"/>
    </row>
    <row r="9" spans="1:9" ht="12.95" customHeight="1" x14ac:dyDescent="0.25">
      <c r="A9" s="70"/>
      <c r="B9" s="71"/>
      <c r="C9" s="72" t="s">
        <v>3</v>
      </c>
      <c r="D9" s="5" t="s">
        <v>3</v>
      </c>
      <c r="E9" s="5"/>
      <c r="F9" s="73"/>
      <c r="G9" s="73"/>
      <c r="H9" s="73"/>
      <c r="I9" s="74"/>
    </row>
    <row r="10" spans="1:9" x14ac:dyDescent="0.25">
      <c r="A10" s="75"/>
      <c r="B10" s="76"/>
      <c r="C10" s="76"/>
      <c r="D10" s="76"/>
      <c r="E10" s="76"/>
      <c r="F10" s="79"/>
      <c r="G10" s="77" t="s">
        <v>62</v>
      </c>
      <c r="H10" s="78"/>
      <c r="I10" s="80"/>
    </row>
    <row r="11" spans="1:9" ht="22.5" x14ac:dyDescent="0.25">
      <c r="A11" s="81"/>
      <c r="B11" s="82"/>
      <c r="C11" s="83" t="s">
        <v>4</v>
      </c>
      <c r="D11" s="83"/>
      <c r="E11" s="84"/>
      <c r="F11" s="85" t="s">
        <v>5</v>
      </c>
      <c r="G11" s="86" t="s">
        <v>6</v>
      </c>
      <c r="H11" s="87" t="s">
        <v>7</v>
      </c>
      <c r="I11" s="88" t="s">
        <v>8</v>
      </c>
    </row>
    <row r="12" spans="1:9" ht="12.95" customHeight="1" x14ac:dyDescent="0.25">
      <c r="A12" s="5"/>
      <c r="B12" s="5"/>
      <c r="C12" s="5"/>
      <c r="D12" s="5"/>
      <c r="E12" s="5"/>
      <c r="F12" s="4"/>
      <c r="G12" s="9"/>
      <c r="H12" s="8"/>
      <c r="I12" s="10"/>
    </row>
    <row r="13" spans="1:9" ht="12.95" customHeight="1" x14ac:dyDescent="0.25">
      <c r="A13" s="59">
        <v>1</v>
      </c>
      <c r="B13" s="11" t="s">
        <v>60</v>
      </c>
      <c r="C13" s="12"/>
      <c r="D13" s="12"/>
      <c r="E13" s="12"/>
      <c r="F13" s="7"/>
      <c r="G13" s="6"/>
      <c r="H13" s="13"/>
      <c r="I13" s="299"/>
    </row>
    <row r="14" spans="1:9" ht="12.95" customHeight="1" x14ac:dyDescent="0.25">
      <c r="A14" s="59">
        <f t="shared" ref="A14:A60" si="0">A13+1</f>
        <v>2</v>
      </c>
      <c r="B14" s="1"/>
      <c r="C14" s="2" t="s">
        <v>9</v>
      </c>
      <c r="D14" s="1"/>
      <c r="E14" s="1"/>
      <c r="F14" s="37">
        <v>1</v>
      </c>
      <c r="G14" s="24">
        <v>120</v>
      </c>
      <c r="H14" s="38">
        <f t="shared" ref="H14:H19" si="1">F14*G14</f>
        <v>120</v>
      </c>
      <c r="I14" s="23"/>
    </row>
    <row r="15" spans="1:9" ht="12.95" customHeight="1" x14ac:dyDescent="0.25">
      <c r="A15" s="59">
        <f>A14+1</f>
        <v>3</v>
      </c>
      <c r="B15" s="1"/>
      <c r="C15" s="2" t="s">
        <v>10</v>
      </c>
      <c r="D15" s="1"/>
      <c r="E15" s="1"/>
      <c r="F15" s="37">
        <v>1</v>
      </c>
      <c r="G15" s="24">
        <v>500</v>
      </c>
      <c r="H15" s="38">
        <f t="shared" si="1"/>
        <v>500</v>
      </c>
      <c r="I15" s="23"/>
    </row>
    <row r="16" spans="1:9" ht="12.95" customHeight="1" x14ac:dyDescent="0.25">
      <c r="A16" s="59">
        <f t="shared" si="0"/>
        <v>4</v>
      </c>
      <c r="B16" s="1"/>
      <c r="C16" s="2" t="s">
        <v>11</v>
      </c>
      <c r="D16" s="1"/>
      <c r="E16" s="1"/>
      <c r="F16" s="37">
        <v>1</v>
      </c>
      <c r="G16" s="24">
        <v>40</v>
      </c>
      <c r="H16" s="38">
        <f t="shared" si="1"/>
        <v>40</v>
      </c>
      <c r="I16" s="301"/>
    </row>
    <row r="17" spans="1:9" ht="12.95" customHeight="1" x14ac:dyDescent="0.25">
      <c r="A17" s="59">
        <f t="shared" si="0"/>
        <v>5</v>
      </c>
      <c r="B17" s="2"/>
      <c r="C17" s="2" t="s">
        <v>12</v>
      </c>
      <c r="D17" s="5"/>
      <c r="E17" s="2"/>
      <c r="F17" s="37">
        <v>1</v>
      </c>
      <c r="G17" s="24">
        <v>10</v>
      </c>
      <c r="H17" s="38">
        <f t="shared" si="1"/>
        <v>10</v>
      </c>
      <c r="I17" s="301"/>
    </row>
    <row r="18" spans="1:9" ht="12.95" customHeight="1" x14ac:dyDescent="0.25">
      <c r="A18" s="59">
        <f t="shared" si="0"/>
        <v>6</v>
      </c>
      <c r="B18" s="2"/>
      <c r="C18" s="300" t="s">
        <v>155</v>
      </c>
      <c r="D18" s="5"/>
      <c r="E18" s="2"/>
      <c r="F18" s="37">
        <v>1</v>
      </c>
      <c r="G18" s="24">
        <v>60</v>
      </c>
      <c r="H18" s="38">
        <f t="shared" ref="H18" si="2">F18*G18</f>
        <v>60</v>
      </c>
      <c r="I18" s="301"/>
    </row>
    <row r="19" spans="1:9" ht="12.95" customHeight="1" x14ac:dyDescent="0.25">
      <c r="A19" s="59">
        <f t="shared" si="0"/>
        <v>7</v>
      </c>
      <c r="B19" s="2"/>
      <c r="C19" s="2" t="s">
        <v>13</v>
      </c>
      <c r="D19" s="5"/>
      <c r="E19" s="2"/>
      <c r="F19" s="37">
        <v>0</v>
      </c>
      <c r="G19" s="24">
        <v>250</v>
      </c>
      <c r="H19" s="38">
        <f t="shared" si="1"/>
        <v>0</v>
      </c>
      <c r="I19" s="302" t="s">
        <v>149</v>
      </c>
    </row>
    <row r="20" spans="1:9" ht="12.95" customHeight="1" x14ac:dyDescent="0.25">
      <c r="A20" s="59">
        <f t="shared" si="0"/>
        <v>8</v>
      </c>
      <c r="B20" s="115"/>
      <c r="C20" s="316"/>
      <c r="D20" s="323" t="s">
        <v>88</v>
      </c>
      <c r="E20" s="115"/>
      <c r="F20" s="127">
        <v>0</v>
      </c>
      <c r="G20" s="125">
        <v>60</v>
      </c>
      <c r="H20" s="128">
        <f>F20*G20</f>
        <v>0</v>
      </c>
      <c r="I20" s="313" t="s">
        <v>150</v>
      </c>
    </row>
    <row r="21" spans="1:9" ht="12.95" customHeight="1" x14ac:dyDescent="0.25">
      <c r="A21" s="59">
        <f t="shared" si="0"/>
        <v>9</v>
      </c>
      <c r="B21" s="1"/>
      <c r="C21" s="2" t="s">
        <v>14</v>
      </c>
      <c r="D21" s="5"/>
      <c r="E21" s="1"/>
      <c r="F21" s="25">
        <v>1</v>
      </c>
      <c r="G21" s="24">
        <v>80</v>
      </c>
      <c r="H21" s="128">
        <f>F21*G21</f>
        <v>80</v>
      </c>
      <c r="I21" s="313"/>
    </row>
    <row r="22" spans="1:9" s="340" customFormat="1" ht="12.95" customHeight="1" x14ac:dyDescent="0.25">
      <c r="A22" s="355">
        <f t="shared" si="0"/>
        <v>10</v>
      </c>
      <c r="B22" s="356"/>
      <c r="C22" s="357" t="s">
        <v>117</v>
      </c>
      <c r="D22" s="358"/>
      <c r="E22" s="356"/>
      <c r="F22" s="346">
        <v>104</v>
      </c>
      <c r="G22" s="284">
        <v>15</v>
      </c>
      <c r="H22" s="338">
        <f>F22*G22</f>
        <v>1560</v>
      </c>
    </row>
    <row r="23" spans="1:9" s="340" customFormat="1" ht="12.95" customHeight="1" x14ac:dyDescent="0.25">
      <c r="A23" s="355">
        <f t="shared" si="0"/>
        <v>11</v>
      </c>
      <c r="B23" s="356"/>
      <c r="D23" s="357" t="s">
        <v>163</v>
      </c>
      <c r="E23" s="356"/>
      <c r="F23" s="346">
        <v>10</v>
      </c>
      <c r="G23" s="284">
        <v>10</v>
      </c>
      <c r="H23" s="338">
        <f>F23*G23</f>
        <v>100</v>
      </c>
    </row>
    <row r="24" spans="1:9" ht="12.95" customHeight="1" x14ac:dyDescent="0.25">
      <c r="A24" s="355">
        <f t="shared" si="0"/>
        <v>12</v>
      </c>
      <c r="B24" s="114"/>
      <c r="C24" s="316" t="s">
        <v>177</v>
      </c>
      <c r="D24" s="114"/>
      <c r="E24" s="116"/>
      <c r="F24" s="127">
        <v>0</v>
      </c>
      <c r="G24" s="125">
        <v>350</v>
      </c>
      <c r="H24" s="128">
        <f>F24*G24</f>
        <v>0</v>
      </c>
      <c r="I24" s="313" t="s">
        <v>187</v>
      </c>
    </row>
    <row r="25" spans="1:9" ht="12.95" customHeight="1" x14ac:dyDescent="0.25">
      <c r="A25" s="355">
        <f t="shared" si="0"/>
        <v>13</v>
      </c>
      <c r="B25" s="1"/>
      <c r="C25" s="2"/>
      <c r="D25" s="5"/>
      <c r="E25" s="311" t="s">
        <v>22</v>
      </c>
      <c r="F25" s="309"/>
      <c r="G25" s="310"/>
      <c r="H25" s="279">
        <f>SUM(H14:H24)</f>
        <v>2470</v>
      </c>
      <c r="I25" s="301"/>
    </row>
    <row r="26" spans="1:9" ht="12.95" customHeight="1" x14ac:dyDescent="0.25">
      <c r="A26" s="59">
        <f t="shared" si="0"/>
        <v>14</v>
      </c>
      <c r="B26" s="1"/>
      <c r="C26" s="2"/>
      <c r="D26" s="5"/>
      <c r="E26" s="312" t="s">
        <v>23</v>
      </c>
      <c r="F26" s="25"/>
      <c r="G26" s="24"/>
      <c r="H26" s="308">
        <v>1.35</v>
      </c>
      <c r="I26" s="301"/>
    </row>
    <row r="27" spans="1:9" ht="12.95" customHeight="1" x14ac:dyDescent="0.25">
      <c r="A27" s="59">
        <f t="shared" si="0"/>
        <v>15</v>
      </c>
      <c r="B27" s="1"/>
      <c r="C27" s="2"/>
      <c r="D27" s="5"/>
      <c r="E27" s="311" t="s">
        <v>24</v>
      </c>
      <c r="F27" s="25"/>
      <c r="G27" s="24"/>
      <c r="H27" s="277">
        <f>H25*H26</f>
        <v>3334.5</v>
      </c>
      <c r="I27" s="301"/>
    </row>
    <row r="28" spans="1:9" ht="12.95" customHeight="1" x14ac:dyDescent="0.25">
      <c r="A28" s="59">
        <f t="shared" si="0"/>
        <v>16</v>
      </c>
      <c r="B28" s="1"/>
      <c r="C28" s="2"/>
      <c r="D28" s="5"/>
      <c r="E28" s="311"/>
      <c r="F28" s="25"/>
      <c r="G28" s="24"/>
      <c r="H28" s="277"/>
      <c r="I28" s="301"/>
    </row>
    <row r="29" spans="1:9" ht="12.95" customHeight="1" x14ac:dyDescent="0.25">
      <c r="A29" s="59">
        <f t="shared" si="0"/>
        <v>17</v>
      </c>
      <c r="B29" s="11" t="s">
        <v>186</v>
      </c>
      <c r="C29" s="1"/>
      <c r="D29" s="1"/>
      <c r="E29" s="1"/>
      <c r="F29" s="37"/>
      <c r="G29" s="24"/>
      <c r="H29" s="38"/>
      <c r="I29" s="23"/>
    </row>
    <row r="30" spans="1:9" ht="12.95" customHeight="1" x14ac:dyDescent="0.25">
      <c r="A30" s="59">
        <f t="shared" si="0"/>
        <v>18</v>
      </c>
      <c r="B30" s="1"/>
      <c r="C30" s="2" t="s">
        <v>15</v>
      </c>
      <c r="D30" s="5"/>
      <c r="E30" s="1"/>
      <c r="F30" s="37">
        <v>8</v>
      </c>
      <c r="G30" s="284">
        <v>15</v>
      </c>
      <c r="H30" s="38">
        <f t="shared" ref="H30:H35" si="3">F30*G30</f>
        <v>120</v>
      </c>
      <c r="I30" s="303" t="s">
        <v>156</v>
      </c>
    </row>
    <row r="31" spans="1:9" ht="12.95" customHeight="1" x14ac:dyDescent="0.25">
      <c r="A31" s="59">
        <f t="shared" si="0"/>
        <v>19</v>
      </c>
      <c r="B31" s="73"/>
      <c r="C31" s="316" t="s">
        <v>14</v>
      </c>
      <c r="D31" s="5"/>
      <c r="E31" s="73"/>
      <c r="F31" s="25">
        <v>0</v>
      </c>
      <c r="G31" s="24">
        <v>60</v>
      </c>
      <c r="H31" s="38">
        <f t="shared" ref="H31" si="4">F31*G31</f>
        <v>0</v>
      </c>
      <c r="I31" s="319" t="s">
        <v>183</v>
      </c>
    </row>
    <row r="32" spans="1:9" ht="12.95" customHeight="1" x14ac:dyDescent="0.25">
      <c r="A32" s="59">
        <f t="shared" si="0"/>
        <v>20</v>
      </c>
      <c r="B32" s="73"/>
      <c r="C32" s="320" t="s">
        <v>184</v>
      </c>
      <c r="D32" s="5"/>
      <c r="E32" s="73"/>
      <c r="F32" s="322">
        <v>6</v>
      </c>
      <c r="G32" s="24">
        <v>35</v>
      </c>
      <c r="H32" s="38">
        <f t="shared" si="3"/>
        <v>210</v>
      </c>
      <c r="I32" s="304"/>
    </row>
    <row r="33" spans="1:9" ht="12.95" customHeight="1" x14ac:dyDescent="0.25">
      <c r="A33" s="59">
        <f t="shared" si="0"/>
        <v>21</v>
      </c>
      <c r="B33" s="1"/>
      <c r="D33" s="300" t="s">
        <v>168</v>
      </c>
      <c r="E33" s="1"/>
      <c r="F33" s="25">
        <v>1</v>
      </c>
      <c r="G33" s="24">
        <v>80</v>
      </c>
      <c r="H33" s="38">
        <f>F33*G33</f>
        <v>80</v>
      </c>
      <c r="I33" s="303"/>
    </row>
    <row r="34" spans="1:9" ht="12.95" customHeight="1" x14ac:dyDescent="0.25">
      <c r="A34" s="59">
        <f t="shared" si="0"/>
        <v>22</v>
      </c>
      <c r="B34" s="1"/>
      <c r="C34" s="2" t="s">
        <v>18</v>
      </c>
      <c r="D34" s="5"/>
      <c r="E34" s="1"/>
      <c r="F34" s="25">
        <v>0</v>
      </c>
      <c r="G34" s="24">
        <v>110</v>
      </c>
      <c r="H34" s="38">
        <f>F34*G34</f>
        <v>0</v>
      </c>
      <c r="I34" s="303" t="s">
        <v>185</v>
      </c>
    </row>
    <row r="35" spans="1:9" ht="12.95" customHeight="1" x14ac:dyDescent="0.25">
      <c r="A35" s="59">
        <f t="shared" si="0"/>
        <v>23</v>
      </c>
      <c r="B35" s="73"/>
      <c r="C35" s="73" t="s">
        <v>16</v>
      </c>
      <c r="D35" s="5"/>
      <c r="E35" s="73"/>
      <c r="F35" s="322">
        <v>2</v>
      </c>
      <c r="G35" s="24">
        <v>10</v>
      </c>
      <c r="H35" s="38">
        <f t="shared" si="3"/>
        <v>20</v>
      </c>
      <c r="I35" s="319"/>
    </row>
    <row r="36" spans="1:9" ht="12.95" customHeight="1" x14ac:dyDescent="0.25">
      <c r="A36" s="59">
        <f t="shared" si="0"/>
        <v>24</v>
      </c>
      <c r="B36" s="1"/>
      <c r="C36" s="300" t="s">
        <v>188</v>
      </c>
      <c r="D36" s="5"/>
      <c r="E36" s="1"/>
      <c r="F36" s="25"/>
      <c r="G36" s="24"/>
      <c r="H36" s="38"/>
      <c r="I36" s="303"/>
    </row>
    <row r="37" spans="1:9" ht="12.95" customHeight="1" x14ac:dyDescent="0.25">
      <c r="A37" s="59">
        <f t="shared" si="0"/>
        <v>25</v>
      </c>
      <c r="B37" s="73"/>
      <c r="C37" s="73"/>
      <c r="D37" s="320" t="s">
        <v>192</v>
      </c>
      <c r="E37" s="73"/>
      <c r="F37" s="322">
        <v>8</v>
      </c>
      <c r="G37" s="24">
        <v>35</v>
      </c>
      <c r="H37" s="38">
        <f>F37*G37</f>
        <v>280</v>
      </c>
      <c r="I37" s="302"/>
    </row>
    <row r="38" spans="1:9" ht="12.95" customHeight="1" x14ac:dyDescent="0.25">
      <c r="A38" s="59">
        <f t="shared" si="0"/>
        <v>26</v>
      </c>
      <c r="B38" s="73"/>
      <c r="C38" s="73"/>
      <c r="D38" s="320" t="s">
        <v>90</v>
      </c>
      <c r="E38" s="73"/>
      <c r="F38" s="37">
        <v>16</v>
      </c>
      <c r="G38" s="24">
        <v>15</v>
      </c>
      <c r="H38" s="38">
        <f>F38*G38</f>
        <v>240</v>
      </c>
      <c r="I38" s="302" t="s">
        <v>189</v>
      </c>
    </row>
    <row r="39" spans="1:9" ht="12.95" customHeight="1" x14ac:dyDescent="0.25">
      <c r="A39" s="59">
        <f t="shared" si="0"/>
        <v>27</v>
      </c>
      <c r="B39" s="1"/>
      <c r="D39" s="300" t="s">
        <v>160</v>
      </c>
      <c r="E39" s="1"/>
      <c r="F39" s="322">
        <v>0</v>
      </c>
      <c r="G39" s="24">
        <v>100</v>
      </c>
      <c r="H39" s="38">
        <f>F39*G39</f>
        <v>0</v>
      </c>
      <c r="I39" s="303"/>
    </row>
    <row r="40" spans="1:9" ht="12.95" customHeight="1" x14ac:dyDescent="0.25">
      <c r="A40" s="59">
        <f t="shared" si="0"/>
        <v>28</v>
      </c>
      <c r="B40" s="1"/>
      <c r="D40" s="300" t="s">
        <v>168</v>
      </c>
      <c r="E40" s="1"/>
      <c r="F40" s="25">
        <v>1</v>
      </c>
      <c r="G40" s="24">
        <v>80</v>
      </c>
      <c r="H40" s="38">
        <f>F40*G40</f>
        <v>80</v>
      </c>
      <c r="I40" s="303"/>
    </row>
    <row r="41" spans="1:9" ht="12.95" customHeight="1" x14ac:dyDescent="0.25">
      <c r="A41" s="59">
        <f t="shared" si="0"/>
        <v>29</v>
      </c>
      <c r="B41" s="1"/>
      <c r="C41" s="300" t="s">
        <v>81</v>
      </c>
      <c r="D41" s="5"/>
      <c r="E41" s="1"/>
      <c r="F41" s="25">
        <v>1</v>
      </c>
      <c r="G41" s="24">
        <v>50</v>
      </c>
      <c r="H41" s="38">
        <f t="shared" ref="H41" si="5">F41*G41</f>
        <v>50</v>
      </c>
      <c r="I41" s="302"/>
    </row>
    <row r="42" spans="1:9" ht="12.95" customHeight="1" x14ac:dyDescent="0.25">
      <c r="A42" s="59">
        <f t="shared" si="0"/>
        <v>30</v>
      </c>
      <c r="B42" s="1"/>
      <c r="C42" s="2"/>
      <c r="D42" s="5"/>
      <c r="E42" s="311" t="s">
        <v>22</v>
      </c>
      <c r="F42" s="309"/>
      <c r="G42" s="310"/>
      <c r="H42" s="279">
        <f>SUM(H30:H41)</f>
        <v>1080</v>
      </c>
      <c r="I42" s="301"/>
    </row>
    <row r="43" spans="1:9" ht="12.95" customHeight="1" x14ac:dyDescent="0.25">
      <c r="A43" s="59">
        <f t="shared" si="0"/>
        <v>31</v>
      </c>
      <c r="B43" s="1"/>
      <c r="C43" s="2"/>
      <c r="D43" s="5"/>
      <c r="E43" s="312" t="s">
        <v>23</v>
      </c>
      <c r="F43" s="25"/>
      <c r="G43" s="24"/>
      <c r="H43" s="308">
        <v>1.35</v>
      </c>
      <c r="I43" s="301"/>
    </row>
    <row r="44" spans="1:9" ht="12.95" customHeight="1" x14ac:dyDescent="0.25">
      <c r="A44" s="59">
        <f t="shared" si="0"/>
        <v>32</v>
      </c>
      <c r="B44" s="1"/>
      <c r="C44" s="2"/>
      <c r="D44" s="5"/>
      <c r="E44" s="311" t="s">
        <v>24</v>
      </c>
      <c r="F44" s="25"/>
      <c r="G44" s="24"/>
      <c r="H44" s="277">
        <f>H42*H43</f>
        <v>1458</v>
      </c>
      <c r="I44" s="301"/>
    </row>
    <row r="45" spans="1:9" ht="12.95" customHeight="1" x14ac:dyDescent="0.25">
      <c r="A45" s="59">
        <f t="shared" si="0"/>
        <v>33</v>
      </c>
      <c r="B45" s="1"/>
      <c r="C45" s="2"/>
      <c r="D45" s="5"/>
      <c r="E45" s="311"/>
      <c r="F45" s="25"/>
      <c r="G45" s="24"/>
      <c r="H45" s="277"/>
      <c r="I45" s="301"/>
    </row>
    <row r="46" spans="1:9" ht="12.95" customHeight="1" x14ac:dyDescent="0.25">
      <c r="A46" s="59">
        <f t="shared" si="0"/>
        <v>34</v>
      </c>
      <c r="B46" s="11" t="s">
        <v>190</v>
      </c>
      <c r="C46" s="1"/>
      <c r="D46" s="1"/>
      <c r="E46" s="1"/>
      <c r="F46" s="37"/>
      <c r="G46" s="24"/>
      <c r="H46" s="38"/>
      <c r="I46" s="23"/>
    </row>
    <row r="47" spans="1:9" ht="12.95" customHeight="1" x14ac:dyDescent="0.25">
      <c r="A47" s="59">
        <f t="shared" si="0"/>
        <v>35</v>
      </c>
      <c r="B47" s="1"/>
      <c r="C47" s="300" t="s">
        <v>169</v>
      </c>
      <c r="D47" s="5"/>
      <c r="E47" s="1"/>
      <c r="F47" s="322">
        <v>10</v>
      </c>
      <c r="G47" s="284">
        <v>15</v>
      </c>
      <c r="H47" s="38">
        <f t="shared" ref="H47:H48" si="6">F47*G47</f>
        <v>150</v>
      </c>
      <c r="I47" s="303" t="s">
        <v>193</v>
      </c>
    </row>
    <row r="48" spans="1:9" ht="12.95" customHeight="1" x14ac:dyDescent="0.25">
      <c r="A48" s="59">
        <f t="shared" si="0"/>
        <v>36</v>
      </c>
      <c r="B48" s="73"/>
      <c r="C48" s="316" t="s">
        <v>191</v>
      </c>
      <c r="D48" s="5"/>
      <c r="E48" s="73"/>
      <c r="F48" s="25">
        <v>5</v>
      </c>
      <c r="G48" s="24">
        <v>120</v>
      </c>
      <c r="H48" s="38">
        <f t="shared" si="6"/>
        <v>600</v>
      </c>
      <c r="I48" s="319"/>
    </row>
    <row r="49" spans="1:9" ht="12.95" customHeight="1" x14ac:dyDescent="0.25">
      <c r="A49" s="59">
        <f t="shared" si="0"/>
        <v>37</v>
      </c>
      <c r="B49" s="1"/>
      <c r="D49" s="300" t="s">
        <v>168</v>
      </c>
      <c r="E49" s="1"/>
      <c r="F49" s="25">
        <v>0</v>
      </c>
      <c r="G49" s="24">
        <v>80</v>
      </c>
      <c r="H49" s="38">
        <f>F49*G49</f>
        <v>0</v>
      </c>
      <c r="I49" s="303" t="s">
        <v>194</v>
      </c>
    </row>
    <row r="50" spans="1:9" ht="12.95" customHeight="1" x14ac:dyDescent="0.25">
      <c r="A50" s="59">
        <f t="shared" si="0"/>
        <v>38</v>
      </c>
      <c r="B50" s="1"/>
      <c r="C50" s="300" t="s">
        <v>81</v>
      </c>
      <c r="D50" s="5"/>
      <c r="E50" s="1"/>
      <c r="F50" s="25">
        <v>0</v>
      </c>
      <c r="G50" s="24">
        <v>50</v>
      </c>
      <c r="H50" s="38">
        <f t="shared" ref="H50" si="7">F50*G50</f>
        <v>0</v>
      </c>
      <c r="I50" s="303" t="s">
        <v>194</v>
      </c>
    </row>
    <row r="51" spans="1:9" ht="12.95" customHeight="1" x14ac:dyDescent="0.25">
      <c r="A51" s="59">
        <f t="shared" si="0"/>
        <v>39</v>
      </c>
      <c r="B51" s="1"/>
      <c r="C51" s="2"/>
      <c r="D51" s="5"/>
      <c r="E51" s="311" t="s">
        <v>22</v>
      </c>
      <c r="F51" s="309"/>
      <c r="G51" s="310"/>
      <c r="H51" s="279">
        <f>SUM(H47:H50)</f>
        <v>750</v>
      </c>
      <c r="I51" s="301"/>
    </row>
    <row r="52" spans="1:9" ht="12.95" customHeight="1" x14ac:dyDescent="0.25">
      <c r="A52" s="59">
        <f t="shared" si="0"/>
        <v>40</v>
      </c>
      <c r="B52" s="1"/>
      <c r="C52" s="2"/>
      <c r="D52" s="5"/>
      <c r="E52" s="312" t="s">
        <v>23</v>
      </c>
      <c r="F52" s="25"/>
      <c r="G52" s="24"/>
      <c r="H52" s="308">
        <v>1.35</v>
      </c>
      <c r="I52" s="301"/>
    </row>
    <row r="53" spans="1:9" ht="12.95" customHeight="1" x14ac:dyDescent="0.25">
      <c r="A53" s="59">
        <f t="shared" si="0"/>
        <v>41</v>
      </c>
      <c r="B53" s="1"/>
      <c r="C53" s="2"/>
      <c r="D53" s="5"/>
      <c r="E53" s="311" t="s">
        <v>24</v>
      </c>
      <c r="F53" s="25"/>
      <c r="G53" s="24"/>
      <c r="H53" s="277">
        <f>H51*H52</f>
        <v>1012.5000000000001</v>
      </c>
      <c r="I53" s="301"/>
    </row>
    <row r="54" spans="1:9" ht="12.95" customHeight="1" x14ac:dyDescent="0.25">
      <c r="A54" s="59">
        <f t="shared" si="0"/>
        <v>42</v>
      </c>
      <c r="B54" s="12"/>
      <c r="C54" s="12"/>
      <c r="D54" s="12"/>
      <c r="E54" s="14"/>
      <c r="F54" s="22"/>
      <c r="G54" s="15"/>
      <c r="H54" s="16"/>
      <c r="I54" s="302"/>
    </row>
    <row r="55" spans="1:9" ht="12.95" customHeight="1" x14ac:dyDescent="0.25">
      <c r="A55" s="59">
        <f t="shared" si="0"/>
        <v>43</v>
      </c>
      <c r="B55" s="11" t="s">
        <v>195</v>
      </c>
      <c r="C55" s="12"/>
      <c r="D55" s="12"/>
      <c r="E55" s="12"/>
      <c r="F55" s="7"/>
      <c r="G55" s="6"/>
      <c r="H55" s="13"/>
      <c r="I55" s="303" t="s">
        <v>196</v>
      </c>
    </row>
    <row r="56" spans="1:9" ht="12.95" customHeight="1" x14ac:dyDescent="0.25">
      <c r="A56" s="59">
        <f t="shared" si="0"/>
        <v>44</v>
      </c>
      <c r="B56" s="1"/>
      <c r="C56" s="300" t="s">
        <v>197</v>
      </c>
      <c r="D56" s="5"/>
      <c r="E56" s="1"/>
      <c r="F56" s="37">
        <v>1</v>
      </c>
      <c r="G56" s="24">
        <v>650</v>
      </c>
      <c r="H56" s="38">
        <f t="shared" ref="H56:H59" si="8">F56*G56</f>
        <v>650</v>
      </c>
      <c r="I56" s="302"/>
    </row>
    <row r="57" spans="1:9" ht="12.95" customHeight="1" x14ac:dyDescent="0.25">
      <c r="A57" s="59">
        <f t="shared" si="0"/>
        <v>45</v>
      </c>
      <c r="B57" s="1"/>
      <c r="D57" s="300" t="s">
        <v>198</v>
      </c>
      <c r="E57" s="1"/>
      <c r="F57" s="37">
        <v>1</v>
      </c>
      <c r="G57" s="24">
        <v>60</v>
      </c>
      <c r="H57" s="38">
        <f t="shared" si="8"/>
        <v>60</v>
      </c>
      <c r="I57" s="302" t="s">
        <v>199</v>
      </c>
    </row>
    <row r="58" spans="1:9" ht="12.95" customHeight="1" x14ac:dyDescent="0.25">
      <c r="A58" s="59">
        <f t="shared" si="0"/>
        <v>46</v>
      </c>
      <c r="B58" s="1"/>
      <c r="D58" s="300" t="s">
        <v>200</v>
      </c>
      <c r="E58" s="1"/>
      <c r="F58" s="37">
        <v>1</v>
      </c>
      <c r="G58" s="24">
        <v>60</v>
      </c>
      <c r="H58" s="38">
        <f t="shared" ref="H58" si="9">F58*G58</f>
        <v>60</v>
      </c>
      <c r="I58" s="302"/>
    </row>
    <row r="59" spans="1:9" ht="12.95" customHeight="1" x14ac:dyDescent="0.25">
      <c r="A59" s="59">
        <f t="shared" si="0"/>
        <v>47</v>
      </c>
      <c r="B59" s="1"/>
      <c r="C59" s="300" t="s">
        <v>201</v>
      </c>
      <c r="D59" s="5"/>
      <c r="E59" s="1"/>
      <c r="F59" s="37">
        <v>4</v>
      </c>
      <c r="G59" s="24">
        <v>350</v>
      </c>
      <c r="H59" s="38">
        <f t="shared" si="8"/>
        <v>1400</v>
      </c>
      <c r="I59" s="302" t="s">
        <v>202</v>
      </c>
    </row>
    <row r="60" spans="1:9" ht="12.95" customHeight="1" x14ac:dyDescent="0.25">
      <c r="A60" s="59">
        <f t="shared" si="0"/>
        <v>48</v>
      </c>
      <c r="B60" s="1"/>
      <c r="C60" s="300" t="s">
        <v>203</v>
      </c>
      <c r="D60" s="5"/>
      <c r="E60" s="1"/>
      <c r="F60" s="25">
        <v>4</v>
      </c>
      <c r="G60" s="24">
        <v>50</v>
      </c>
      <c r="H60" s="38">
        <f t="shared" ref="H60" si="10">F60*G60</f>
        <v>200</v>
      </c>
      <c r="I60" s="302" t="s">
        <v>204</v>
      </c>
    </row>
    <row r="61" spans="1:9" ht="12.95" customHeight="1" x14ac:dyDescent="0.25">
      <c r="A61" s="59">
        <f t="shared" ref="A61" si="11">A60+1</f>
        <v>49</v>
      </c>
      <c r="B61" s="1"/>
      <c r="C61" s="2"/>
      <c r="D61" s="5"/>
      <c r="E61" s="311" t="s">
        <v>22</v>
      </c>
      <c r="F61" s="309"/>
      <c r="G61" s="310"/>
      <c r="H61" s="279">
        <f>SUM(H56:H60)</f>
        <v>2370</v>
      </c>
      <c r="I61" s="301"/>
    </row>
    <row r="62" spans="1:9" ht="12.95" customHeight="1" x14ac:dyDescent="0.25">
      <c r="A62" s="59">
        <f>A61+1</f>
        <v>50</v>
      </c>
      <c r="B62" s="1"/>
      <c r="C62" s="2"/>
      <c r="D62" s="5"/>
      <c r="E62" s="312" t="s">
        <v>23</v>
      </c>
      <c r="F62" s="25"/>
      <c r="G62" s="24"/>
      <c r="H62" s="308">
        <v>1.35</v>
      </c>
      <c r="I62" s="301"/>
    </row>
    <row r="63" spans="1:9" ht="12.95" customHeight="1" x14ac:dyDescent="0.25">
      <c r="A63" s="59">
        <f>A62+1</f>
        <v>51</v>
      </c>
      <c r="B63" s="1"/>
      <c r="C63" s="2"/>
      <c r="D63" s="5"/>
      <c r="E63" s="311" t="s">
        <v>24</v>
      </c>
      <c r="F63" s="25"/>
      <c r="G63" s="24"/>
      <c r="H63" s="277">
        <f>H61*H62</f>
        <v>3199.5</v>
      </c>
      <c r="I63" s="301"/>
    </row>
    <row r="64" spans="1:9" ht="12.95" customHeight="1" x14ac:dyDescent="0.25">
      <c r="A64" s="59">
        <f>A63+1</f>
        <v>52</v>
      </c>
      <c r="B64" s="2"/>
      <c r="C64" s="2"/>
      <c r="D64" s="2"/>
      <c r="E64" s="17"/>
      <c r="F64" s="21"/>
      <c r="G64" s="19"/>
      <c r="H64" s="18"/>
      <c r="I64" s="302"/>
    </row>
    <row r="65" spans="1:9" ht="12.95" customHeight="1" x14ac:dyDescent="0.25">
      <c r="A65" s="59">
        <f>A64+1</f>
        <v>53</v>
      </c>
      <c r="B65" s="11" t="s">
        <v>151</v>
      </c>
      <c r="C65" s="12"/>
      <c r="D65" s="12"/>
      <c r="E65" s="12"/>
      <c r="F65" s="7"/>
      <c r="G65" s="6"/>
      <c r="H65" s="13"/>
      <c r="I65" s="305"/>
    </row>
    <row r="66" spans="1:9" ht="12.95" customHeight="1" x14ac:dyDescent="0.25">
      <c r="A66" s="59">
        <f t="shared" ref="A66:A71" si="12">A65+1</f>
        <v>54</v>
      </c>
      <c r="B66" s="1"/>
      <c r="C66" s="300" t="s">
        <v>90</v>
      </c>
      <c r="D66" s="5"/>
      <c r="E66" s="1"/>
      <c r="F66" s="37">
        <v>5</v>
      </c>
      <c r="G66" s="24">
        <v>15</v>
      </c>
      <c r="H66" s="38">
        <f t="shared" ref="H66:H68" si="13">F66*G66</f>
        <v>75</v>
      </c>
      <c r="I66" s="302"/>
    </row>
    <row r="67" spans="1:9" ht="12.95" customHeight="1" x14ac:dyDescent="0.25">
      <c r="A67" s="59">
        <f t="shared" si="12"/>
        <v>55</v>
      </c>
      <c r="B67" s="1"/>
      <c r="C67" s="300" t="s">
        <v>167</v>
      </c>
      <c r="D67" s="5"/>
      <c r="E67" s="1"/>
      <c r="F67" s="37">
        <v>1</v>
      </c>
      <c r="G67" s="24">
        <v>200</v>
      </c>
      <c r="H67" s="38">
        <f t="shared" ref="H67" si="14">F67*G67</f>
        <v>200</v>
      </c>
      <c r="I67" s="302"/>
    </row>
    <row r="68" spans="1:9" ht="12.95" customHeight="1" x14ac:dyDescent="0.25">
      <c r="A68" s="59">
        <f t="shared" si="12"/>
        <v>56</v>
      </c>
      <c r="B68" s="1"/>
      <c r="C68" s="300" t="s">
        <v>152</v>
      </c>
      <c r="D68" s="5"/>
      <c r="E68" s="1"/>
      <c r="F68" s="322">
        <v>2</v>
      </c>
      <c r="G68" s="24">
        <v>35</v>
      </c>
      <c r="H68" s="38">
        <f t="shared" si="13"/>
        <v>70</v>
      </c>
      <c r="I68" s="302"/>
    </row>
    <row r="69" spans="1:9" ht="12.95" customHeight="1" x14ac:dyDescent="0.25">
      <c r="A69" s="59">
        <f t="shared" si="12"/>
        <v>57</v>
      </c>
      <c r="B69" s="1"/>
      <c r="C69" s="300" t="s">
        <v>153</v>
      </c>
      <c r="D69" s="5"/>
      <c r="E69" s="1"/>
      <c r="F69" s="322">
        <v>1</v>
      </c>
      <c r="G69" s="24">
        <v>80</v>
      </c>
      <c r="H69" s="38">
        <f t="shared" ref="H69:H71" si="15">F69*G69</f>
        <v>80</v>
      </c>
      <c r="I69" s="302"/>
    </row>
    <row r="70" spans="1:9" ht="12.95" customHeight="1" x14ac:dyDescent="0.25">
      <c r="A70" s="59">
        <f t="shared" si="12"/>
        <v>58</v>
      </c>
      <c r="B70" s="1"/>
      <c r="C70" s="300" t="s">
        <v>205</v>
      </c>
      <c r="D70" s="5"/>
      <c r="E70" s="1"/>
      <c r="F70" s="322">
        <v>2</v>
      </c>
      <c r="G70" s="24">
        <v>80</v>
      </c>
      <c r="H70" s="38">
        <f t="shared" ref="H70" si="16">F70*G70</f>
        <v>160</v>
      </c>
      <c r="I70" s="302"/>
    </row>
    <row r="71" spans="1:9" ht="12.95" customHeight="1" x14ac:dyDescent="0.25">
      <c r="A71" s="59">
        <f t="shared" si="12"/>
        <v>59</v>
      </c>
      <c r="B71" s="1"/>
      <c r="C71" s="300" t="s">
        <v>154</v>
      </c>
      <c r="D71" s="5"/>
      <c r="E71" s="1"/>
      <c r="F71" s="37">
        <v>1</v>
      </c>
      <c r="G71" s="24">
        <v>250</v>
      </c>
      <c r="H71" s="38">
        <f t="shared" si="15"/>
        <v>250</v>
      </c>
      <c r="I71" s="302"/>
    </row>
    <row r="72" spans="1:9" ht="12.95" customHeight="1" x14ac:dyDescent="0.25">
      <c r="A72" s="59">
        <f t="shared" ref="A72:A81" si="17">A71+1</f>
        <v>60</v>
      </c>
      <c r="B72" s="1"/>
      <c r="C72" s="300" t="s">
        <v>19</v>
      </c>
      <c r="D72" s="5"/>
      <c r="E72" s="1"/>
      <c r="F72" s="56">
        <v>1</v>
      </c>
      <c r="G72" s="24">
        <v>150</v>
      </c>
      <c r="H72" s="38">
        <f>F72*G72</f>
        <v>150</v>
      </c>
      <c r="I72" s="302"/>
    </row>
    <row r="73" spans="1:9" ht="12.95" customHeight="1" x14ac:dyDescent="0.25">
      <c r="A73" s="59">
        <f t="shared" ref="A73" si="18">A72+1</f>
        <v>61</v>
      </c>
      <c r="B73" s="1"/>
      <c r="C73" s="300" t="s">
        <v>96</v>
      </c>
      <c r="D73" s="5"/>
      <c r="E73" s="1"/>
      <c r="F73" s="56">
        <v>1</v>
      </c>
      <c r="G73" s="24">
        <v>65</v>
      </c>
      <c r="H73" s="38">
        <f>F73*G73</f>
        <v>65</v>
      </c>
      <c r="I73" s="302"/>
    </row>
    <row r="74" spans="1:9" ht="12.95" customHeight="1" x14ac:dyDescent="0.25">
      <c r="A74" s="59">
        <f t="shared" si="17"/>
        <v>62</v>
      </c>
      <c r="B74" s="1"/>
      <c r="C74" s="300" t="s">
        <v>81</v>
      </c>
      <c r="D74" s="5"/>
      <c r="E74" s="1"/>
      <c r="F74" s="25">
        <v>1</v>
      </c>
      <c r="G74" s="24">
        <v>50</v>
      </c>
      <c r="H74" s="38">
        <f t="shared" ref="H74" si="19">F74*G74</f>
        <v>50</v>
      </c>
      <c r="I74" s="302"/>
    </row>
    <row r="75" spans="1:9" ht="12.95" customHeight="1" x14ac:dyDescent="0.25">
      <c r="A75" s="59">
        <f t="shared" si="17"/>
        <v>63</v>
      </c>
      <c r="B75" s="1"/>
      <c r="C75" s="2"/>
      <c r="D75" s="5"/>
      <c r="E75" s="311" t="s">
        <v>22</v>
      </c>
      <c r="F75" s="309"/>
      <c r="G75" s="310"/>
      <c r="H75" s="279">
        <f>SUM(H66:H74)</f>
        <v>1100</v>
      </c>
      <c r="I75" s="301"/>
    </row>
    <row r="76" spans="1:9" ht="12.95" customHeight="1" x14ac:dyDescent="0.25">
      <c r="A76" s="59">
        <f>A75+1</f>
        <v>64</v>
      </c>
      <c r="B76" s="1"/>
      <c r="C76" s="2"/>
      <c r="D76" s="5"/>
      <c r="E76" s="312" t="s">
        <v>23</v>
      </c>
      <c r="F76" s="25"/>
      <c r="G76" s="24"/>
      <c r="H76" s="308">
        <v>1.35</v>
      </c>
      <c r="I76" s="301"/>
    </row>
    <row r="77" spans="1:9" ht="12.95" customHeight="1" x14ac:dyDescent="0.25">
      <c r="A77" s="59">
        <f>A76+1</f>
        <v>65</v>
      </c>
      <c r="B77" s="1"/>
      <c r="C77" s="2"/>
      <c r="D77" s="5"/>
      <c r="E77" s="311" t="s">
        <v>24</v>
      </c>
      <c r="F77" s="25"/>
      <c r="G77" s="24"/>
      <c r="H77" s="277">
        <f>H75*H76</f>
        <v>1485</v>
      </c>
      <c r="I77" s="301"/>
    </row>
    <row r="78" spans="1:9" ht="12.95" customHeight="1" x14ac:dyDescent="0.25">
      <c r="A78" s="59">
        <f>A77+1</f>
        <v>66</v>
      </c>
      <c r="B78" s="2"/>
      <c r="C78" s="2"/>
      <c r="D78" s="2"/>
      <c r="E78" s="17"/>
      <c r="F78" s="21"/>
      <c r="G78" s="19"/>
      <c r="H78" s="18"/>
      <c r="I78" s="302"/>
    </row>
    <row r="79" spans="1:9" ht="12.95" customHeight="1" x14ac:dyDescent="0.25">
      <c r="A79" s="59">
        <f t="shared" si="17"/>
        <v>67</v>
      </c>
      <c r="B79" s="50" t="s">
        <v>45</v>
      </c>
      <c r="C79" s="52"/>
      <c r="D79" s="52"/>
      <c r="E79" s="52"/>
      <c r="F79" s="53"/>
      <c r="G79" s="54"/>
      <c r="H79" s="44">
        <f>H25+H42+H51+H61+H75</f>
        <v>7770</v>
      </c>
      <c r="I79" s="302"/>
    </row>
    <row r="80" spans="1:9" ht="12.95" customHeight="1" x14ac:dyDescent="0.25">
      <c r="A80" s="59">
        <f t="shared" si="17"/>
        <v>68</v>
      </c>
      <c r="B80" s="51" t="s">
        <v>23</v>
      </c>
      <c r="C80" s="14"/>
      <c r="D80" s="14"/>
      <c r="E80" s="14"/>
      <c r="F80" s="14"/>
      <c r="G80" s="14"/>
      <c r="H80" s="321">
        <f>H81/H79</f>
        <v>1.35</v>
      </c>
      <c r="I80" s="302"/>
    </row>
    <row r="81" spans="1:9" ht="12.95" customHeight="1" x14ac:dyDescent="0.25">
      <c r="A81" s="59">
        <f t="shared" si="17"/>
        <v>69</v>
      </c>
      <c r="B81" s="50" t="s">
        <v>46</v>
      </c>
      <c r="C81" s="14"/>
      <c r="D81" s="14"/>
      <c r="E81" s="14"/>
      <c r="F81" s="14"/>
      <c r="G81" s="14"/>
      <c r="H81" s="44">
        <f>H27+H44+H53+H63+H77</f>
        <v>10489.5</v>
      </c>
      <c r="I81" s="302"/>
    </row>
    <row r="82" spans="1:9" ht="12.95" customHeight="1" x14ac:dyDescent="0.25">
      <c r="A82" s="59"/>
      <c r="B82" s="27"/>
      <c r="C82" s="27"/>
      <c r="D82" s="27"/>
      <c r="E82" s="29"/>
      <c r="F82" s="6"/>
      <c r="G82" s="6"/>
      <c r="H82" s="6"/>
      <c r="I82" s="30"/>
    </row>
    <row r="83" spans="1:9" ht="12.95" customHeight="1" x14ac:dyDescent="0.25">
      <c r="A83" s="59"/>
      <c r="B83" s="46"/>
      <c r="C83" s="46"/>
      <c r="D83" s="46"/>
      <c r="E83" s="20"/>
      <c r="F83" s="6"/>
      <c r="G83" s="47"/>
      <c r="H83" s="6"/>
      <c r="I83" s="30"/>
    </row>
    <row r="84" spans="1:9" ht="12.95" customHeight="1" x14ac:dyDescent="0.25">
      <c r="A84" s="59"/>
      <c r="B84" s="6"/>
      <c r="C84" s="6"/>
      <c r="D84" s="6"/>
      <c r="E84" s="48"/>
      <c r="F84" s="6"/>
      <c r="G84" s="6"/>
      <c r="H84" s="6"/>
      <c r="I84" s="49"/>
    </row>
    <row r="85" spans="1:9" ht="12.95" customHeight="1" x14ac:dyDescent="0.25">
      <c r="A85" s="59"/>
      <c r="B85" s="6"/>
      <c r="C85" s="6"/>
      <c r="D85" s="6"/>
      <c r="E85" s="20"/>
      <c r="F85" s="6"/>
      <c r="G85" s="6"/>
      <c r="H85" s="6"/>
      <c r="I85" s="49"/>
    </row>
    <row r="86" spans="1:9" ht="12.95" customHeight="1" x14ac:dyDescent="0.25">
      <c r="A86" s="59"/>
      <c r="B86" s="6"/>
      <c r="C86" s="6"/>
      <c r="D86" s="6"/>
      <c r="E86" s="20"/>
      <c r="F86" s="6"/>
      <c r="G86" s="6"/>
      <c r="H86" s="6"/>
      <c r="I86" s="49"/>
    </row>
    <row r="87" spans="1:9" ht="12.95" customHeight="1" x14ac:dyDescent="0.25">
      <c r="A87" s="5"/>
      <c r="B87" s="6"/>
      <c r="C87" s="6"/>
      <c r="D87" s="6"/>
      <c r="E87" s="20"/>
      <c r="F87" s="6"/>
      <c r="G87" s="6"/>
      <c r="H87" s="6"/>
      <c r="I87" s="49"/>
    </row>
    <row r="88" spans="1:9" ht="12.95" customHeight="1" x14ac:dyDescent="0.25">
      <c r="B88" s="27"/>
      <c r="C88" s="27"/>
      <c r="D88" s="27"/>
      <c r="E88" s="29"/>
      <c r="F88" s="6"/>
      <c r="G88" s="6"/>
      <c r="H88" s="6"/>
      <c r="I88" s="30"/>
    </row>
    <row r="89" spans="1:9" ht="12.95" customHeight="1" x14ac:dyDescent="0.25">
      <c r="B89" s="31"/>
      <c r="C89" s="32"/>
      <c r="D89" s="31"/>
      <c r="E89" s="31"/>
      <c r="F89" s="5"/>
      <c r="G89" s="5"/>
      <c r="H89" s="33"/>
      <c r="I89" s="41"/>
    </row>
    <row r="90" spans="1:9" x14ac:dyDescent="0.25">
      <c r="B90" s="31"/>
      <c r="C90" s="31"/>
      <c r="D90" s="31"/>
      <c r="E90" s="35"/>
      <c r="F90" s="36"/>
      <c r="G90" s="5"/>
      <c r="H90" s="36"/>
      <c r="I90" s="5"/>
    </row>
    <row r="91" spans="1:9" x14ac:dyDescent="0.25">
      <c r="B91" s="5"/>
      <c r="C91" s="5"/>
      <c r="D91" s="5"/>
      <c r="E91" s="5"/>
      <c r="F91" s="5"/>
      <c r="G91" s="39"/>
      <c r="H91" s="5"/>
      <c r="I91" s="40"/>
    </row>
    <row r="92" spans="1:9" x14ac:dyDescent="0.25">
      <c r="B92" s="5"/>
      <c r="C92" s="5"/>
      <c r="D92" s="5"/>
      <c r="E92" s="5"/>
      <c r="F92" s="5"/>
      <c r="G92" s="39"/>
      <c r="H92" s="5"/>
      <c r="I92" s="40"/>
    </row>
    <row r="93" spans="1:9" x14ac:dyDescent="0.25">
      <c r="B93" s="5"/>
      <c r="C93" s="5"/>
      <c r="D93" s="5"/>
      <c r="E93" s="5"/>
      <c r="F93" s="5"/>
      <c r="G93" s="39"/>
      <c r="H93" s="5"/>
      <c r="I93" s="40"/>
    </row>
    <row r="94" spans="1:9" x14ac:dyDescent="0.25">
      <c r="B94" s="5"/>
      <c r="C94" s="5"/>
      <c r="D94" s="5"/>
      <c r="E94" s="5"/>
      <c r="F94" s="5"/>
      <c r="G94" s="39"/>
      <c r="H94" s="5"/>
      <c r="I94" s="40"/>
    </row>
    <row r="95" spans="1:9" x14ac:dyDescent="0.25">
      <c r="B95" s="5"/>
      <c r="C95" s="5"/>
      <c r="D95" s="5"/>
      <c r="E95" s="5"/>
      <c r="F95" s="5"/>
      <c r="G95" s="39"/>
      <c r="H95" s="5"/>
      <c r="I95" s="40"/>
    </row>
    <row r="96" spans="1:9" x14ac:dyDescent="0.25">
      <c r="B96" s="5"/>
      <c r="C96" s="5"/>
      <c r="D96" s="5"/>
      <c r="E96" s="5"/>
      <c r="F96" s="5"/>
      <c r="G96" s="39"/>
      <c r="H96" s="5"/>
      <c r="I96" s="40"/>
    </row>
    <row r="97" spans="2:9" x14ac:dyDescent="0.25">
      <c r="B97" s="5"/>
      <c r="C97" s="5"/>
      <c r="D97" s="5"/>
      <c r="E97" s="5"/>
      <c r="F97" s="5"/>
      <c r="G97" s="39"/>
      <c r="H97" s="5"/>
      <c r="I97" s="40"/>
    </row>
    <row r="98" spans="2:9" x14ac:dyDescent="0.25">
      <c r="B98" s="5"/>
      <c r="C98" s="5"/>
      <c r="D98" s="5"/>
      <c r="E98" s="5"/>
      <c r="F98" s="5"/>
      <c r="G98" s="39"/>
      <c r="H98" s="5"/>
      <c r="I98" s="40"/>
    </row>
    <row r="99" spans="2:9" x14ac:dyDescent="0.25">
      <c r="B99" s="27"/>
      <c r="C99" s="27"/>
      <c r="D99" s="27"/>
      <c r="E99" s="29"/>
      <c r="F99" s="6"/>
      <c r="G99" s="6"/>
      <c r="H99" s="6"/>
      <c r="I99" s="30"/>
    </row>
    <row r="100" spans="2:9" ht="15.75" x14ac:dyDescent="0.25">
      <c r="B100" s="46"/>
      <c r="C100" s="46"/>
      <c r="D100" s="46"/>
      <c r="E100" s="20"/>
      <c r="F100" s="6"/>
      <c r="G100" s="47"/>
      <c r="H100" s="6"/>
      <c r="I100" s="30"/>
    </row>
    <row r="101" spans="2:9" x14ac:dyDescent="0.25">
      <c r="B101" s="6"/>
      <c r="C101" s="6"/>
      <c r="D101" s="6"/>
      <c r="E101" s="48"/>
      <c r="F101" s="6"/>
      <c r="G101" s="6"/>
      <c r="H101" s="6"/>
      <c r="I101" s="49"/>
    </row>
    <row r="102" spans="2:9" x14ac:dyDescent="0.25">
      <c r="B102" s="6"/>
      <c r="C102" s="6"/>
      <c r="D102" s="6"/>
      <c r="E102" s="20"/>
      <c r="F102" s="6"/>
      <c r="G102" s="6"/>
      <c r="H102" s="6"/>
      <c r="I102" s="49"/>
    </row>
    <row r="103" spans="2:9" x14ac:dyDescent="0.25">
      <c r="B103" s="27"/>
      <c r="C103" s="27"/>
      <c r="D103" s="27"/>
      <c r="E103" s="29"/>
      <c r="F103" s="6"/>
      <c r="G103" s="6"/>
      <c r="H103" s="6"/>
      <c r="I103" s="30"/>
    </row>
    <row r="104" spans="2:9" x14ac:dyDescent="0.25">
      <c r="B104" s="31"/>
      <c r="C104" s="32"/>
      <c r="D104" s="31"/>
      <c r="E104" s="31"/>
      <c r="F104" s="5"/>
      <c r="G104" s="5"/>
      <c r="H104" s="33"/>
      <c r="I104" s="41"/>
    </row>
    <row r="105" spans="2:9" x14ac:dyDescent="0.25">
      <c r="B105" s="31"/>
      <c r="C105" s="31"/>
      <c r="D105" s="31"/>
      <c r="E105" s="35"/>
      <c r="F105" s="36"/>
      <c r="G105" s="5"/>
      <c r="H105" s="36"/>
      <c r="I105" s="5"/>
    </row>
    <row r="106" spans="2:9" x14ac:dyDescent="0.25">
      <c r="B106" s="5"/>
      <c r="C106" s="5"/>
      <c r="D106" s="5"/>
      <c r="E106" s="5"/>
      <c r="F106" s="5"/>
      <c r="G106" s="39"/>
      <c r="H106" s="5"/>
      <c r="I106" s="40"/>
    </row>
    <row r="107" spans="2:9" x14ac:dyDescent="0.25">
      <c r="B107" s="5"/>
      <c r="C107" s="5"/>
      <c r="D107" s="5"/>
      <c r="E107" s="5"/>
      <c r="F107" s="5"/>
      <c r="G107" s="39"/>
      <c r="H107" s="5"/>
      <c r="I107" s="40"/>
    </row>
    <row r="108" spans="2:9" x14ac:dyDescent="0.25">
      <c r="B108" s="5"/>
      <c r="C108" s="5"/>
      <c r="D108" s="5"/>
      <c r="E108" s="5"/>
      <c r="F108" s="5"/>
      <c r="G108" s="39"/>
      <c r="H108" s="5"/>
      <c r="I108" s="40"/>
    </row>
    <row r="109" spans="2:9" x14ac:dyDescent="0.25">
      <c r="B109" s="5"/>
      <c r="C109" s="5"/>
      <c r="D109" s="5"/>
      <c r="E109" s="5"/>
      <c r="F109" s="5"/>
      <c r="G109" s="39"/>
      <c r="H109" s="5"/>
      <c r="I109" s="40"/>
    </row>
    <row r="110" spans="2:9" x14ac:dyDescent="0.25">
      <c r="B110" s="5"/>
      <c r="C110" s="5"/>
      <c r="D110" s="5"/>
      <c r="E110" s="5"/>
      <c r="F110" s="5"/>
      <c r="G110" s="39"/>
      <c r="H110" s="5"/>
      <c r="I110" s="40"/>
    </row>
    <row r="111" spans="2:9" x14ac:dyDescent="0.25">
      <c r="B111" s="5"/>
      <c r="C111" s="5"/>
      <c r="D111" s="5"/>
      <c r="E111" s="5"/>
      <c r="F111" s="5"/>
      <c r="G111" s="39"/>
      <c r="H111" s="5"/>
      <c r="I111" s="40"/>
    </row>
    <row r="112" spans="2:9" x14ac:dyDescent="0.25">
      <c r="B112" s="5"/>
      <c r="C112" s="5"/>
      <c r="D112" s="5"/>
      <c r="E112" s="5"/>
      <c r="F112" s="5"/>
      <c r="G112" s="39"/>
      <c r="H112" s="5"/>
      <c r="I112" s="40"/>
    </row>
    <row r="113" spans="2:9" x14ac:dyDescent="0.25">
      <c r="B113" s="5"/>
      <c r="C113" s="5"/>
      <c r="D113" s="5"/>
      <c r="E113" s="5"/>
      <c r="F113" s="5"/>
      <c r="G113" s="39"/>
      <c r="H113" s="5"/>
      <c r="I113" s="40"/>
    </row>
    <row r="114" spans="2:9" x14ac:dyDescent="0.25">
      <c r="B114" s="27"/>
      <c r="C114" s="27"/>
      <c r="D114" s="27"/>
      <c r="E114" s="29"/>
      <c r="F114" s="6"/>
      <c r="G114" s="6"/>
      <c r="H114" s="6"/>
      <c r="I114" s="30"/>
    </row>
    <row r="115" spans="2:9" ht="15.75" x14ac:dyDescent="0.25">
      <c r="B115" s="46"/>
      <c r="C115" s="46"/>
      <c r="D115" s="46"/>
      <c r="E115" s="20"/>
      <c r="F115" s="6"/>
      <c r="G115" s="47"/>
      <c r="H115" s="6"/>
      <c r="I115" s="30"/>
    </row>
    <row r="116" spans="2:9" x14ac:dyDescent="0.25">
      <c r="B116" s="6"/>
      <c r="C116" s="6"/>
      <c r="D116" s="6"/>
      <c r="E116" s="48"/>
      <c r="F116" s="6"/>
      <c r="G116" s="6"/>
      <c r="H116" s="6"/>
      <c r="I116" s="49"/>
    </row>
    <row r="117" spans="2:9" x14ac:dyDescent="0.25">
      <c r="B117" s="6"/>
      <c r="C117" s="6"/>
      <c r="D117" s="6"/>
      <c r="E117" s="20"/>
      <c r="F117" s="6"/>
      <c r="G117" s="6"/>
      <c r="H117" s="6"/>
      <c r="I117" s="49"/>
    </row>
    <row r="118" spans="2:9" x14ac:dyDescent="0.25">
      <c r="B118" s="27"/>
      <c r="C118" s="27"/>
      <c r="D118" s="27"/>
      <c r="E118" s="29"/>
      <c r="F118" s="6"/>
      <c r="G118" s="6"/>
      <c r="H118" s="6"/>
      <c r="I118" s="30"/>
    </row>
    <row r="119" spans="2:9" x14ac:dyDescent="0.25">
      <c r="B119" s="31"/>
      <c r="C119" s="32"/>
      <c r="D119" s="31"/>
      <c r="E119" s="31"/>
      <c r="F119" s="5"/>
      <c r="G119" s="5"/>
      <c r="H119" s="33"/>
      <c r="I119" s="41"/>
    </row>
    <row r="120" spans="2:9" x14ac:dyDescent="0.25">
      <c r="B120" s="31"/>
      <c r="C120" s="31"/>
      <c r="D120" s="31"/>
      <c r="E120" s="35"/>
      <c r="F120" s="36"/>
      <c r="G120" s="5"/>
      <c r="H120" s="36"/>
      <c r="I120" s="5"/>
    </row>
    <row r="121" spans="2:9" x14ac:dyDescent="0.25">
      <c r="B121" s="5"/>
      <c r="C121" s="5"/>
      <c r="D121" s="5"/>
      <c r="E121" s="5"/>
      <c r="F121" s="5"/>
      <c r="G121" s="39"/>
      <c r="H121" s="5"/>
      <c r="I121" s="40"/>
    </row>
    <row r="122" spans="2:9" x14ac:dyDescent="0.25">
      <c r="B122" s="5"/>
      <c r="C122" s="5"/>
      <c r="D122" s="5"/>
      <c r="E122" s="5"/>
      <c r="F122" s="5"/>
      <c r="G122" s="39"/>
      <c r="H122" s="5"/>
      <c r="I122" s="40"/>
    </row>
    <row r="123" spans="2:9" x14ac:dyDescent="0.25">
      <c r="B123" s="5"/>
      <c r="C123" s="5"/>
      <c r="D123" s="5"/>
      <c r="E123" s="5"/>
      <c r="F123" s="5"/>
      <c r="G123" s="39"/>
      <c r="H123" s="5"/>
      <c r="I123" s="40"/>
    </row>
    <row r="124" spans="2:9" x14ac:dyDescent="0.25">
      <c r="B124" s="5"/>
      <c r="C124" s="5"/>
      <c r="D124" s="5"/>
      <c r="E124" s="5"/>
      <c r="F124" s="5"/>
      <c r="G124" s="39"/>
      <c r="H124" s="5"/>
      <c r="I124" s="40"/>
    </row>
    <row r="125" spans="2:9" x14ac:dyDescent="0.25">
      <c r="B125" s="5"/>
      <c r="C125" s="5"/>
      <c r="D125" s="5"/>
      <c r="E125" s="5"/>
      <c r="F125" s="5"/>
      <c r="G125" s="39"/>
      <c r="H125" s="5"/>
      <c r="I125" s="40"/>
    </row>
    <row r="126" spans="2:9" x14ac:dyDescent="0.25">
      <c r="B126" s="5"/>
      <c r="C126" s="5"/>
      <c r="D126" s="5"/>
      <c r="E126" s="5"/>
      <c r="F126" s="5"/>
      <c r="G126" s="39"/>
      <c r="H126" s="5"/>
      <c r="I126" s="40"/>
    </row>
    <row r="127" spans="2:9" x14ac:dyDescent="0.25">
      <c r="B127" s="5"/>
      <c r="C127" s="5"/>
      <c r="D127" s="5"/>
      <c r="E127" s="5"/>
      <c r="F127" s="5"/>
      <c r="G127" s="39"/>
      <c r="H127" s="5"/>
      <c r="I127" s="40"/>
    </row>
    <row r="128" spans="2:9" x14ac:dyDescent="0.25">
      <c r="B128" s="5"/>
      <c r="C128" s="5"/>
      <c r="D128" s="5"/>
      <c r="E128" s="5"/>
      <c r="F128" s="5"/>
      <c r="G128" s="39"/>
      <c r="H128" s="5"/>
      <c r="I128" s="40"/>
    </row>
    <row r="129" spans="2:9" x14ac:dyDescent="0.25">
      <c r="B129" s="27"/>
      <c r="C129" s="27"/>
      <c r="D129" s="27"/>
      <c r="E129" s="29"/>
      <c r="F129" s="6"/>
      <c r="G129" s="6"/>
      <c r="H129" s="6"/>
      <c r="I129" s="30"/>
    </row>
    <row r="130" spans="2:9" ht="15.75" x14ac:dyDescent="0.25">
      <c r="B130" s="46"/>
      <c r="C130" s="46"/>
      <c r="D130" s="46"/>
      <c r="E130" s="20"/>
      <c r="F130" s="6"/>
      <c r="G130" s="47"/>
      <c r="H130" s="6"/>
      <c r="I130" s="30"/>
    </row>
    <row r="131" spans="2:9" x14ac:dyDescent="0.25">
      <c r="B131" s="6"/>
      <c r="C131" s="6"/>
      <c r="D131" s="6"/>
      <c r="E131" s="48"/>
      <c r="F131" s="6"/>
      <c r="G131" s="6"/>
      <c r="H131" s="6"/>
      <c r="I131" s="49"/>
    </row>
    <row r="132" spans="2:9" x14ac:dyDescent="0.25">
      <c r="B132" s="6"/>
      <c r="C132" s="6"/>
      <c r="D132" s="6"/>
      <c r="E132" s="20"/>
      <c r="F132" s="6"/>
      <c r="G132" s="6"/>
      <c r="H132" s="6"/>
      <c r="I132" s="49"/>
    </row>
    <row r="133" spans="2:9" x14ac:dyDescent="0.25">
      <c r="B133" s="27"/>
      <c r="C133" s="27"/>
      <c r="D133" s="27"/>
      <c r="E133" s="29"/>
      <c r="F133" s="6"/>
      <c r="G133" s="6"/>
      <c r="H133" s="6"/>
      <c r="I133" s="30"/>
    </row>
    <row r="134" spans="2:9" x14ac:dyDescent="0.25">
      <c r="B134" s="27"/>
      <c r="C134" s="28"/>
      <c r="D134" s="27"/>
      <c r="E134" s="27"/>
      <c r="F134" s="6"/>
      <c r="G134" s="6"/>
      <c r="H134" s="13"/>
      <c r="I134" s="43"/>
    </row>
    <row r="135" spans="2:9" x14ac:dyDescent="0.25">
      <c r="B135" s="27"/>
      <c r="C135" s="27"/>
      <c r="D135" s="27"/>
      <c r="E135" s="29"/>
      <c r="F135" s="55"/>
      <c r="G135" s="6"/>
      <c r="H135" s="55"/>
      <c r="I135" s="6"/>
    </row>
    <row r="136" spans="2:9" x14ac:dyDescent="0.25">
      <c r="G136" s="39"/>
      <c r="H136" s="5"/>
      <c r="I136" s="40"/>
    </row>
    <row r="137" spans="2:9" x14ac:dyDescent="0.25">
      <c r="G137" s="39"/>
      <c r="H137" s="5"/>
      <c r="I137" s="40"/>
    </row>
    <row r="138" spans="2:9" x14ac:dyDescent="0.25">
      <c r="G138" s="39"/>
      <c r="H138" s="5"/>
      <c r="I138" s="40"/>
    </row>
    <row r="139" spans="2:9" x14ac:dyDescent="0.25">
      <c r="G139" s="39"/>
      <c r="H139" s="5"/>
      <c r="I139" s="40"/>
    </row>
    <row r="140" spans="2:9" x14ac:dyDescent="0.25">
      <c r="G140" s="39"/>
      <c r="H140" s="5"/>
      <c r="I140" s="40"/>
    </row>
    <row r="141" spans="2:9" x14ac:dyDescent="0.25">
      <c r="G141" s="39"/>
      <c r="H141" s="5"/>
      <c r="I141" s="40"/>
    </row>
    <row r="142" spans="2:9" x14ac:dyDescent="0.25">
      <c r="G142" s="39"/>
      <c r="H142" s="5"/>
      <c r="I142" s="40"/>
    </row>
    <row r="143" spans="2:9" x14ac:dyDescent="0.25">
      <c r="G143" s="39"/>
      <c r="H143" s="5"/>
      <c r="I143" s="40"/>
    </row>
    <row r="144" spans="2:9" x14ac:dyDescent="0.25">
      <c r="G144" s="39"/>
      <c r="H144" s="5"/>
      <c r="I144" s="40"/>
    </row>
    <row r="145" spans="2:9" x14ac:dyDescent="0.25">
      <c r="G145" s="39"/>
      <c r="H145" s="5"/>
      <c r="I145" s="40"/>
    </row>
    <row r="146" spans="2:9" x14ac:dyDescent="0.25">
      <c r="G146" s="39"/>
      <c r="H146" s="5"/>
      <c r="I146" s="40"/>
    </row>
    <row r="147" spans="2:9" x14ac:dyDescent="0.25">
      <c r="G147" s="39"/>
      <c r="H147" s="5"/>
      <c r="I147" s="40"/>
    </row>
    <row r="148" spans="2:9" x14ac:dyDescent="0.25">
      <c r="G148" s="39"/>
      <c r="H148" s="5"/>
      <c r="I148" s="40"/>
    </row>
    <row r="149" spans="2:9" x14ac:dyDescent="0.25">
      <c r="G149" s="39"/>
      <c r="H149" s="5"/>
      <c r="I149" s="40"/>
    </row>
    <row r="150" spans="2:9" x14ac:dyDescent="0.25">
      <c r="G150" s="39"/>
      <c r="H150" s="5"/>
      <c r="I150" s="40"/>
    </row>
    <row r="151" spans="2:9" x14ac:dyDescent="0.25">
      <c r="G151" s="39"/>
      <c r="H151" s="5"/>
      <c r="I151" s="40"/>
    </row>
    <row r="152" spans="2:9" x14ac:dyDescent="0.25">
      <c r="B152" s="5"/>
      <c r="C152" s="5"/>
      <c r="D152" s="5"/>
      <c r="E152" s="5"/>
      <c r="F152" s="5"/>
      <c r="G152" s="39"/>
      <c r="H152" s="5"/>
      <c r="I152" s="40"/>
    </row>
    <row r="153" spans="2:9" x14ac:dyDescent="0.25">
      <c r="B153" s="5"/>
      <c r="C153" s="5"/>
      <c r="D153" s="5"/>
      <c r="E153" s="5"/>
      <c r="F153" s="5"/>
      <c r="G153" s="39"/>
      <c r="H153" s="5"/>
      <c r="I153" s="40"/>
    </row>
    <row r="154" spans="2:9" x14ac:dyDescent="0.25">
      <c r="B154" s="5"/>
      <c r="C154" s="5"/>
      <c r="D154" s="5"/>
      <c r="E154" s="5"/>
      <c r="F154" s="5"/>
      <c r="G154" s="39"/>
      <c r="H154" s="5"/>
      <c r="I154" s="40"/>
    </row>
    <row r="155" spans="2:9" x14ac:dyDescent="0.25">
      <c r="B155" s="5"/>
      <c r="C155" s="5"/>
      <c r="D155" s="5"/>
      <c r="E155" s="5"/>
      <c r="F155" s="5"/>
      <c r="G155" s="39"/>
      <c r="H155" s="5"/>
      <c r="I155" s="40"/>
    </row>
    <row r="156" spans="2:9" x14ac:dyDescent="0.25">
      <c r="B156" s="5"/>
      <c r="C156" s="5"/>
      <c r="D156" s="5"/>
      <c r="E156" s="5"/>
      <c r="F156" s="5"/>
      <c r="G156" s="39"/>
      <c r="H156" s="5"/>
      <c r="I156" s="40"/>
    </row>
    <row r="157" spans="2:9" x14ac:dyDescent="0.25">
      <c r="B157" s="27"/>
      <c r="C157" s="27"/>
      <c r="D157" s="27"/>
      <c r="E157" s="29"/>
      <c r="F157" s="6"/>
      <c r="G157" s="6"/>
      <c r="H157" s="6"/>
      <c r="I157" s="30"/>
    </row>
    <row r="158" spans="2:9" ht="15.75" x14ac:dyDescent="0.25">
      <c r="B158" s="46"/>
      <c r="C158" s="46"/>
      <c r="D158" s="46"/>
      <c r="E158" s="20"/>
      <c r="F158" s="6"/>
      <c r="G158" s="47"/>
      <c r="H158" s="6"/>
      <c r="I158" s="30"/>
    </row>
    <row r="159" spans="2:9" x14ac:dyDescent="0.25">
      <c r="B159" s="6"/>
      <c r="C159" s="6"/>
      <c r="D159" s="6"/>
      <c r="E159" s="48"/>
      <c r="F159" s="6"/>
      <c r="G159" s="6"/>
      <c r="H159" s="6"/>
      <c r="I159" s="49"/>
    </row>
    <row r="160" spans="2:9" x14ac:dyDescent="0.25">
      <c r="B160" s="6"/>
      <c r="C160" s="6"/>
      <c r="D160" s="6"/>
      <c r="E160" s="20"/>
      <c r="F160" s="6"/>
      <c r="G160" s="6"/>
      <c r="H160" s="6"/>
      <c r="I160" s="49"/>
    </row>
    <row r="161" spans="2:9" x14ac:dyDescent="0.25">
      <c r="B161" s="31"/>
      <c r="C161" s="32"/>
      <c r="D161" s="31"/>
      <c r="E161" s="31"/>
      <c r="F161" s="5"/>
      <c r="G161" s="5"/>
      <c r="H161" s="33"/>
      <c r="I161" s="34"/>
    </row>
    <row r="162" spans="2:9" x14ac:dyDescent="0.25">
      <c r="B162" s="31"/>
      <c r="C162" s="31"/>
      <c r="D162" s="31"/>
      <c r="E162" s="35"/>
      <c r="F162" s="36"/>
      <c r="G162" s="5"/>
      <c r="H162" s="36"/>
      <c r="I162" s="5"/>
    </row>
    <row r="163" spans="2:9" x14ac:dyDescent="0.25">
      <c r="B163" s="5"/>
      <c r="C163" s="5"/>
      <c r="D163" s="5"/>
      <c r="E163" s="5"/>
      <c r="F163" s="5"/>
      <c r="G163" s="39"/>
      <c r="H163" s="5"/>
      <c r="I163" s="40"/>
    </row>
    <row r="164" spans="2:9" x14ac:dyDescent="0.25">
      <c r="B164" s="5"/>
      <c r="C164" s="5"/>
      <c r="D164" s="5"/>
      <c r="E164" s="5"/>
      <c r="F164" s="5"/>
      <c r="G164" s="39"/>
      <c r="H164" s="5"/>
      <c r="I164" s="40"/>
    </row>
    <row r="165" spans="2:9" x14ac:dyDescent="0.25">
      <c r="B165" s="5"/>
      <c r="C165" s="5"/>
      <c r="D165" s="5"/>
      <c r="E165" s="5"/>
      <c r="F165" s="5"/>
      <c r="G165" s="39"/>
      <c r="H165" s="5"/>
      <c r="I165" s="40"/>
    </row>
    <row r="166" spans="2:9" x14ac:dyDescent="0.25">
      <c r="B166" s="5"/>
      <c r="C166" s="5"/>
      <c r="D166" s="5"/>
      <c r="E166" s="5"/>
      <c r="F166" s="5"/>
      <c r="G166" s="39"/>
      <c r="H166" s="5"/>
      <c r="I166" s="40"/>
    </row>
    <row r="167" spans="2:9" x14ac:dyDescent="0.25">
      <c r="B167" s="5"/>
      <c r="C167" s="5"/>
      <c r="D167" s="5"/>
      <c r="E167" s="5"/>
      <c r="F167" s="5"/>
      <c r="G167" s="39"/>
      <c r="H167" s="5"/>
      <c r="I167" s="40"/>
    </row>
    <row r="168" spans="2:9" x14ac:dyDescent="0.25">
      <c r="B168" s="5"/>
      <c r="C168" s="5"/>
      <c r="D168" s="5"/>
      <c r="E168" s="5"/>
      <c r="F168" s="5"/>
      <c r="G168" s="39"/>
      <c r="H168" s="5"/>
      <c r="I168" s="40"/>
    </row>
    <row r="169" spans="2:9" x14ac:dyDescent="0.25">
      <c r="B169" s="5"/>
      <c r="C169" s="5"/>
      <c r="D169" s="5"/>
      <c r="E169" s="5"/>
      <c r="F169" s="5"/>
      <c r="G169" s="39"/>
      <c r="H169" s="5"/>
      <c r="I169" s="40"/>
    </row>
    <row r="170" spans="2:9" x14ac:dyDescent="0.25">
      <c r="B170" s="5"/>
      <c r="C170" s="5"/>
      <c r="D170" s="5"/>
      <c r="E170" s="5"/>
      <c r="F170" s="5"/>
      <c r="G170" s="39"/>
      <c r="H170" s="5"/>
      <c r="I170" s="40"/>
    </row>
    <row r="171" spans="2:9" x14ac:dyDescent="0.25">
      <c r="B171" s="5"/>
      <c r="C171" s="5"/>
      <c r="D171" s="5"/>
      <c r="E171" s="5"/>
      <c r="F171" s="5"/>
      <c r="G171" s="39"/>
      <c r="H171" s="5"/>
      <c r="I171" s="40"/>
    </row>
    <row r="172" spans="2:9" x14ac:dyDescent="0.25">
      <c r="B172" s="5"/>
      <c r="C172" s="5"/>
      <c r="D172" s="5"/>
      <c r="E172" s="5"/>
      <c r="F172" s="5"/>
      <c r="G172" s="39"/>
      <c r="H172" s="5"/>
      <c r="I172" s="40"/>
    </row>
    <row r="173" spans="2:9" x14ac:dyDescent="0.25">
      <c r="B173" s="5"/>
      <c r="C173" s="5"/>
      <c r="D173" s="5"/>
      <c r="E173" s="5"/>
      <c r="F173" s="5"/>
      <c r="G173" s="39"/>
      <c r="H173" s="5"/>
      <c r="I173" s="40"/>
    </row>
    <row r="174" spans="2:9" x14ac:dyDescent="0.25">
      <c r="B174" s="5"/>
      <c r="C174" s="5"/>
      <c r="D174" s="5"/>
      <c r="E174" s="5"/>
      <c r="F174" s="5"/>
      <c r="G174" s="39"/>
      <c r="H174" s="5"/>
      <c r="I174" s="40"/>
    </row>
    <row r="175" spans="2:9" x14ac:dyDescent="0.25">
      <c r="B175" s="27"/>
      <c r="C175" s="27"/>
      <c r="D175" s="27"/>
      <c r="E175" s="29"/>
      <c r="F175" s="6"/>
      <c r="G175" s="6"/>
      <c r="H175" s="6"/>
      <c r="I175" s="30"/>
    </row>
    <row r="176" spans="2:9" ht="15.75" x14ac:dyDescent="0.25">
      <c r="B176" s="46"/>
      <c r="C176" s="46"/>
      <c r="D176" s="46"/>
      <c r="E176" s="20"/>
      <c r="F176" s="6"/>
      <c r="G176" s="47"/>
      <c r="H176" s="6"/>
      <c r="I176" s="30"/>
    </row>
    <row r="177" spans="2:9" x14ac:dyDescent="0.25">
      <c r="B177" s="6"/>
      <c r="C177" s="6"/>
      <c r="D177" s="6"/>
      <c r="E177" s="48"/>
      <c r="F177" s="6"/>
      <c r="G177" s="6"/>
      <c r="H177" s="6"/>
      <c r="I177" s="49"/>
    </row>
    <row r="178" spans="2:9" x14ac:dyDescent="0.25">
      <c r="B178" s="6"/>
      <c r="C178" s="6"/>
      <c r="D178" s="6"/>
      <c r="E178" s="20"/>
      <c r="F178" s="6"/>
      <c r="G178" s="6"/>
      <c r="H178" s="6"/>
      <c r="I178" s="49"/>
    </row>
  </sheetData>
  <mergeCells count="1">
    <mergeCell ref="B7:I7"/>
  </mergeCells>
  <pageMargins left="0.5" right="0.5" top="0.5" bottom="0.5" header="0.3" footer="0.3"/>
  <pageSetup scale="85" orientation="portrait" r:id="rId1"/>
  <headerFooter>
    <oddFooter>&amp;L&amp;"TradeGothic,Regular"&amp;9Perkins+Will
180420.119&amp;C&amp;"TradeGothic,Regular"&amp;9Print Date: &amp;D&amp;R&amp;"TradeGothic,Regular"&amp;9Public Support
B-&amp;P</oddFooter>
  </headerFooter>
  <rowBreaks count="1" manualBreakCount="1">
    <brk id="53" max="16383" man="1"/>
  </rowBreaks>
  <ignoredErrors>
    <ignoredError sqref="H8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5"/>
  <sheetViews>
    <sheetView view="pageBreakPreview" zoomScaleNormal="100" zoomScaleSheetLayoutView="100" workbookViewId="0">
      <selection activeCell="I19" sqref="I19"/>
    </sheetView>
  </sheetViews>
  <sheetFormatPr defaultRowHeight="15" x14ac:dyDescent="0.25"/>
  <cols>
    <col min="1" max="1" width="3.7109375" customWidth="1"/>
    <col min="2" max="4" width="2.28515625" customWidth="1"/>
    <col min="5" max="5" width="35.7109375" customWidth="1"/>
    <col min="6" max="6" width="4.7109375" customWidth="1"/>
    <col min="7" max="8" width="6.7109375" customWidth="1"/>
    <col min="9" max="9" width="40.7109375" customWidth="1"/>
    <col min="10" max="10" width="9.140625" customWidth="1"/>
  </cols>
  <sheetData>
    <row r="1" spans="1:9" ht="15.75" x14ac:dyDescent="0.25">
      <c r="A1" s="100" t="s">
        <v>131</v>
      </c>
      <c r="B1" s="101"/>
      <c r="C1" s="100"/>
      <c r="D1" s="102"/>
      <c r="E1" s="101"/>
      <c r="F1" s="102"/>
      <c r="G1" s="102"/>
      <c r="H1" s="102"/>
      <c r="I1" s="103" t="s">
        <v>0</v>
      </c>
    </row>
    <row r="2" spans="1:9" ht="15.75" x14ac:dyDescent="0.25">
      <c r="A2" s="58"/>
      <c r="B2" s="58"/>
      <c r="C2" s="58"/>
      <c r="D2" s="104"/>
      <c r="E2" s="104"/>
      <c r="F2" s="57"/>
      <c r="G2" s="57"/>
      <c r="H2" s="57"/>
      <c r="I2" s="105"/>
    </row>
    <row r="3" spans="1:9" ht="15.75" x14ac:dyDescent="0.25">
      <c r="A3" s="3" t="s">
        <v>147</v>
      </c>
      <c r="B3" s="58"/>
      <c r="C3" s="58"/>
      <c r="D3" s="106"/>
      <c r="E3" s="107"/>
      <c r="F3" s="108"/>
      <c r="G3" s="109"/>
      <c r="H3" s="110"/>
      <c r="I3" s="111" t="s">
        <v>61</v>
      </c>
    </row>
    <row r="4" spans="1:9" x14ac:dyDescent="0.25">
      <c r="A4" s="94"/>
      <c r="B4" s="95"/>
      <c r="C4" s="95"/>
      <c r="D4" s="60"/>
      <c r="E4" s="96"/>
      <c r="F4" s="95"/>
      <c r="G4" s="97"/>
      <c r="H4" s="98"/>
      <c r="I4" s="99" t="s">
        <v>182</v>
      </c>
    </row>
    <row r="5" spans="1:9" x14ac:dyDescent="0.25">
      <c r="A5" s="61" t="s">
        <v>1</v>
      </c>
      <c r="B5" s="62"/>
      <c r="C5" s="63"/>
      <c r="D5" s="62"/>
      <c r="E5" s="63"/>
      <c r="F5" s="63"/>
      <c r="G5" s="63"/>
      <c r="H5" s="63"/>
      <c r="I5" s="62"/>
    </row>
    <row r="6" spans="1:9" ht="12.95" customHeight="1" x14ac:dyDescent="0.25">
      <c r="A6" s="64" t="s">
        <v>2</v>
      </c>
      <c r="B6" s="23" t="s">
        <v>91</v>
      </c>
      <c r="C6" s="65"/>
      <c r="D6" s="23"/>
      <c r="E6" s="65"/>
      <c r="F6" s="65"/>
      <c r="G6" s="65"/>
      <c r="H6" s="65"/>
      <c r="I6" s="66"/>
    </row>
    <row r="7" spans="1:9" ht="12.95" customHeight="1" x14ac:dyDescent="0.25">
      <c r="A7" s="67">
        <v>2</v>
      </c>
      <c r="B7" s="363" t="s">
        <v>180</v>
      </c>
      <c r="C7" s="364"/>
      <c r="D7" s="364"/>
      <c r="E7" s="364"/>
      <c r="F7" s="364"/>
      <c r="G7" s="364"/>
      <c r="H7" s="364"/>
      <c r="I7" s="364"/>
    </row>
    <row r="8" spans="1:9" ht="12.95" customHeight="1" x14ac:dyDescent="0.25">
      <c r="A8" s="67">
        <v>3</v>
      </c>
      <c r="B8" s="113"/>
      <c r="C8" s="42"/>
      <c r="D8" s="68"/>
      <c r="E8" s="23"/>
      <c r="F8" s="65"/>
      <c r="G8" s="65"/>
      <c r="H8" s="65"/>
      <c r="I8" s="69"/>
    </row>
    <row r="9" spans="1:9" ht="12.95" customHeight="1" x14ac:dyDescent="0.25">
      <c r="A9" s="195"/>
      <c r="B9" s="71"/>
      <c r="C9" s="196" t="s">
        <v>3</v>
      </c>
      <c r="D9" s="5" t="s">
        <v>3</v>
      </c>
      <c r="E9" s="5"/>
      <c r="F9" s="73"/>
      <c r="G9" s="73"/>
      <c r="H9" s="73"/>
      <c r="I9" s="74"/>
    </row>
    <row r="10" spans="1:9" x14ac:dyDescent="0.25">
      <c r="A10" s="75"/>
      <c r="B10" s="76"/>
      <c r="C10" s="76"/>
      <c r="D10" s="76"/>
      <c r="E10" s="76"/>
      <c r="F10" s="79"/>
      <c r="G10" s="77" t="s">
        <v>83</v>
      </c>
      <c r="H10" s="78"/>
      <c r="I10" s="80"/>
    </row>
    <row r="11" spans="1:9" ht="22.5" x14ac:dyDescent="0.25">
      <c r="A11" s="81"/>
      <c r="B11" s="197"/>
      <c r="C11" s="198" t="s">
        <v>4</v>
      </c>
      <c r="D11" s="198"/>
      <c r="E11" s="199"/>
      <c r="F11" s="200" t="s">
        <v>5</v>
      </c>
      <c r="G11" s="201" t="s">
        <v>6</v>
      </c>
      <c r="H11" s="202" t="s">
        <v>7</v>
      </c>
      <c r="I11" s="88" t="s">
        <v>8</v>
      </c>
    </row>
    <row r="12" spans="1:9" ht="12.95" customHeight="1" x14ac:dyDescent="0.25">
      <c r="A12" s="5"/>
      <c r="B12" s="5"/>
      <c r="C12" s="5"/>
      <c r="D12" s="5"/>
      <c r="E12" s="5"/>
      <c r="F12" s="4"/>
      <c r="G12" s="9"/>
      <c r="H12" s="8"/>
      <c r="I12" s="10"/>
    </row>
    <row r="13" spans="1:9" ht="12.95" customHeight="1" x14ac:dyDescent="0.25">
      <c r="A13" s="59">
        <v>1</v>
      </c>
      <c r="B13" s="11" t="s">
        <v>25</v>
      </c>
      <c r="C13" s="12"/>
      <c r="D13" s="12"/>
      <c r="E13" s="12"/>
      <c r="F13" s="7"/>
      <c r="G13" s="6"/>
      <c r="H13" s="13"/>
      <c r="I13" s="306"/>
    </row>
    <row r="14" spans="1:9" ht="12.95" customHeight="1" x14ac:dyDescent="0.25">
      <c r="A14" s="59">
        <f t="shared" ref="A14:A18" si="0">A13+1</f>
        <v>2</v>
      </c>
      <c r="B14" s="1"/>
      <c r="C14" s="300" t="s">
        <v>97</v>
      </c>
      <c r="D14" s="5"/>
      <c r="E14" s="1"/>
      <c r="F14" s="56">
        <v>0</v>
      </c>
      <c r="G14" s="24">
        <v>55</v>
      </c>
      <c r="H14" s="38">
        <f t="shared" ref="H14:H33" si="1">F14*G14</f>
        <v>0</v>
      </c>
      <c r="I14" s="302"/>
    </row>
    <row r="15" spans="1:9" ht="12.95" customHeight="1" x14ac:dyDescent="0.25">
      <c r="A15" s="59">
        <f t="shared" si="0"/>
        <v>3</v>
      </c>
      <c r="B15" s="1"/>
      <c r="C15" s="300" t="s">
        <v>171</v>
      </c>
      <c r="D15" s="5"/>
      <c r="E15" s="1"/>
      <c r="F15" s="56">
        <v>1</v>
      </c>
      <c r="G15" s="24">
        <v>36</v>
      </c>
      <c r="H15" s="38">
        <f t="shared" ref="H15" si="2">F15*G15</f>
        <v>36</v>
      </c>
      <c r="I15" s="302"/>
    </row>
    <row r="16" spans="1:9" ht="12.95" customHeight="1" x14ac:dyDescent="0.25">
      <c r="A16" s="59">
        <f t="shared" si="0"/>
        <v>4</v>
      </c>
      <c r="B16" s="1"/>
      <c r="C16" s="300" t="s">
        <v>98</v>
      </c>
      <c r="D16" s="5"/>
      <c r="E16" s="1"/>
      <c r="F16" s="56">
        <v>1</v>
      </c>
      <c r="G16" s="24">
        <v>80</v>
      </c>
      <c r="H16" s="38">
        <f t="shared" si="1"/>
        <v>80</v>
      </c>
      <c r="I16" s="305"/>
    </row>
    <row r="17" spans="1:9" ht="12.95" customHeight="1" x14ac:dyDescent="0.25">
      <c r="A17" s="59">
        <f t="shared" si="0"/>
        <v>5</v>
      </c>
      <c r="B17" s="1"/>
      <c r="C17" s="2" t="s">
        <v>19</v>
      </c>
      <c r="D17" s="5"/>
      <c r="E17" s="1"/>
      <c r="F17" s="56">
        <v>0</v>
      </c>
      <c r="G17" s="24">
        <v>300</v>
      </c>
      <c r="H17" s="38">
        <f t="shared" si="1"/>
        <v>0</v>
      </c>
      <c r="I17" s="302" t="s">
        <v>106</v>
      </c>
    </row>
    <row r="18" spans="1:9" ht="12.95" customHeight="1" x14ac:dyDescent="0.25">
      <c r="A18" s="59">
        <f t="shared" si="0"/>
        <v>6</v>
      </c>
      <c r="B18" s="1"/>
      <c r="C18" s="2" t="s">
        <v>26</v>
      </c>
      <c r="D18" s="5"/>
      <c r="E18" s="1"/>
      <c r="F18" s="56">
        <v>1</v>
      </c>
      <c r="G18" s="24">
        <v>80</v>
      </c>
      <c r="H18" s="38">
        <f t="shared" si="1"/>
        <v>80</v>
      </c>
      <c r="I18" s="302" t="s">
        <v>92</v>
      </c>
    </row>
    <row r="19" spans="1:9" ht="12.95" customHeight="1" x14ac:dyDescent="0.25">
      <c r="A19" s="59">
        <f t="shared" ref="A19:A88" si="3">A18+1</f>
        <v>7</v>
      </c>
      <c r="B19" s="1"/>
      <c r="C19" s="2" t="s">
        <v>27</v>
      </c>
      <c r="D19" s="5"/>
      <c r="E19" s="1"/>
      <c r="F19" s="56">
        <v>1</v>
      </c>
      <c r="G19" s="24">
        <v>80</v>
      </c>
      <c r="H19" s="38">
        <f t="shared" si="1"/>
        <v>80</v>
      </c>
      <c r="I19" s="302" t="s">
        <v>92</v>
      </c>
    </row>
    <row r="20" spans="1:9" ht="12.95" customHeight="1" x14ac:dyDescent="0.25">
      <c r="A20" s="59">
        <f t="shared" si="3"/>
        <v>8</v>
      </c>
      <c r="B20" s="1"/>
      <c r="C20" s="300" t="s">
        <v>99</v>
      </c>
      <c r="D20" s="5"/>
      <c r="E20" s="1"/>
      <c r="F20" s="56">
        <v>1</v>
      </c>
      <c r="G20" s="24">
        <v>30</v>
      </c>
      <c r="H20" s="38">
        <f t="shared" ref="H20" si="4">F20*G20</f>
        <v>30</v>
      </c>
      <c r="I20" s="302"/>
    </row>
    <row r="21" spans="1:9" ht="12.95" customHeight="1" x14ac:dyDescent="0.25">
      <c r="A21" s="59">
        <f t="shared" si="3"/>
        <v>9</v>
      </c>
      <c r="B21" s="1"/>
      <c r="C21" s="300" t="s">
        <v>100</v>
      </c>
      <c r="D21" s="5"/>
      <c r="E21" s="1"/>
      <c r="F21" s="56">
        <v>1</v>
      </c>
      <c r="G21" s="24">
        <v>30</v>
      </c>
      <c r="H21" s="38">
        <f t="shared" ref="H21" si="5">F21*G21</f>
        <v>30</v>
      </c>
      <c r="I21" s="302" t="s">
        <v>101</v>
      </c>
    </row>
    <row r="22" spans="1:9" ht="12.95" customHeight="1" x14ac:dyDescent="0.25">
      <c r="A22" s="59">
        <f t="shared" si="3"/>
        <v>10</v>
      </c>
      <c r="B22" s="1"/>
      <c r="C22" s="2"/>
      <c r="D22" s="5"/>
      <c r="E22" s="311" t="s">
        <v>22</v>
      </c>
      <c r="F22" s="309"/>
      <c r="G22" s="310"/>
      <c r="H22" s="279">
        <f>SUM(H14:H21)</f>
        <v>336</v>
      </c>
      <c r="I22" s="301"/>
    </row>
    <row r="23" spans="1:9" ht="12.95" customHeight="1" x14ac:dyDescent="0.25">
      <c r="A23" s="59">
        <f>A22+1</f>
        <v>11</v>
      </c>
      <c r="B23" s="1"/>
      <c r="C23" s="2"/>
      <c r="D23" s="5"/>
      <c r="E23" s="312" t="s">
        <v>23</v>
      </c>
      <c r="F23" s="25"/>
      <c r="G23" s="24"/>
      <c r="H23" s="308">
        <v>1.2</v>
      </c>
      <c r="I23" s="301"/>
    </row>
    <row r="24" spans="1:9" ht="12.95" customHeight="1" x14ac:dyDescent="0.25">
      <c r="A24" s="59">
        <f>A23+1</f>
        <v>12</v>
      </c>
      <c r="B24" s="1"/>
      <c r="C24" s="2"/>
      <c r="D24" s="5"/>
      <c r="E24" s="311" t="s">
        <v>24</v>
      </c>
      <c r="F24" s="25"/>
      <c r="G24" s="24"/>
      <c r="H24" s="277">
        <f>H22*H23</f>
        <v>403.2</v>
      </c>
      <c r="I24" s="301"/>
    </row>
    <row r="25" spans="1:9" ht="12.95" customHeight="1" x14ac:dyDescent="0.25">
      <c r="A25" s="59">
        <f>A24+1</f>
        <v>13</v>
      </c>
      <c r="B25" s="11" t="s">
        <v>102</v>
      </c>
      <c r="C25" s="2"/>
      <c r="D25" s="2"/>
      <c r="E25" s="2"/>
      <c r="F25" s="56"/>
      <c r="G25" s="24"/>
      <c r="H25" s="38"/>
      <c r="I25" s="302"/>
    </row>
    <row r="26" spans="1:9" ht="12.95" customHeight="1" x14ac:dyDescent="0.25">
      <c r="A26" s="59">
        <f t="shared" si="3"/>
        <v>14</v>
      </c>
      <c r="B26" s="1"/>
      <c r="C26" s="300" t="s">
        <v>103</v>
      </c>
      <c r="D26" s="5"/>
      <c r="E26" s="1"/>
      <c r="F26" s="56">
        <v>1</v>
      </c>
      <c r="G26" s="24">
        <v>60</v>
      </c>
      <c r="H26" s="38">
        <f t="shared" ref="H26:H27" si="6">F26*G26</f>
        <v>60</v>
      </c>
      <c r="I26" s="302" t="s">
        <v>104</v>
      </c>
    </row>
    <row r="27" spans="1:9" ht="12.95" customHeight="1" x14ac:dyDescent="0.25">
      <c r="A27" s="59">
        <f t="shared" si="3"/>
        <v>15</v>
      </c>
      <c r="B27" s="1"/>
      <c r="C27" s="300" t="s">
        <v>105</v>
      </c>
      <c r="D27" s="5"/>
      <c r="E27" s="1"/>
      <c r="F27" s="56">
        <v>0</v>
      </c>
      <c r="G27" s="24">
        <v>120</v>
      </c>
      <c r="H27" s="38">
        <f t="shared" si="6"/>
        <v>0</v>
      </c>
      <c r="I27" s="302"/>
    </row>
    <row r="28" spans="1:9" ht="12.95" customHeight="1" x14ac:dyDescent="0.25">
      <c r="A28" s="59">
        <f t="shared" si="3"/>
        <v>16</v>
      </c>
      <c r="B28" s="1"/>
      <c r="C28" s="2"/>
      <c r="D28" s="5"/>
      <c r="E28" s="311" t="s">
        <v>22</v>
      </c>
      <c r="F28" s="309"/>
      <c r="G28" s="310"/>
      <c r="H28" s="279">
        <f>SUM(H26:H27)</f>
        <v>60</v>
      </c>
      <c r="I28" s="301"/>
    </row>
    <row r="29" spans="1:9" ht="12.95" customHeight="1" x14ac:dyDescent="0.25">
      <c r="A29" s="59">
        <f>A28+1</f>
        <v>17</v>
      </c>
      <c r="B29" s="1"/>
      <c r="C29" s="2"/>
      <c r="D29" s="5"/>
      <c r="E29" s="312" t="s">
        <v>23</v>
      </c>
      <c r="F29" s="25"/>
      <c r="G29" s="24"/>
      <c r="H29" s="308">
        <v>1.2</v>
      </c>
      <c r="I29" s="301"/>
    </row>
    <row r="30" spans="1:9" ht="12.95" customHeight="1" x14ac:dyDescent="0.25">
      <c r="A30" s="59">
        <f>A29+1</f>
        <v>18</v>
      </c>
      <c r="B30" s="1"/>
      <c r="C30" s="2"/>
      <c r="D30" s="5"/>
      <c r="E30" s="311" t="s">
        <v>24</v>
      </c>
      <c r="F30" s="25"/>
      <c r="G30" s="24"/>
      <c r="H30" s="277">
        <f>H28*H29</f>
        <v>72</v>
      </c>
      <c r="I30" s="301"/>
    </row>
    <row r="31" spans="1:9" ht="12.95" customHeight="1" x14ac:dyDescent="0.25">
      <c r="A31" s="59">
        <f>A30+1</f>
        <v>19</v>
      </c>
      <c r="B31" s="1"/>
      <c r="C31" s="2"/>
      <c r="D31" s="5"/>
      <c r="E31" s="1"/>
      <c r="F31" s="112"/>
      <c r="G31" s="24"/>
      <c r="H31" s="38"/>
      <c r="I31" s="302"/>
    </row>
    <row r="32" spans="1:9" ht="12.95" customHeight="1" x14ac:dyDescent="0.25">
      <c r="A32" s="59">
        <f>A31+1</f>
        <v>20</v>
      </c>
      <c r="B32" s="11" t="s">
        <v>29</v>
      </c>
      <c r="C32" s="2"/>
      <c r="D32" s="2"/>
      <c r="E32" s="2"/>
      <c r="F32" s="56"/>
      <c r="G32" s="24"/>
      <c r="H32" s="38"/>
      <c r="I32" s="302"/>
    </row>
    <row r="33" spans="1:9" ht="12.95" customHeight="1" x14ac:dyDescent="0.25">
      <c r="A33" s="59">
        <f t="shared" si="3"/>
        <v>21</v>
      </c>
      <c r="B33" s="1"/>
      <c r="C33" s="300" t="s">
        <v>113</v>
      </c>
      <c r="D33" s="5"/>
      <c r="E33" s="1"/>
      <c r="F33" s="56">
        <v>0</v>
      </c>
      <c r="G33" s="24">
        <v>55</v>
      </c>
      <c r="H33" s="38">
        <f t="shared" si="1"/>
        <v>0</v>
      </c>
      <c r="I33" s="305"/>
    </row>
    <row r="34" spans="1:9" ht="12.95" customHeight="1" x14ac:dyDescent="0.25">
      <c r="A34" s="59">
        <f t="shared" si="3"/>
        <v>22</v>
      </c>
      <c r="B34" s="1"/>
      <c r="C34" s="300" t="s">
        <v>63</v>
      </c>
      <c r="D34" s="5"/>
      <c r="E34" s="1"/>
      <c r="F34" s="56">
        <v>1</v>
      </c>
      <c r="G34" s="24">
        <v>80</v>
      </c>
      <c r="H34" s="38">
        <f t="shared" ref="H34" si="7">F34*G34</f>
        <v>80</v>
      </c>
      <c r="I34" s="302" t="s">
        <v>64</v>
      </c>
    </row>
    <row r="35" spans="1:9" ht="12.95" customHeight="1" x14ac:dyDescent="0.25">
      <c r="A35" s="59">
        <f t="shared" si="3"/>
        <v>23</v>
      </c>
      <c r="B35" s="1"/>
      <c r="C35" s="300" t="s">
        <v>118</v>
      </c>
      <c r="D35" s="5"/>
      <c r="E35" s="1"/>
      <c r="F35" s="56">
        <v>1</v>
      </c>
      <c r="G35" s="24">
        <v>60</v>
      </c>
      <c r="H35" s="38">
        <f t="shared" ref="H35" si="8">F35*G35</f>
        <v>60</v>
      </c>
      <c r="I35" s="302"/>
    </row>
    <row r="36" spans="1:9" ht="12.95" customHeight="1" x14ac:dyDescent="0.25">
      <c r="A36" s="59">
        <f t="shared" si="3"/>
        <v>24</v>
      </c>
      <c r="B36" s="1"/>
      <c r="C36" s="2" t="s">
        <v>28</v>
      </c>
      <c r="D36" s="5"/>
      <c r="E36" s="1"/>
      <c r="F36" s="112">
        <v>1</v>
      </c>
      <c r="G36" s="24">
        <v>60</v>
      </c>
      <c r="H36" s="38">
        <f>F36*G36</f>
        <v>60</v>
      </c>
      <c r="I36" s="302"/>
    </row>
    <row r="37" spans="1:9" ht="12.95" customHeight="1" x14ac:dyDescent="0.25">
      <c r="A37" s="59">
        <f t="shared" si="3"/>
        <v>25</v>
      </c>
      <c r="B37" s="1"/>
      <c r="C37" s="300" t="s">
        <v>123</v>
      </c>
      <c r="D37" s="5"/>
      <c r="E37" s="1"/>
      <c r="F37" s="112">
        <v>1</v>
      </c>
      <c r="G37" s="24">
        <v>60</v>
      </c>
      <c r="H37" s="38">
        <f>F37*G37</f>
        <v>60</v>
      </c>
      <c r="I37" s="302"/>
    </row>
    <row r="38" spans="1:9" ht="12.95" customHeight="1" x14ac:dyDescent="0.25">
      <c r="A38" s="59">
        <f t="shared" si="3"/>
        <v>26</v>
      </c>
      <c r="B38" s="1"/>
      <c r="C38" s="300" t="s">
        <v>110</v>
      </c>
      <c r="D38" s="5"/>
      <c r="E38" s="1"/>
      <c r="F38" s="112">
        <v>1</v>
      </c>
      <c r="G38" s="24">
        <v>40</v>
      </c>
      <c r="H38" s="38">
        <f>F38*G38</f>
        <v>40</v>
      </c>
      <c r="I38" s="302"/>
    </row>
    <row r="39" spans="1:9" ht="12.95" customHeight="1" x14ac:dyDescent="0.25">
      <c r="A39" s="59">
        <f t="shared" si="3"/>
        <v>27</v>
      </c>
      <c r="B39" s="1"/>
      <c r="C39" s="2"/>
      <c r="D39" s="5"/>
      <c r="E39" s="311" t="s">
        <v>22</v>
      </c>
      <c r="F39" s="309"/>
      <c r="G39" s="310"/>
      <c r="H39" s="279">
        <f>SUM(H33:H38)</f>
        <v>300</v>
      </c>
      <c r="I39" s="301"/>
    </row>
    <row r="40" spans="1:9" ht="12.95" customHeight="1" x14ac:dyDescent="0.25">
      <c r="A40" s="59">
        <f>A39+1</f>
        <v>28</v>
      </c>
      <c r="B40" s="1"/>
      <c r="C40" s="2"/>
      <c r="D40" s="5"/>
      <c r="E40" s="312" t="s">
        <v>23</v>
      </c>
      <c r="F40" s="25"/>
      <c r="G40" s="24"/>
      <c r="H40" s="308">
        <v>1.2</v>
      </c>
      <c r="I40" s="301"/>
    </row>
    <row r="41" spans="1:9" ht="12.95" customHeight="1" x14ac:dyDescent="0.25">
      <c r="A41" s="59">
        <f>A40+1</f>
        <v>29</v>
      </c>
      <c r="B41" s="1"/>
      <c r="C41" s="2"/>
      <c r="D41" s="5"/>
      <c r="E41" s="311" t="s">
        <v>24</v>
      </c>
      <c r="F41" s="25"/>
      <c r="G41" s="24"/>
      <c r="H41" s="277">
        <f>H39*H40</f>
        <v>360</v>
      </c>
      <c r="I41" s="301"/>
    </row>
    <row r="42" spans="1:9" ht="12.95" customHeight="1" x14ac:dyDescent="0.25">
      <c r="A42" s="59">
        <f>A41+1</f>
        <v>30</v>
      </c>
      <c r="B42" s="1"/>
      <c r="C42" s="300"/>
      <c r="D42" s="5"/>
      <c r="E42" s="1"/>
      <c r="F42" s="56"/>
      <c r="G42" s="24"/>
      <c r="H42" s="38"/>
      <c r="I42" s="302"/>
    </row>
    <row r="43" spans="1:9" ht="12.95" customHeight="1" x14ac:dyDescent="0.25">
      <c r="A43" s="59">
        <f>A42+1</f>
        <v>31</v>
      </c>
      <c r="B43" s="11" t="s">
        <v>34</v>
      </c>
      <c r="C43" s="12"/>
      <c r="D43" s="12"/>
      <c r="E43" s="12"/>
      <c r="F43" s="7"/>
      <c r="G43" s="6"/>
      <c r="H43" s="13"/>
      <c r="I43" s="306"/>
    </row>
    <row r="44" spans="1:9" ht="12.95" customHeight="1" x14ac:dyDescent="0.25">
      <c r="A44" s="59">
        <f t="shared" si="3"/>
        <v>32</v>
      </c>
      <c r="B44" s="1"/>
      <c r="C44" s="2" t="s">
        <v>35</v>
      </c>
      <c r="D44" s="5"/>
      <c r="E44" s="1"/>
      <c r="F44" s="56">
        <v>0</v>
      </c>
      <c r="G44" s="24">
        <v>150</v>
      </c>
      <c r="H44" s="38">
        <f>F44*G44</f>
        <v>0</v>
      </c>
      <c r="I44" s="302" t="s">
        <v>36</v>
      </c>
    </row>
    <row r="45" spans="1:9" ht="12.95" customHeight="1" x14ac:dyDescent="0.25">
      <c r="A45" s="59">
        <f t="shared" si="3"/>
        <v>33</v>
      </c>
      <c r="B45" s="1"/>
      <c r="C45" s="2" t="s">
        <v>37</v>
      </c>
      <c r="D45" s="5"/>
      <c r="E45" s="1"/>
      <c r="F45" s="56">
        <v>0</v>
      </c>
      <c r="G45" s="24">
        <v>100</v>
      </c>
      <c r="H45" s="38">
        <f>F45*G45</f>
        <v>0</v>
      </c>
      <c r="I45" s="302" t="s">
        <v>36</v>
      </c>
    </row>
    <row r="46" spans="1:9" ht="12.95" customHeight="1" x14ac:dyDescent="0.25">
      <c r="A46" s="59">
        <f t="shared" si="3"/>
        <v>34</v>
      </c>
      <c r="B46" s="1"/>
      <c r="C46" s="300" t="s">
        <v>108</v>
      </c>
      <c r="D46" s="5"/>
      <c r="E46" s="1"/>
      <c r="F46" s="56">
        <v>0</v>
      </c>
      <c r="G46" s="24">
        <v>80</v>
      </c>
      <c r="H46" s="38">
        <f>F46*G46</f>
        <v>0</v>
      </c>
      <c r="I46" s="302"/>
    </row>
    <row r="47" spans="1:9" ht="12.95" customHeight="1" x14ac:dyDescent="0.25">
      <c r="A47" s="59">
        <f t="shared" si="3"/>
        <v>35</v>
      </c>
      <c r="B47" s="1"/>
      <c r="C47" s="2" t="s">
        <v>38</v>
      </c>
      <c r="D47" s="5"/>
      <c r="E47" s="1"/>
      <c r="F47" s="56">
        <v>0</v>
      </c>
      <c r="G47" s="24">
        <v>100</v>
      </c>
      <c r="H47" s="38">
        <f>F47*G47</f>
        <v>0</v>
      </c>
      <c r="I47" s="304"/>
    </row>
    <row r="48" spans="1:9" ht="12.95" customHeight="1" x14ac:dyDescent="0.25">
      <c r="A48" s="59">
        <f>A47+1</f>
        <v>36</v>
      </c>
      <c r="B48" s="1"/>
      <c r="C48" s="2"/>
      <c r="D48" s="5"/>
      <c r="E48" s="311" t="s">
        <v>22</v>
      </c>
      <c r="F48" s="309"/>
      <c r="G48" s="310"/>
      <c r="H48" s="279">
        <f>SUM(H44:H47)</f>
        <v>0</v>
      </c>
      <c r="I48" s="301"/>
    </row>
    <row r="49" spans="1:9" ht="12.95" customHeight="1" x14ac:dyDescent="0.25">
      <c r="A49" s="59">
        <f>A48+1</f>
        <v>37</v>
      </c>
      <c r="B49" s="1"/>
      <c r="C49" s="2"/>
      <c r="D49" s="5"/>
      <c r="E49" s="312" t="s">
        <v>23</v>
      </c>
      <c r="F49" s="25"/>
      <c r="G49" s="24"/>
      <c r="H49" s="308">
        <v>1.2</v>
      </c>
      <c r="I49" s="301"/>
    </row>
    <row r="50" spans="1:9" ht="12.95" customHeight="1" x14ac:dyDescent="0.25">
      <c r="A50" s="59">
        <f>A49+1</f>
        <v>38</v>
      </c>
      <c r="B50" s="1"/>
      <c r="C50" s="2"/>
      <c r="D50" s="5"/>
      <c r="E50" s="311" t="s">
        <v>24</v>
      </c>
      <c r="F50" s="25"/>
      <c r="G50" s="24"/>
      <c r="H50" s="277">
        <f>H48*H49</f>
        <v>0</v>
      </c>
      <c r="I50" s="301"/>
    </row>
    <row r="51" spans="1:9" ht="12.95" customHeight="1" x14ac:dyDescent="0.25">
      <c r="A51" s="59">
        <f>A50+1</f>
        <v>39</v>
      </c>
      <c r="B51" s="1"/>
      <c r="C51" s="2"/>
      <c r="D51" s="5"/>
      <c r="E51" s="1"/>
      <c r="F51" s="56"/>
      <c r="G51" s="24"/>
      <c r="H51" s="38"/>
      <c r="I51" s="304"/>
    </row>
    <row r="52" spans="1:9" ht="12.95" customHeight="1" x14ac:dyDescent="0.25">
      <c r="A52" s="59">
        <f t="shared" si="3"/>
        <v>40</v>
      </c>
      <c r="B52" s="11" t="s">
        <v>39</v>
      </c>
      <c r="C52" s="12"/>
      <c r="D52" s="12"/>
      <c r="E52" s="12"/>
      <c r="F52" s="7"/>
      <c r="G52" s="6"/>
      <c r="H52" s="13"/>
      <c r="I52" s="305"/>
    </row>
    <row r="53" spans="1:9" ht="12.95" customHeight="1" x14ac:dyDescent="0.25">
      <c r="A53" s="59">
        <f t="shared" si="3"/>
        <v>41</v>
      </c>
      <c r="B53" s="1"/>
      <c r="C53" s="2" t="s">
        <v>40</v>
      </c>
      <c r="D53" s="5"/>
      <c r="E53" s="1"/>
      <c r="F53" s="56">
        <v>0</v>
      </c>
      <c r="G53" s="24">
        <v>100</v>
      </c>
      <c r="H53" s="38">
        <f>F53*G53</f>
        <v>0</v>
      </c>
      <c r="I53" s="302"/>
    </row>
    <row r="54" spans="1:9" ht="12.95" customHeight="1" x14ac:dyDescent="0.25">
      <c r="A54" s="59">
        <f>A52+1</f>
        <v>41</v>
      </c>
      <c r="B54" s="1"/>
      <c r="C54" s="300" t="s">
        <v>109</v>
      </c>
      <c r="D54" s="5"/>
      <c r="E54" s="1"/>
      <c r="F54" s="56">
        <v>0</v>
      </c>
      <c r="G54" s="24">
        <v>100</v>
      </c>
      <c r="H54" s="38">
        <f>F54*G54</f>
        <v>0</v>
      </c>
      <c r="I54" s="302"/>
    </row>
    <row r="55" spans="1:9" ht="12.95" customHeight="1" x14ac:dyDescent="0.25">
      <c r="A55" s="59">
        <f>A53+1</f>
        <v>42</v>
      </c>
      <c r="B55" s="1"/>
      <c r="C55" s="2" t="s">
        <v>41</v>
      </c>
      <c r="D55" s="5"/>
      <c r="E55" s="1"/>
      <c r="F55" s="56">
        <v>1</v>
      </c>
      <c r="G55" s="24">
        <v>50</v>
      </c>
      <c r="H55" s="38">
        <f>F55*G55</f>
        <v>50</v>
      </c>
      <c r="I55" s="302" t="s">
        <v>42</v>
      </c>
    </row>
    <row r="56" spans="1:9" ht="12.95" customHeight="1" x14ac:dyDescent="0.25">
      <c r="A56" s="59">
        <f t="shared" ref="A56:A85" si="9">A55+1</f>
        <v>43</v>
      </c>
      <c r="B56" s="1"/>
      <c r="C56" s="2"/>
      <c r="D56" s="5"/>
      <c r="E56" s="311" t="s">
        <v>22</v>
      </c>
      <c r="F56" s="309"/>
      <c r="G56" s="310"/>
      <c r="H56" s="279">
        <f>SUM(H52:H55)</f>
        <v>50</v>
      </c>
      <c r="I56" s="301"/>
    </row>
    <row r="57" spans="1:9" ht="12.95" customHeight="1" x14ac:dyDescent="0.25">
      <c r="A57" s="59">
        <f t="shared" si="9"/>
        <v>44</v>
      </c>
      <c r="B57" s="1"/>
      <c r="C57" s="2"/>
      <c r="D57" s="5"/>
      <c r="E57" s="312" t="s">
        <v>23</v>
      </c>
      <c r="F57" s="25"/>
      <c r="G57" s="24"/>
      <c r="H57" s="308">
        <v>1.2</v>
      </c>
      <c r="I57" s="301"/>
    </row>
    <row r="58" spans="1:9" ht="12.95" customHeight="1" x14ac:dyDescent="0.25">
      <c r="A58" s="59">
        <f t="shared" si="9"/>
        <v>45</v>
      </c>
      <c r="B58" s="1"/>
      <c r="C58" s="2"/>
      <c r="D58" s="5"/>
      <c r="E58" s="311" t="s">
        <v>24</v>
      </c>
      <c r="F58" s="25"/>
      <c r="G58" s="24"/>
      <c r="H58" s="277">
        <f>H56*H57</f>
        <v>60</v>
      </c>
      <c r="I58" s="301"/>
    </row>
    <row r="59" spans="1:9" ht="12.95" customHeight="1" x14ac:dyDescent="0.25">
      <c r="A59" s="59">
        <f t="shared" si="9"/>
        <v>46</v>
      </c>
      <c r="B59" s="1"/>
      <c r="C59" s="2"/>
      <c r="D59" s="5"/>
      <c r="E59" s="1"/>
      <c r="F59" s="56"/>
      <c r="G59" s="24"/>
      <c r="H59" s="38"/>
      <c r="I59" s="302"/>
    </row>
    <row r="60" spans="1:9" ht="12.95" customHeight="1" x14ac:dyDescent="0.25">
      <c r="A60" s="324">
        <f t="shared" si="9"/>
        <v>47</v>
      </c>
      <c r="B60" s="325" t="s">
        <v>20</v>
      </c>
      <c r="C60" s="326"/>
      <c r="D60" s="326"/>
      <c r="E60" s="326"/>
      <c r="F60" s="73"/>
      <c r="G60" s="5"/>
      <c r="H60" s="327"/>
      <c r="I60" s="328"/>
    </row>
    <row r="61" spans="1:9" ht="12.95" customHeight="1" x14ac:dyDescent="0.25">
      <c r="A61" s="324">
        <f t="shared" si="9"/>
        <v>48</v>
      </c>
      <c r="B61" s="329"/>
      <c r="C61" s="73" t="s">
        <v>21</v>
      </c>
      <c r="D61" s="329"/>
      <c r="E61" s="329"/>
      <c r="F61" s="37">
        <v>0</v>
      </c>
      <c r="G61" s="24">
        <v>150</v>
      </c>
      <c r="H61" s="38">
        <f>F61*G61</f>
        <v>0</v>
      </c>
      <c r="I61" s="304"/>
    </row>
    <row r="62" spans="1:9" ht="12.95" customHeight="1" x14ac:dyDescent="0.25">
      <c r="A62" s="324">
        <f t="shared" si="9"/>
        <v>49</v>
      </c>
      <c r="B62" s="329"/>
      <c r="C62" s="320" t="s">
        <v>161</v>
      </c>
      <c r="D62" s="329"/>
      <c r="E62" s="329"/>
      <c r="F62" s="37">
        <v>1</v>
      </c>
      <c r="G62" s="24">
        <v>70</v>
      </c>
      <c r="H62" s="38">
        <f>F62*G62</f>
        <v>70</v>
      </c>
      <c r="I62" s="304"/>
    </row>
    <row r="63" spans="1:9" ht="12.95" customHeight="1" x14ac:dyDescent="0.25">
      <c r="A63" s="324">
        <f t="shared" si="9"/>
        <v>50</v>
      </c>
      <c r="B63" s="329"/>
      <c r="C63" s="73"/>
      <c r="D63" s="5"/>
      <c r="E63" s="330" t="s">
        <v>22</v>
      </c>
      <c r="F63" s="309"/>
      <c r="G63" s="310"/>
      <c r="H63" s="279">
        <f>SUM(H61:H62)</f>
        <v>70</v>
      </c>
      <c r="I63" s="331"/>
    </row>
    <row r="64" spans="1:9" ht="12.95" customHeight="1" x14ac:dyDescent="0.25">
      <c r="A64" s="324">
        <f t="shared" si="9"/>
        <v>51</v>
      </c>
      <c r="B64" s="329"/>
      <c r="C64" s="73"/>
      <c r="D64" s="5"/>
      <c r="E64" s="332" t="s">
        <v>23</v>
      </c>
      <c r="F64" s="25"/>
      <c r="G64" s="24"/>
      <c r="H64" s="308">
        <v>1.2</v>
      </c>
      <c r="I64" s="331"/>
    </row>
    <row r="65" spans="1:9" ht="12.95" customHeight="1" x14ac:dyDescent="0.25">
      <c r="A65" s="324">
        <f t="shared" si="9"/>
        <v>52</v>
      </c>
      <c r="B65" s="329"/>
      <c r="C65" s="73"/>
      <c r="D65" s="5"/>
      <c r="E65" s="330" t="s">
        <v>24</v>
      </c>
      <c r="F65" s="25"/>
      <c r="G65" s="24"/>
      <c r="H65" s="277">
        <f>H63*H64</f>
        <v>84</v>
      </c>
      <c r="I65" s="331"/>
    </row>
    <row r="66" spans="1:9" ht="12.95" customHeight="1" x14ac:dyDescent="0.25">
      <c r="A66" s="324">
        <f t="shared" si="9"/>
        <v>53</v>
      </c>
      <c r="B66" s="329"/>
      <c r="C66" s="73"/>
      <c r="D66" s="5"/>
      <c r="E66" s="330"/>
      <c r="F66" s="25"/>
      <c r="G66" s="24"/>
      <c r="H66" s="277"/>
      <c r="I66" s="331"/>
    </row>
    <row r="67" spans="1:9" ht="12.95" customHeight="1" x14ac:dyDescent="0.25">
      <c r="A67" s="324">
        <f t="shared" si="9"/>
        <v>54</v>
      </c>
      <c r="B67" s="325" t="s">
        <v>172</v>
      </c>
      <c r="C67" s="326"/>
      <c r="D67" s="326"/>
      <c r="E67" s="326"/>
      <c r="F67" s="73"/>
      <c r="G67" s="5"/>
      <c r="H67" s="327"/>
      <c r="I67" s="328"/>
    </row>
    <row r="68" spans="1:9" ht="12.95" customHeight="1" x14ac:dyDescent="0.25">
      <c r="A68" s="324">
        <f t="shared" si="9"/>
        <v>55</v>
      </c>
      <c r="B68" s="329"/>
      <c r="C68" s="320" t="s">
        <v>173</v>
      </c>
      <c r="D68" s="329"/>
      <c r="E68" s="329"/>
      <c r="F68" s="37">
        <v>1</v>
      </c>
      <c r="G68" s="24">
        <v>150</v>
      </c>
      <c r="H68" s="38">
        <f>F68*G68</f>
        <v>150</v>
      </c>
      <c r="I68" s="304"/>
    </row>
    <row r="69" spans="1:9" ht="12.95" customHeight="1" x14ac:dyDescent="0.25">
      <c r="A69" s="324">
        <f t="shared" si="9"/>
        <v>56</v>
      </c>
      <c r="B69" s="329"/>
      <c r="C69" s="320" t="s">
        <v>174</v>
      </c>
      <c r="D69" s="329"/>
      <c r="E69" s="329"/>
      <c r="F69" s="37">
        <v>3</v>
      </c>
      <c r="G69" s="24">
        <v>120</v>
      </c>
      <c r="H69" s="38">
        <f>F69*G69</f>
        <v>360</v>
      </c>
      <c r="I69" s="304"/>
    </row>
    <row r="70" spans="1:9" ht="12.95" customHeight="1" x14ac:dyDescent="0.25">
      <c r="A70" s="324">
        <f>A68+1</f>
        <v>56</v>
      </c>
      <c r="B70" s="329"/>
      <c r="C70" s="320" t="s">
        <v>175</v>
      </c>
      <c r="D70" s="329"/>
      <c r="E70" s="329"/>
      <c r="F70" s="37">
        <v>1</v>
      </c>
      <c r="G70" s="24">
        <v>64</v>
      </c>
      <c r="H70" s="38">
        <f>F70*G70</f>
        <v>64</v>
      </c>
      <c r="I70" s="304"/>
    </row>
    <row r="71" spans="1:9" ht="12.95" customHeight="1" x14ac:dyDescent="0.25">
      <c r="A71" s="324">
        <f>A69+1</f>
        <v>57</v>
      </c>
      <c r="B71" s="329"/>
      <c r="C71" s="320" t="s">
        <v>176</v>
      </c>
      <c r="D71" s="329"/>
      <c r="E71" s="329"/>
      <c r="F71" s="37">
        <v>1</v>
      </c>
      <c r="G71" s="24">
        <v>100</v>
      </c>
      <c r="H71" s="38">
        <f>F71*G71</f>
        <v>100</v>
      </c>
      <c r="I71" s="304"/>
    </row>
    <row r="72" spans="1:9" ht="12.95" customHeight="1" x14ac:dyDescent="0.25">
      <c r="A72" s="324">
        <f>A70+1</f>
        <v>57</v>
      </c>
      <c r="B72" s="329"/>
      <c r="C72" s="73"/>
      <c r="D72" s="5"/>
      <c r="E72" s="330" t="s">
        <v>22</v>
      </c>
      <c r="F72" s="309"/>
      <c r="G72" s="310"/>
      <c r="H72" s="279">
        <f>SUM(H68:H71)</f>
        <v>674</v>
      </c>
      <c r="I72" s="331"/>
    </row>
    <row r="73" spans="1:9" ht="12.95" customHeight="1" x14ac:dyDescent="0.25">
      <c r="A73" s="324">
        <f t="shared" si="9"/>
        <v>58</v>
      </c>
      <c r="B73" s="329"/>
      <c r="C73" s="73"/>
      <c r="D73" s="5"/>
      <c r="E73" s="332" t="s">
        <v>23</v>
      </c>
      <c r="F73" s="25"/>
      <c r="G73" s="24"/>
      <c r="H73" s="308">
        <v>1.2</v>
      </c>
      <c r="I73" s="331"/>
    </row>
    <row r="74" spans="1:9" ht="12.95" customHeight="1" x14ac:dyDescent="0.25">
      <c r="A74" s="324">
        <f t="shared" si="9"/>
        <v>59</v>
      </c>
      <c r="B74" s="329"/>
      <c r="C74" s="73"/>
      <c r="D74" s="5"/>
      <c r="E74" s="330" t="s">
        <v>24</v>
      </c>
      <c r="F74" s="25"/>
      <c r="G74" s="24"/>
      <c r="H74" s="277">
        <f>H72*H73</f>
        <v>808.8</v>
      </c>
      <c r="I74" s="331"/>
    </row>
    <row r="75" spans="1:9" ht="12.95" customHeight="1" x14ac:dyDescent="0.25">
      <c r="A75" s="324">
        <f t="shared" si="9"/>
        <v>60</v>
      </c>
      <c r="B75" s="1"/>
      <c r="C75" s="2"/>
      <c r="D75" s="5"/>
      <c r="E75" s="1"/>
      <c r="F75" s="56"/>
      <c r="G75" s="24"/>
      <c r="H75" s="38"/>
      <c r="I75" s="302"/>
    </row>
    <row r="76" spans="1:9" ht="12.95" customHeight="1" x14ac:dyDescent="0.25">
      <c r="A76" s="59">
        <f t="shared" si="9"/>
        <v>61</v>
      </c>
      <c r="B76" s="11" t="s">
        <v>30</v>
      </c>
      <c r="C76" s="12"/>
      <c r="D76" s="12"/>
      <c r="E76" s="12"/>
      <c r="F76" s="7"/>
      <c r="G76" s="6"/>
      <c r="H76" s="13"/>
      <c r="I76" s="333" t="s">
        <v>93</v>
      </c>
    </row>
    <row r="77" spans="1:9" ht="12.95" customHeight="1" x14ac:dyDescent="0.25">
      <c r="A77" s="59">
        <f t="shared" si="9"/>
        <v>62</v>
      </c>
      <c r="B77" s="1"/>
      <c r="C77" s="2" t="s">
        <v>31</v>
      </c>
      <c r="D77" s="5"/>
      <c r="E77" s="1"/>
      <c r="F77" s="56">
        <v>0</v>
      </c>
      <c r="G77" s="24">
        <v>100</v>
      </c>
      <c r="H77" s="38"/>
      <c r="I77" s="302" t="s">
        <v>107</v>
      </c>
    </row>
    <row r="78" spans="1:9" ht="12.95" customHeight="1" x14ac:dyDescent="0.25">
      <c r="A78" s="59">
        <f t="shared" si="9"/>
        <v>63</v>
      </c>
      <c r="B78" s="1"/>
      <c r="C78" s="2" t="s">
        <v>32</v>
      </c>
      <c r="D78" s="5"/>
      <c r="E78" s="1"/>
      <c r="F78" s="56">
        <v>0</v>
      </c>
      <c r="G78" s="24">
        <v>200</v>
      </c>
      <c r="H78" s="38"/>
      <c r="I78" s="302"/>
    </row>
    <row r="79" spans="1:9" ht="12.95" customHeight="1" x14ac:dyDescent="0.25">
      <c r="A79" s="59">
        <f t="shared" si="9"/>
        <v>64</v>
      </c>
      <c r="B79" s="1"/>
      <c r="C79" s="2" t="s">
        <v>33</v>
      </c>
      <c r="D79" s="5"/>
      <c r="E79" s="1"/>
      <c r="F79" s="56">
        <v>1</v>
      </c>
      <c r="G79" s="24">
        <v>0</v>
      </c>
      <c r="H79" s="38"/>
      <c r="I79" s="302"/>
    </row>
    <row r="80" spans="1:9" ht="12.95" customHeight="1" x14ac:dyDescent="0.25">
      <c r="A80" s="59">
        <f t="shared" si="9"/>
        <v>65</v>
      </c>
      <c r="B80" s="1"/>
      <c r="C80" s="300" t="s">
        <v>111</v>
      </c>
      <c r="D80" s="5"/>
      <c r="E80" s="1"/>
      <c r="F80" s="56">
        <v>2</v>
      </c>
      <c r="G80" s="24">
        <v>0</v>
      </c>
      <c r="H80" s="38"/>
      <c r="I80" s="302"/>
    </row>
    <row r="81" spans="1:9" ht="12.95" customHeight="1" x14ac:dyDescent="0.25">
      <c r="A81" s="59">
        <f t="shared" si="9"/>
        <v>66</v>
      </c>
      <c r="B81" s="1"/>
      <c r="C81" s="300" t="s">
        <v>112</v>
      </c>
      <c r="D81" s="5"/>
      <c r="E81" s="1"/>
      <c r="F81" s="56">
        <v>1</v>
      </c>
      <c r="G81" s="24">
        <v>0</v>
      </c>
      <c r="H81" s="38"/>
      <c r="I81" s="302"/>
    </row>
    <row r="82" spans="1:9" ht="12.95" customHeight="1" x14ac:dyDescent="0.25">
      <c r="A82" s="59">
        <f t="shared" si="9"/>
        <v>67</v>
      </c>
      <c r="B82" s="1"/>
      <c r="C82" s="2"/>
      <c r="D82" s="5"/>
      <c r="E82" s="311" t="s">
        <v>22</v>
      </c>
      <c r="F82" s="309"/>
      <c r="G82" s="310"/>
      <c r="H82" s="279">
        <f>SUM(H79:H79)</f>
        <v>0</v>
      </c>
      <c r="I82" s="301"/>
    </row>
    <row r="83" spans="1:9" ht="12.95" customHeight="1" x14ac:dyDescent="0.25">
      <c r="A83" s="59">
        <f t="shared" si="9"/>
        <v>68</v>
      </c>
      <c r="B83" s="1"/>
      <c r="C83" s="2"/>
      <c r="D83" s="5"/>
      <c r="E83" s="312" t="s">
        <v>23</v>
      </c>
      <c r="F83" s="25"/>
      <c r="G83" s="24"/>
      <c r="H83" s="308">
        <v>1.2</v>
      </c>
      <c r="I83" s="301"/>
    </row>
    <row r="84" spans="1:9" ht="12.95" customHeight="1" x14ac:dyDescent="0.25">
      <c r="A84" s="59">
        <f t="shared" si="9"/>
        <v>69</v>
      </c>
      <c r="B84" s="1"/>
      <c r="C84" s="2"/>
      <c r="D84" s="5"/>
      <c r="E84" s="311" t="s">
        <v>24</v>
      </c>
      <c r="F84" s="25"/>
      <c r="G84" s="24"/>
      <c r="H84" s="277">
        <f>H82*H83</f>
        <v>0</v>
      </c>
      <c r="I84" s="301"/>
    </row>
    <row r="85" spans="1:9" ht="12.95" customHeight="1" x14ac:dyDescent="0.25">
      <c r="A85" s="59">
        <f t="shared" si="9"/>
        <v>70</v>
      </c>
      <c r="B85" s="6"/>
      <c r="C85" s="6"/>
      <c r="D85" s="6"/>
      <c r="E85" s="5"/>
      <c r="F85" s="25"/>
      <c r="G85" s="24"/>
      <c r="H85" s="26"/>
      <c r="I85" s="307"/>
    </row>
    <row r="86" spans="1:9" ht="12.95" customHeight="1" x14ac:dyDescent="0.25">
      <c r="A86" s="59">
        <f t="shared" si="3"/>
        <v>71</v>
      </c>
      <c r="B86" s="50" t="s">
        <v>45</v>
      </c>
      <c r="C86" s="52"/>
      <c r="D86" s="52"/>
      <c r="E86" s="52"/>
      <c r="F86" s="53"/>
      <c r="G86" s="54"/>
      <c r="H86" s="44">
        <f>H22+H28+H39+H48+H56+H63+H72+H82</f>
        <v>1490</v>
      </c>
      <c r="I86" s="302"/>
    </row>
    <row r="87" spans="1:9" ht="12.95" customHeight="1" x14ac:dyDescent="0.25">
      <c r="A87" s="59">
        <f t="shared" si="3"/>
        <v>72</v>
      </c>
      <c r="B87" s="51" t="s">
        <v>23</v>
      </c>
      <c r="C87" s="14"/>
      <c r="D87" s="14"/>
      <c r="E87" s="14"/>
      <c r="F87" s="14"/>
      <c r="G87" s="14"/>
      <c r="H87" s="45">
        <f>H88/H86</f>
        <v>1.2</v>
      </c>
      <c r="I87" s="302"/>
    </row>
    <row r="88" spans="1:9" ht="12.95" customHeight="1" x14ac:dyDescent="0.25">
      <c r="A88" s="59">
        <f t="shared" si="3"/>
        <v>73</v>
      </c>
      <c r="B88" s="50" t="s">
        <v>46</v>
      </c>
      <c r="C88" s="14"/>
      <c r="D88" s="14"/>
      <c r="E88" s="14"/>
      <c r="F88" s="14"/>
      <c r="G88" s="14"/>
      <c r="H88" s="44">
        <f>H24+H30+H41+H50+H58+H65+H74+H84</f>
        <v>1788</v>
      </c>
      <c r="I88" s="302"/>
    </row>
    <row r="89" spans="1:9" ht="12.95" customHeight="1" x14ac:dyDescent="0.25">
      <c r="A89" s="59"/>
      <c r="B89" s="27"/>
      <c r="C89" s="27"/>
      <c r="D89" s="27"/>
      <c r="E89" s="29"/>
      <c r="F89" s="6"/>
      <c r="G89" s="6"/>
      <c r="H89" s="6"/>
      <c r="I89" s="30"/>
    </row>
    <row r="90" spans="1:9" ht="12.95" customHeight="1" x14ac:dyDescent="0.25">
      <c r="A90" s="59"/>
      <c r="B90" s="46"/>
      <c r="C90" s="46"/>
      <c r="D90" s="46"/>
      <c r="E90" s="20"/>
      <c r="F90" s="6"/>
      <c r="G90" s="47"/>
      <c r="H90" s="6"/>
      <c r="I90" s="30"/>
    </row>
    <row r="91" spans="1:9" ht="12.95" customHeight="1" x14ac:dyDescent="0.25">
      <c r="A91" s="59"/>
      <c r="B91" s="6"/>
      <c r="C91" s="6"/>
      <c r="D91" s="6"/>
      <c r="E91" s="48"/>
      <c r="F91" s="6"/>
      <c r="G91" s="6"/>
      <c r="H91" s="6"/>
      <c r="I91" s="49"/>
    </row>
    <row r="92" spans="1:9" ht="12.95" customHeight="1" x14ac:dyDescent="0.25">
      <c r="A92" s="59"/>
      <c r="B92" s="6"/>
      <c r="C92" s="6"/>
      <c r="D92" s="6"/>
      <c r="E92" s="20"/>
      <c r="F92" s="6"/>
      <c r="G92" s="6"/>
      <c r="H92" s="6"/>
      <c r="I92" s="49"/>
    </row>
    <row r="93" spans="1:9" ht="12.95" customHeight="1" x14ac:dyDescent="0.25">
      <c r="A93" s="59"/>
      <c r="B93" s="6"/>
      <c r="C93" s="6"/>
      <c r="D93" s="6"/>
      <c r="E93" s="20"/>
      <c r="F93" s="6"/>
      <c r="G93" s="6"/>
      <c r="H93" s="6"/>
      <c r="I93" s="49"/>
    </row>
    <row r="94" spans="1:9" ht="12.95" customHeight="1" x14ac:dyDescent="0.25">
      <c r="A94" s="5"/>
      <c r="B94" s="6"/>
      <c r="C94" s="6"/>
      <c r="D94" s="6"/>
      <c r="E94" s="20"/>
      <c r="F94" s="6"/>
      <c r="G94" s="6"/>
      <c r="H94" s="6"/>
      <c r="I94" s="49"/>
    </row>
    <row r="95" spans="1:9" ht="12.95" customHeight="1" x14ac:dyDescent="0.25">
      <c r="B95" s="27"/>
      <c r="C95" s="27"/>
      <c r="D95" s="27"/>
      <c r="E95" s="29"/>
      <c r="F95" s="6"/>
      <c r="G95" s="6"/>
      <c r="H95" s="6"/>
      <c r="I95" s="30"/>
    </row>
    <row r="96" spans="1:9" ht="12.95" customHeight="1" x14ac:dyDescent="0.25">
      <c r="B96" s="31"/>
      <c r="C96" s="32"/>
      <c r="D96" s="31"/>
      <c r="E96" s="31"/>
      <c r="F96" s="5"/>
      <c r="G96" s="5"/>
      <c r="H96" s="33"/>
      <c r="I96" s="41"/>
    </row>
    <row r="97" spans="2:9" x14ac:dyDescent="0.25">
      <c r="B97" s="31"/>
      <c r="C97" s="31"/>
      <c r="D97" s="31"/>
      <c r="E97" s="35"/>
      <c r="F97" s="36"/>
      <c r="G97" s="5"/>
      <c r="H97" s="36"/>
      <c r="I97" s="5"/>
    </row>
    <row r="98" spans="2:9" x14ac:dyDescent="0.25">
      <c r="B98" s="5"/>
      <c r="C98" s="5"/>
      <c r="D98" s="5"/>
      <c r="E98" s="5"/>
      <c r="F98" s="5"/>
      <c r="G98" s="39"/>
      <c r="H98" s="5"/>
      <c r="I98" s="40"/>
    </row>
    <row r="99" spans="2:9" x14ac:dyDescent="0.25">
      <c r="B99" s="5"/>
      <c r="C99" s="5"/>
      <c r="D99" s="5"/>
      <c r="E99" s="5"/>
      <c r="F99" s="5"/>
      <c r="G99" s="39"/>
      <c r="H99" s="5"/>
      <c r="I99" s="40"/>
    </row>
    <row r="100" spans="2:9" x14ac:dyDescent="0.25">
      <c r="B100" s="5"/>
      <c r="C100" s="5"/>
      <c r="D100" s="5"/>
      <c r="E100" s="5"/>
      <c r="F100" s="5"/>
      <c r="G100" s="39"/>
      <c r="H100" s="5"/>
      <c r="I100" s="40"/>
    </row>
    <row r="101" spans="2:9" x14ac:dyDescent="0.25">
      <c r="B101" s="5"/>
      <c r="C101" s="5"/>
      <c r="D101" s="5"/>
      <c r="E101" s="5"/>
      <c r="F101" s="5"/>
      <c r="G101" s="39"/>
      <c r="H101" s="5"/>
      <c r="I101" s="40"/>
    </row>
    <row r="102" spans="2:9" x14ac:dyDescent="0.25">
      <c r="B102" s="5"/>
      <c r="C102" s="5"/>
      <c r="D102" s="5"/>
      <c r="E102" s="5"/>
      <c r="F102" s="5"/>
      <c r="G102" s="39"/>
      <c r="H102" s="5"/>
      <c r="I102" s="40"/>
    </row>
    <row r="103" spans="2:9" x14ac:dyDescent="0.25">
      <c r="B103" s="5"/>
      <c r="C103" s="5"/>
      <c r="D103" s="5"/>
      <c r="E103" s="5"/>
      <c r="F103" s="5"/>
      <c r="G103" s="39"/>
      <c r="H103" s="5"/>
      <c r="I103" s="40"/>
    </row>
    <row r="104" spans="2:9" x14ac:dyDescent="0.25">
      <c r="B104" s="5"/>
      <c r="C104" s="5"/>
      <c r="D104" s="5"/>
      <c r="E104" s="5"/>
      <c r="F104" s="5"/>
      <c r="G104" s="39"/>
      <c r="H104" s="5"/>
      <c r="I104" s="40"/>
    </row>
    <row r="105" spans="2:9" x14ac:dyDescent="0.25">
      <c r="B105" s="5"/>
      <c r="C105" s="5"/>
      <c r="D105" s="5"/>
      <c r="E105" s="5"/>
      <c r="F105" s="5"/>
      <c r="G105" s="39"/>
      <c r="H105" s="5"/>
      <c r="I105" s="40"/>
    </row>
    <row r="106" spans="2:9" x14ac:dyDescent="0.25">
      <c r="B106" s="27"/>
      <c r="C106" s="27"/>
      <c r="D106" s="27"/>
      <c r="E106" s="29"/>
      <c r="F106" s="6"/>
      <c r="G106" s="6"/>
      <c r="H106" s="6"/>
      <c r="I106" s="30"/>
    </row>
    <row r="107" spans="2:9" ht="15.75" x14ac:dyDescent="0.25">
      <c r="B107" s="46"/>
      <c r="C107" s="46"/>
      <c r="D107" s="46"/>
      <c r="E107" s="20"/>
      <c r="F107" s="6"/>
      <c r="G107" s="47"/>
      <c r="H107" s="6"/>
      <c r="I107" s="30"/>
    </row>
    <row r="108" spans="2:9" x14ac:dyDescent="0.25">
      <c r="B108" s="6"/>
      <c r="C108" s="6"/>
      <c r="D108" s="6"/>
      <c r="E108" s="48"/>
      <c r="F108" s="6"/>
      <c r="G108" s="6"/>
      <c r="H108" s="6"/>
      <c r="I108" s="49"/>
    </row>
    <row r="109" spans="2:9" x14ac:dyDescent="0.25">
      <c r="B109" s="6"/>
      <c r="C109" s="6"/>
      <c r="D109" s="6"/>
      <c r="E109" s="20"/>
      <c r="F109" s="6"/>
      <c r="G109" s="6"/>
      <c r="H109" s="6"/>
      <c r="I109" s="49"/>
    </row>
    <row r="110" spans="2:9" x14ac:dyDescent="0.25">
      <c r="B110" s="27"/>
      <c r="C110" s="27"/>
      <c r="D110" s="27"/>
      <c r="E110" s="29"/>
      <c r="F110" s="6"/>
      <c r="G110" s="6"/>
      <c r="H110" s="6"/>
      <c r="I110" s="30"/>
    </row>
    <row r="111" spans="2:9" x14ac:dyDescent="0.25">
      <c r="B111" s="31"/>
      <c r="C111" s="32"/>
      <c r="D111" s="31"/>
      <c r="E111" s="31"/>
      <c r="F111" s="5"/>
      <c r="G111" s="5"/>
      <c r="H111" s="33"/>
      <c r="I111" s="41"/>
    </row>
    <row r="112" spans="2:9" x14ac:dyDescent="0.25">
      <c r="B112" s="31"/>
      <c r="C112" s="31"/>
      <c r="D112" s="31"/>
      <c r="E112" s="35"/>
      <c r="F112" s="36"/>
      <c r="G112" s="5"/>
      <c r="H112" s="36"/>
      <c r="I112" s="5"/>
    </row>
    <row r="113" spans="2:9" x14ac:dyDescent="0.25">
      <c r="B113" s="5"/>
      <c r="C113" s="5"/>
      <c r="D113" s="5"/>
      <c r="E113" s="5"/>
      <c r="F113" s="5"/>
      <c r="G113" s="39"/>
      <c r="H113" s="5"/>
      <c r="I113" s="40"/>
    </row>
    <row r="114" spans="2:9" x14ac:dyDescent="0.25">
      <c r="B114" s="5"/>
      <c r="C114" s="5"/>
      <c r="D114" s="5"/>
      <c r="E114" s="5"/>
      <c r="F114" s="5"/>
      <c r="G114" s="39"/>
      <c r="H114" s="5"/>
      <c r="I114" s="40"/>
    </row>
    <row r="115" spans="2:9" x14ac:dyDescent="0.25">
      <c r="B115" s="5"/>
      <c r="C115" s="5"/>
      <c r="D115" s="5"/>
      <c r="E115" s="5"/>
      <c r="F115" s="5"/>
      <c r="G115" s="39"/>
      <c r="H115" s="5"/>
      <c r="I115" s="40"/>
    </row>
    <row r="116" spans="2:9" x14ac:dyDescent="0.25">
      <c r="B116" s="5"/>
      <c r="C116" s="5"/>
      <c r="D116" s="5"/>
      <c r="E116" s="5"/>
      <c r="F116" s="5"/>
      <c r="G116" s="39"/>
      <c r="H116" s="5"/>
      <c r="I116" s="40"/>
    </row>
    <row r="117" spans="2:9" x14ac:dyDescent="0.25">
      <c r="B117" s="5"/>
      <c r="C117" s="5"/>
      <c r="D117" s="5"/>
      <c r="E117" s="5"/>
      <c r="F117" s="5"/>
      <c r="G117" s="39"/>
      <c r="H117" s="5"/>
      <c r="I117" s="40"/>
    </row>
    <row r="118" spans="2:9" x14ac:dyDescent="0.25">
      <c r="B118" s="5"/>
      <c r="C118" s="5"/>
      <c r="D118" s="5"/>
      <c r="E118" s="5"/>
      <c r="F118" s="5"/>
      <c r="G118" s="39"/>
      <c r="H118" s="5"/>
      <c r="I118" s="40"/>
    </row>
    <row r="119" spans="2:9" x14ac:dyDescent="0.25">
      <c r="B119" s="5"/>
      <c r="C119" s="5"/>
      <c r="D119" s="5"/>
      <c r="E119" s="5"/>
      <c r="F119" s="5"/>
      <c r="G119" s="39"/>
      <c r="H119" s="5"/>
      <c r="I119" s="40"/>
    </row>
    <row r="120" spans="2:9" x14ac:dyDescent="0.25">
      <c r="B120" s="5"/>
      <c r="C120" s="5"/>
      <c r="D120" s="5"/>
      <c r="E120" s="5"/>
      <c r="F120" s="5"/>
      <c r="G120" s="39"/>
      <c r="H120" s="5"/>
      <c r="I120" s="40"/>
    </row>
    <row r="121" spans="2:9" x14ac:dyDescent="0.25">
      <c r="B121" s="27"/>
      <c r="C121" s="27"/>
      <c r="D121" s="27"/>
      <c r="E121" s="29"/>
      <c r="F121" s="6"/>
      <c r="G121" s="6"/>
      <c r="H121" s="6"/>
      <c r="I121" s="30"/>
    </row>
    <row r="122" spans="2:9" ht="15.75" x14ac:dyDescent="0.25">
      <c r="B122" s="46"/>
      <c r="C122" s="46"/>
      <c r="D122" s="46"/>
      <c r="E122" s="20"/>
      <c r="F122" s="6"/>
      <c r="G122" s="47"/>
      <c r="H122" s="6"/>
      <c r="I122" s="30"/>
    </row>
    <row r="123" spans="2:9" x14ac:dyDescent="0.25">
      <c r="B123" s="6"/>
      <c r="C123" s="6"/>
      <c r="D123" s="6"/>
      <c r="E123" s="48"/>
      <c r="F123" s="6"/>
      <c r="G123" s="6"/>
      <c r="H123" s="6"/>
      <c r="I123" s="49"/>
    </row>
    <row r="124" spans="2:9" x14ac:dyDescent="0.25">
      <c r="B124" s="6"/>
      <c r="C124" s="6"/>
      <c r="D124" s="6"/>
      <c r="E124" s="20"/>
      <c r="F124" s="6"/>
      <c r="G124" s="6"/>
      <c r="H124" s="6"/>
      <c r="I124" s="49"/>
    </row>
    <row r="125" spans="2:9" x14ac:dyDescent="0.25">
      <c r="B125" s="27"/>
      <c r="C125" s="27"/>
      <c r="D125" s="27"/>
      <c r="E125" s="29"/>
      <c r="F125" s="6"/>
      <c r="G125" s="6"/>
      <c r="H125" s="6"/>
      <c r="I125" s="30"/>
    </row>
    <row r="126" spans="2:9" x14ac:dyDescent="0.25">
      <c r="B126" s="31"/>
      <c r="C126" s="32"/>
      <c r="D126" s="31"/>
      <c r="E126" s="31"/>
      <c r="F126" s="5"/>
      <c r="G126" s="5"/>
      <c r="H126" s="33"/>
      <c r="I126" s="41"/>
    </row>
    <row r="127" spans="2:9" x14ac:dyDescent="0.25">
      <c r="B127" s="31"/>
      <c r="C127" s="31"/>
      <c r="D127" s="31"/>
      <c r="E127" s="35"/>
      <c r="F127" s="36"/>
      <c r="G127" s="5"/>
      <c r="H127" s="36"/>
      <c r="I127" s="5"/>
    </row>
    <row r="128" spans="2:9" x14ac:dyDescent="0.25">
      <c r="B128" s="5"/>
      <c r="C128" s="5"/>
      <c r="D128" s="5"/>
      <c r="E128" s="5"/>
      <c r="F128" s="5"/>
      <c r="G128" s="39"/>
      <c r="H128" s="5"/>
      <c r="I128" s="40"/>
    </row>
    <row r="129" spans="2:9" x14ac:dyDescent="0.25">
      <c r="B129" s="5"/>
      <c r="C129" s="5"/>
      <c r="D129" s="5"/>
      <c r="E129" s="5"/>
      <c r="F129" s="5"/>
      <c r="G129" s="39"/>
      <c r="H129" s="5"/>
      <c r="I129" s="40"/>
    </row>
    <row r="130" spans="2:9" x14ac:dyDescent="0.25">
      <c r="B130" s="5"/>
      <c r="C130" s="5"/>
      <c r="D130" s="5"/>
      <c r="E130" s="5"/>
      <c r="F130" s="5"/>
      <c r="G130" s="39"/>
      <c r="H130" s="5"/>
      <c r="I130" s="40"/>
    </row>
    <row r="131" spans="2:9" x14ac:dyDescent="0.25">
      <c r="B131" s="5"/>
      <c r="C131" s="5"/>
      <c r="D131" s="5"/>
      <c r="E131" s="5"/>
      <c r="F131" s="5"/>
      <c r="G131" s="39"/>
      <c r="H131" s="5"/>
      <c r="I131" s="40"/>
    </row>
    <row r="132" spans="2:9" x14ac:dyDescent="0.25">
      <c r="B132" s="5"/>
      <c r="C132" s="5"/>
      <c r="D132" s="5"/>
      <c r="E132" s="5"/>
      <c r="F132" s="5"/>
      <c r="G132" s="39"/>
      <c r="H132" s="5"/>
      <c r="I132" s="40"/>
    </row>
    <row r="133" spans="2:9" x14ac:dyDescent="0.25">
      <c r="B133" s="5"/>
      <c r="C133" s="5"/>
      <c r="D133" s="5"/>
      <c r="E133" s="5"/>
      <c r="F133" s="5"/>
      <c r="G133" s="39"/>
      <c r="H133" s="5"/>
      <c r="I133" s="40"/>
    </row>
    <row r="134" spans="2:9" x14ac:dyDescent="0.25">
      <c r="B134" s="5"/>
      <c r="C134" s="5"/>
      <c r="D134" s="5"/>
      <c r="E134" s="5"/>
      <c r="F134" s="5"/>
      <c r="G134" s="39"/>
      <c r="H134" s="5"/>
      <c r="I134" s="40"/>
    </row>
    <row r="135" spans="2:9" x14ac:dyDescent="0.25">
      <c r="B135" s="5"/>
      <c r="C135" s="5"/>
      <c r="D135" s="5"/>
      <c r="E135" s="5"/>
      <c r="F135" s="5"/>
      <c r="G135" s="39"/>
      <c r="H135" s="5"/>
      <c r="I135" s="40"/>
    </row>
    <row r="136" spans="2:9" x14ac:dyDescent="0.25">
      <c r="B136" s="27"/>
      <c r="C136" s="27"/>
      <c r="D136" s="27"/>
      <c r="E136" s="29"/>
      <c r="F136" s="6"/>
      <c r="G136" s="6"/>
      <c r="H136" s="6"/>
      <c r="I136" s="30"/>
    </row>
    <row r="137" spans="2:9" ht="15.75" x14ac:dyDescent="0.25">
      <c r="B137" s="46"/>
      <c r="C137" s="46"/>
      <c r="D137" s="46"/>
      <c r="E137" s="20"/>
      <c r="F137" s="6"/>
      <c r="G137" s="47"/>
      <c r="H137" s="6"/>
      <c r="I137" s="30"/>
    </row>
    <row r="138" spans="2:9" x14ac:dyDescent="0.25">
      <c r="B138" s="6"/>
      <c r="C138" s="6"/>
      <c r="D138" s="6"/>
      <c r="E138" s="48"/>
      <c r="F138" s="6"/>
      <c r="G138" s="6"/>
      <c r="H138" s="6"/>
      <c r="I138" s="49"/>
    </row>
    <row r="139" spans="2:9" x14ac:dyDescent="0.25">
      <c r="B139" s="6"/>
      <c r="C139" s="6"/>
      <c r="D139" s="6"/>
      <c r="E139" s="20"/>
      <c r="F139" s="6"/>
      <c r="G139" s="6"/>
      <c r="H139" s="6"/>
      <c r="I139" s="49"/>
    </row>
    <row r="140" spans="2:9" x14ac:dyDescent="0.25">
      <c r="B140" s="27"/>
      <c r="C140" s="27"/>
      <c r="D140" s="27"/>
      <c r="E140" s="29"/>
      <c r="F140" s="6"/>
      <c r="G140" s="6"/>
      <c r="H140" s="6"/>
      <c r="I140" s="30"/>
    </row>
    <row r="141" spans="2:9" x14ac:dyDescent="0.25">
      <c r="B141" s="27"/>
      <c r="C141" s="28"/>
      <c r="D141" s="27"/>
      <c r="E141" s="27"/>
      <c r="F141" s="6"/>
      <c r="G141" s="6"/>
      <c r="H141" s="13"/>
      <c r="I141" s="43"/>
    </row>
    <row r="142" spans="2:9" x14ac:dyDescent="0.25">
      <c r="B142" s="27"/>
      <c r="C142" s="27"/>
      <c r="D142" s="27"/>
      <c r="E142" s="29"/>
      <c r="F142" s="55"/>
      <c r="G142" s="6"/>
      <c r="H142" s="55"/>
      <c r="I142" s="6"/>
    </row>
    <row r="143" spans="2:9" x14ac:dyDescent="0.25">
      <c r="G143" s="39"/>
      <c r="H143" s="5"/>
      <c r="I143" s="40"/>
    </row>
    <row r="144" spans="2:9" x14ac:dyDescent="0.25">
      <c r="G144" s="39"/>
      <c r="H144" s="5"/>
      <c r="I144" s="40"/>
    </row>
    <row r="145" spans="2:9" x14ac:dyDescent="0.25">
      <c r="G145" s="39"/>
      <c r="H145" s="5"/>
      <c r="I145" s="40"/>
    </row>
    <row r="146" spans="2:9" x14ac:dyDescent="0.25">
      <c r="G146" s="39"/>
      <c r="H146" s="5"/>
      <c r="I146" s="40"/>
    </row>
    <row r="147" spans="2:9" x14ac:dyDescent="0.25">
      <c r="G147" s="39"/>
      <c r="H147" s="5"/>
      <c r="I147" s="40"/>
    </row>
    <row r="148" spans="2:9" x14ac:dyDescent="0.25">
      <c r="G148" s="39"/>
      <c r="H148" s="5"/>
      <c r="I148" s="40"/>
    </row>
    <row r="149" spans="2:9" x14ac:dyDescent="0.25">
      <c r="G149" s="39"/>
      <c r="H149" s="5"/>
      <c r="I149" s="40"/>
    </row>
    <row r="150" spans="2:9" x14ac:dyDescent="0.25">
      <c r="G150" s="39"/>
      <c r="H150" s="5"/>
      <c r="I150" s="40"/>
    </row>
    <row r="151" spans="2:9" x14ac:dyDescent="0.25">
      <c r="G151" s="39"/>
      <c r="H151" s="5"/>
      <c r="I151" s="40"/>
    </row>
    <row r="152" spans="2:9" x14ac:dyDescent="0.25">
      <c r="G152" s="39"/>
      <c r="H152" s="5"/>
      <c r="I152" s="40"/>
    </row>
    <row r="153" spans="2:9" x14ac:dyDescent="0.25">
      <c r="G153" s="39"/>
      <c r="H153" s="5"/>
      <c r="I153" s="40"/>
    </row>
    <row r="154" spans="2:9" x14ac:dyDescent="0.25">
      <c r="G154" s="39"/>
      <c r="H154" s="5"/>
      <c r="I154" s="40"/>
    </row>
    <row r="155" spans="2:9" x14ac:dyDescent="0.25">
      <c r="G155" s="39"/>
      <c r="H155" s="5"/>
      <c r="I155" s="40"/>
    </row>
    <row r="156" spans="2:9" x14ac:dyDescent="0.25">
      <c r="G156" s="39"/>
      <c r="H156" s="5"/>
      <c r="I156" s="40"/>
    </row>
    <row r="157" spans="2:9" x14ac:dyDescent="0.25">
      <c r="G157" s="39"/>
      <c r="H157" s="5"/>
      <c r="I157" s="40"/>
    </row>
    <row r="158" spans="2:9" x14ac:dyDescent="0.25">
      <c r="G158" s="39"/>
      <c r="H158" s="5"/>
      <c r="I158" s="40"/>
    </row>
    <row r="159" spans="2:9" x14ac:dyDescent="0.25">
      <c r="B159" s="5"/>
      <c r="C159" s="5"/>
      <c r="D159" s="5"/>
      <c r="E159" s="5"/>
      <c r="F159" s="5"/>
      <c r="G159" s="39"/>
      <c r="H159" s="5"/>
      <c r="I159" s="40"/>
    </row>
    <row r="160" spans="2:9" x14ac:dyDescent="0.25">
      <c r="B160" s="5"/>
      <c r="C160" s="5"/>
      <c r="D160" s="5"/>
      <c r="E160" s="5"/>
      <c r="F160" s="5"/>
      <c r="G160" s="39"/>
      <c r="H160" s="5"/>
      <c r="I160" s="40"/>
    </row>
    <row r="161" spans="2:9" x14ac:dyDescent="0.25">
      <c r="B161" s="5"/>
      <c r="C161" s="5"/>
      <c r="D161" s="5"/>
      <c r="E161" s="5"/>
      <c r="F161" s="5"/>
      <c r="G161" s="39"/>
      <c r="H161" s="5"/>
      <c r="I161" s="40"/>
    </row>
    <row r="162" spans="2:9" x14ac:dyDescent="0.25">
      <c r="B162" s="5"/>
      <c r="C162" s="5"/>
      <c r="D162" s="5"/>
      <c r="E162" s="5"/>
      <c r="F162" s="5"/>
      <c r="G162" s="39"/>
      <c r="H162" s="5"/>
      <c r="I162" s="40"/>
    </row>
    <row r="163" spans="2:9" x14ac:dyDescent="0.25">
      <c r="B163" s="5"/>
      <c r="C163" s="5"/>
      <c r="D163" s="5"/>
      <c r="E163" s="5"/>
      <c r="F163" s="5"/>
      <c r="G163" s="39"/>
      <c r="H163" s="5"/>
      <c r="I163" s="40"/>
    </row>
    <row r="164" spans="2:9" x14ac:dyDescent="0.25">
      <c r="B164" s="27"/>
      <c r="C164" s="27"/>
      <c r="D164" s="27"/>
      <c r="E164" s="29"/>
      <c r="F164" s="6"/>
      <c r="G164" s="6"/>
      <c r="H164" s="6"/>
      <c r="I164" s="30"/>
    </row>
    <row r="165" spans="2:9" ht="15.75" x14ac:dyDescent="0.25">
      <c r="B165" s="46"/>
      <c r="C165" s="46"/>
      <c r="D165" s="46"/>
      <c r="E165" s="20"/>
      <c r="F165" s="6"/>
      <c r="G165" s="47"/>
      <c r="H165" s="6"/>
      <c r="I165" s="30"/>
    </row>
    <row r="166" spans="2:9" x14ac:dyDescent="0.25">
      <c r="B166" s="6"/>
      <c r="C166" s="6"/>
      <c r="D166" s="6"/>
      <c r="E166" s="48"/>
      <c r="F166" s="6"/>
      <c r="G166" s="6"/>
      <c r="H166" s="6"/>
      <c r="I166" s="49"/>
    </row>
    <row r="167" spans="2:9" x14ac:dyDescent="0.25">
      <c r="B167" s="6"/>
      <c r="C167" s="6"/>
      <c r="D167" s="6"/>
      <c r="E167" s="20"/>
      <c r="F167" s="6"/>
      <c r="G167" s="6"/>
      <c r="H167" s="6"/>
      <c r="I167" s="49"/>
    </row>
    <row r="168" spans="2:9" x14ac:dyDescent="0.25">
      <c r="B168" s="31"/>
      <c r="C168" s="32"/>
      <c r="D168" s="31"/>
      <c r="E168" s="31"/>
      <c r="F168" s="5"/>
      <c r="G168" s="5"/>
      <c r="H168" s="33"/>
      <c r="I168" s="34"/>
    </row>
    <row r="169" spans="2:9" x14ac:dyDescent="0.25">
      <c r="B169" s="31"/>
      <c r="C169" s="31"/>
      <c r="D169" s="31"/>
      <c r="E169" s="35"/>
      <c r="F169" s="36"/>
      <c r="G169" s="5"/>
      <c r="H169" s="36"/>
      <c r="I169" s="5"/>
    </row>
    <row r="170" spans="2:9" x14ac:dyDescent="0.25">
      <c r="B170" s="5"/>
      <c r="C170" s="5"/>
      <c r="D170" s="5"/>
      <c r="E170" s="5"/>
      <c r="F170" s="5"/>
      <c r="G170" s="39"/>
      <c r="H170" s="5"/>
      <c r="I170" s="40"/>
    </row>
    <row r="171" spans="2:9" x14ac:dyDescent="0.25">
      <c r="B171" s="5"/>
      <c r="C171" s="5"/>
      <c r="D171" s="5"/>
      <c r="E171" s="5"/>
      <c r="F171" s="5"/>
      <c r="G171" s="39"/>
      <c r="H171" s="5"/>
      <c r="I171" s="40"/>
    </row>
    <row r="172" spans="2:9" x14ac:dyDescent="0.25">
      <c r="B172" s="5"/>
      <c r="C172" s="5"/>
      <c r="D172" s="5"/>
      <c r="E172" s="5"/>
      <c r="F172" s="5"/>
      <c r="G172" s="39"/>
      <c r="H172" s="5"/>
      <c r="I172" s="40"/>
    </row>
    <row r="173" spans="2:9" x14ac:dyDescent="0.25">
      <c r="B173" s="5"/>
      <c r="C173" s="5"/>
      <c r="D173" s="5"/>
      <c r="E173" s="5"/>
      <c r="F173" s="5"/>
      <c r="G173" s="39"/>
      <c r="H173" s="5"/>
      <c r="I173" s="40"/>
    </row>
    <row r="174" spans="2:9" x14ac:dyDescent="0.25">
      <c r="B174" s="5"/>
      <c r="C174" s="5"/>
      <c r="D174" s="5"/>
      <c r="E174" s="5"/>
      <c r="F174" s="5"/>
      <c r="G174" s="39"/>
      <c r="H174" s="5"/>
      <c r="I174" s="40"/>
    </row>
    <row r="175" spans="2:9" x14ac:dyDescent="0.25">
      <c r="B175" s="5"/>
      <c r="C175" s="5"/>
      <c r="D175" s="5"/>
      <c r="E175" s="5"/>
      <c r="F175" s="5"/>
      <c r="G175" s="39"/>
      <c r="H175" s="5"/>
      <c r="I175" s="40"/>
    </row>
    <row r="176" spans="2:9" x14ac:dyDescent="0.25">
      <c r="B176" s="5"/>
      <c r="C176" s="5"/>
      <c r="D176" s="5"/>
      <c r="E176" s="5"/>
      <c r="F176" s="5"/>
      <c r="G176" s="39"/>
      <c r="H176" s="5"/>
      <c r="I176" s="40"/>
    </row>
    <row r="177" spans="2:9" x14ac:dyDescent="0.25">
      <c r="B177" s="5"/>
      <c r="C177" s="5"/>
      <c r="D177" s="5"/>
      <c r="E177" s="5"/>
      <c r="F177" s="5"/>
      <c r="G177" s="39"/>
      <c r="H177" s="5"/>
      <c r="I177" s="40"/>
    </row>
    <row r="178" spans="2:9" x14ac:dyDescent="0.25">
      <c r="B178" s="5"/>
      <c r="C178" s="5"/>
      <c r="D178" s="5"/>
      <c r="E178" s="5"/>
      <c r="F178" s="5"/>
      <c r="G178" s="39"/>
      <c r="H178" s="5"/>
      <c r="I178" s="40"/>
    </row>
    <row r="179" spans="2:9" x14ac:dyDescent="0.25">
      <c r="B179" s="5"/>
      <c r="C179" s="5"/>
      <c r="D179" s="5"/>
      <c r="E179" s="5"/>
      <c r="F179" s="5"/>
      <c r="G179" s="39"/>
      <c r="H179" s="5"/>
      <c r="I179" s="40"/>
    </row>
    <row r="180" spans="2:9" x14ac:dyDescent="0.25">
      <c r="B180" s="5"/>
      <c r="C180" s="5"/>
      <c r="D180" s="5"/>
      <c r="E180" s="5"/>
      <c r="F180" s="5"/>
      <c r="G180" s="39"/>
      <c r="H180" s="5"/>
      <c r="I180" s="40"/>
    </row>
    <row r="181" spans="2:9" x14ac:dyDescent="0.25">
      <c r="B181" s="5"/>
      <c r="C181" s="5"/>
      <c r="D181" s="5"/>
      <c r="E181" s="5"/>
      <c r="F181" s="5"/>
      <c r="G181" s="39"/>
      <c r="H181" s="5"/>
      <c r="I181" s="40"/>
    </row>
    <row r="182" spans="2:9" x14ac:dyDescent="0.25">
      <c r="B182" s="27"/>
      <c r="C182" s="27"/>
      <c r="D182" s="27"/>
      <c r="E182" s="29"/>
      <c r="F182" s="6"/>
      <c r="G182" s="6"/>
      <c r="H182" s="6"/>
      <c r="I182" s="30"/>
    </row>
    <row r="183" spans="2:9" ht="15.75" x14ac:dyDescent="0.25">
      <c r="B183" s="46"/>
      <c r="C183" s="46"/>
      <c r="D183" s="46"/>
      <c r="E183" s="20"/>
      <c r="F183" s="6"/>
      <c r="G183" s="47"/>
      <c r="H183" s="6"/>
      <c r="I183" s="30"/>
    </row>
    <row r="184" spans="2:9" x14ac:dyDescent="0.25">
      <c r="B184" s="6"/>
      <c r="C184" s="6"/>
      <c r="D184" s="6"/>
      <c r="E184" s="48"/>
      <c r="F184" s="6"/>
      <c r="G184" s="6"/>
      <c r="H184" s="6"/>
      <c r="I184" s="49"/>
    </row>
    <row r="185" spans="2:9" x14ac:dyDescent="0.25">
      <c r="B185" s="6"/>
      <c r="C185" s="6"/>
      <c r="D185" s="6"/>
      <c r="E185" s="20"/>
      <c r="F185" s="6"/>
      <c r="G185" s="6"/>
      <c r="H185" s="6"/>
      <c r="I185" s="49"/>
    </row>
  </sheetData>
  <mergeCells count="1">
    <mergeCell ref="B7:I7"/>
  </mergeCells>
  <pageMargins left="0.5" right="0.5" top="0.5" bottom="0.5" header="0.3" footer="0.3"/>
  <pageSetup scale="85" orientation="portrait" r:id="rId1"/>
  <headerFooter>
    <oddFooter>&amp;L&amp;"TradeGothic,Regular"&amp;9Perkins+Will
180420.119&amp;C&amp;"TradeGothic,Regular"&amp;9Print Date: &amp;D&amp;R&amp;"TradeGothic,Regular"&amp;9Building Support
C-&amp;P</oddFooter>
  </headerFooter>
  <rowBreaks count="1" manualBreakCount="1">
    <brk id="59" max="16383" man="1"/>
  </rowBreaks>
  <ignoredErrors>
    <ignoredError sqref="H8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"/>
  <sheetViews>
    <sheetView topLeftCell="A67" zoomScale="110" zoomScaleNormal="110" zoomScaleSheetLayoutView="110" workbookViewId="0">
      <selection activeCell="I105" sqref="I105"/>
    </sheetView>
  </sheetViews>
  <sheetFormatPr defaultRowHeight="15" x14ac:dyDescent="0.25"/>
  <cols>
    <col min="1" max="1" width="3.7109375" customWidth="1"/>
    <col min="2" max="4" width="2.28515625" customWidth="1"/>
    <col min="5" max="5" width="37.5703125" customWidth="1"/>
    <col min="6" max="6" width="4.7109375" customWidth="1"/>
    <col min="7" max="8" width="6.7109375" customWidth="1"/>
    <col min="9" max="9" width="36.42578125" customWidth="1"/>
    <col min="10" max="17" width="60.7109375" customWidth="1"/>
  </cols>
  <sheetData>
    <row r="1" spans="1:9" ht="15.75" x14ac:dyDescent="0.25">
      <c r="A1" s="100" t="s">
        <v>131</v>
      </c>
      <c r="B1" s="166"/>
      <c r="C1" s="165"/>
      <c r="D1" s="167"/>
      <c r="E1" s="166"/>
      <c r="F1" s="167"/>
      <c r="G1" s="167"/>
      <c r="H1" s="167"/>
      <c r="I1" s="192" t="s">
        <v>0</v>
      </c>
    </row>
    <row r="2" spans="1:9" ht="15.75" x14ac:dyDescent="0.25">
      <c r="A2" s="138"/>
      <c r="B2" s="138"/>
      <c r="C2" s="138"/>
      <c r="D2" s="168"/>
      <c r="E2" s="168"/>
      <c r="F2" s="137"/>
      <c r="G2" s="137"/>
      <c r="H2" s="137"/>
      <c r="I2" s="193"/>
    </row>
    <row r="3" spans="1:9" ht="15.75" x14ac:dyDescent="0.25">
      <c r="A3" s="3" t="s">
        <v>147</v>
      </c>
      <c r="B3" s="138"/>
      <c r="C3" s="138"/>
      <c r="D3" s="169"/>
      <c r="E3" s="170"/>
      <c r="F3" s="171"/>
      <c r="G3" s="172"/>
      <c r="H3" s="173"/>
      <c r="I3" s="194" t="s">
        <v>69</v>
      </c>
    </row>
    <row r="4" spans="1:9" ht="15.75" x14ac:dyDescent="0.25">
      <c r="A4" s="164"/>
      <c r="B4" s="174"/>
      <c r="C4" s="174"/>
      <c r="D4" s="169"/>
      <c r="E4" s="175"/>
      <c r="F4" s="174"/>
      <c r="G4" s="176"/>
      <c r="H4" s="177"/>
      <c r="I4" s="191" t="s">
        <v>221</v>
      </c>
    </row>
    <row r="5" spans="1:9" x14ac:dyDescent="0.25">
      <c r="A5" s="140" t="s">
        <v>1</v>
      </c>
      <c r="B5" s="141"/>
      <c r="C5" s="142"/>
      <c r="D5" s="141"/>
      <c r="E5" s="142"/>
      <c r="F5" s="142"/>
      <c r="G5" s="142"/>
      <c r="H5" s="142"/>
      <c r="I5" s="185"/>
    </row>
    <row r="6" spans="1:9" ht="12.95" customHeight="1" x14ac:dyDescent="0.25">
      <c r="A6" s="143" t="s">
        <v>2</v>
      </c>
      <c r="B6" s="124" t="s">
        <v>220</v>
      </c>
      <c r="C6" s="144"/>
      <c r="D6" s="124"/>
      <c r="E6" s="144"/>
      <c r="F6" s="144"/>
      <c r="G6" s="144"/>
      <c r="H6" s="144"/>
      <c r="I6" s="186"/>
    </row>
    <row r="7" spans="1:9" ht="12.95" customHeight="1" x14ac:dyDescent="0.25">
      <c r="A7" s="143">
        <v>2</v>
      </c>
      <c r="B7" s="124" t="s">
        <v>114</v>
      </c>
      <c r="C7" s="129"/>
      <c r="D7" s="145"/>
      <c r="E7" s="146"/>
      <c r="F7" s="144"/>
      <c r="G7" s="144"/>
      <c r="H7" s="144"/>
      <c r="I7" s="187"/>
    </row>
    <row r="8" spans="1:9" ht="12.95" customHeight="1" x14ac:dyDescent="0.25">
      <c r="A8" s="143">
        <v>3</v>
      </c>
      <c r="B8" s="124" t="s">
        <v>132</v>
      </c>
      <c r="C8" s="129"/>
      <c r="D8" s="145"/>
      <c r="E8" s="146"/>
      <c r="F8" s="144"/>
      <c r="G8" s="144"/>
      <c r="H8" s="144"/>
      <c r="I8" s="187"/>
    </row>
    <row r="9" spans="1:9" ht="12.95" customHeight="1" x14ac:dyDescent="0.25">
      <c r="A9" s="143">
        <v>4</v>
      </c>
      <c r="B9" s="363" t="s">
        <v>180</v>
      </c>
      <c r="C9" s="364"/>
      <c r="D9" s="364"/>
      <c r="E9" s="364"/>
      <c r="F9" s="364"/>
      <c r="G9" s="364"/>
      <c r="H9" s="364"/>
      <c r="I9" s="364"/>
    </row>
    <row r="10" spans="1:9" ht="12.95" customHeight="1" x14ac:dyDescent="0.25">
      <c r="A10" s="143">
        <v>5</v>
      </c>
      <c r="B10" s="124"/>
      <c r="C10" s="129"/>
      <c r="D10" s="145"/>
      <c r="E10" s="146"/>
      <c r="F10" s="144"/>
      <c r="G10" s="144"/>
      <c r="H10" s="144"/>
      <c r="I10" s="187"/>
    </row>
    <row r="11" spans="1:9" ht="12.95" customHeight="1" x14ac:dyDescent="0.25">
      <c r="A11" s="147"/>
      <c r="B11" s="148"/>
      <c r="C11" s="149" t="s">
        <v>3</v>
      </c>
      <c r="D11" s="116" t="s">
        <v>3</v>
      </c>
      <c r="E11" s="116"/>
      <c r="F11" s="150"/>
      <c r="G11" s="150"/>
      <c r="H11" s="150"/>
      <c r="I11" s="188"/>
    </row>
    <row r="12" spans="1:9" x14ac:dyDescent="0.25">
      <c r="A12" s="151"/>
      <c r="B12" s="152"/>
      <c r="C12" s="152"/>
      <c r="D12" s="152"/>
      <c r="E12" s="152"/>
      <c r="F12" s="155"/>
      <c r="G12" s="153" t="s">
        <v>83</v>
      </c>
      <c r="H12" s="154"/>
      <c r="I12" s="189"/>
    </row>
    <row r="13" spans="1:9" ht="22.5" x14ac:dyDescent="0.25">
      <c r="A13" s="156"/>
      <c r="B13" s="157"/>
      <c r="C13" s="158" t="s">
        <v>4</v>
      </c>
      <c r="D13" s="158"/>
      <c r="E13" s="159"/>
      <c r="F13" s="160" t="s">
        <v>5</v>
      </c>
      <c r="G13" s="161" t="s">
        <v>6</v>
      </c>
      <c r="H13" s="162" t="s">
        <v>7</v>
      </c>
      <c r="I13" s="190" t="s">
        <v>8</v>
      </c>
    </row>
    <row r="14" spans="1:9" ht="12.95" customHeight="1" x14ac:dyDescent="0.25">
      <c r="A14" s="116"/>
      <c r="B14" s="116"/>
      <c r="C14" s="116"/>
      <c r="D14" s="116"/>
      <c r="E14" s="116"/>
      <c r="F14" s="285"/>
      <c r="G14" s="117"/>
      <c r="H14" s="286"/>
      <c r="I14" s="297"/>
    </row>
    <row r="15" spans="1:9" ht="12.95" customHeight="1" x14ac:dyDescent="0.25">
      <c r="A15" s="139">
        <v>1</v>
      </c>
      <c r="B15" s="118" t="s">
        <v>47</v>
      </c>
      <c r="C15" s="119"/>
      <c r="D15" s="119"/>
      <c r="E15" s="119"/>
      <c r="F15" s="287"/>
      <c r="G15" s="116"/>
      <c r="H15" s="288"/>
      <c r="I15" s="298"/>
    </row>
    <row r="16" spans="1:9" ht="24" x14ac:dyDescent="0.25">
      <c r="A16" s="139">
        <f t="shared" ref="A16:A46" si="0">A15+1</f>
        <v>2</v>
      </c>
      <c r="B16" s="115"/>
      <c r="C16" s="316" t="s">
        <v>87</v>
      </c>
      <c r="D16" s="116"/>
      <c r="E16" s="115"/>
      <c r="F16" s="127">
        <v>4</v>
      </c>
      <c r="G16" s="125">
        <v>250</v>
      </c>
      <c r="H16" s="128">
        <f>F16*G16</f>
        <v>1000</v>
      </c>
      <c r="I16" s="313" t="s">
        <v>141</v>
      </c>
    </row>
    <row r="17" spans="1:9" ht="12.95" customHeight="1" x14ac:dyDescent="0.25">
      <c r="A17" s="139">
        <f t="shared" si="0"/>
        <v>3</v>
      </c>
      <c r="B17" s="115"/>
      <c r="C17" s="316"/>
      <c r="D17" s="323" t="s">
        <v>88</v>
      </c>
      <c r="E17" s="115"/>
      <c r="F17" s="127">
        <v>2</v>
      </c>
      <c r="G17" s="125">
        <v>60</v>
      </c>
      <c r="H17" s="128">
        <f>F17*G17</f>
        <v>120</v>
      </c>
      <c r="I17" s="313" t="s">
        <v>89</v>
      </c>
    </row>
    <row r="18" spans="1:9" ht="12.95" customHeight="1" x14ac:dyDescent="0.25">
      <c r="A18" s="139">
        <f t="shared" si="0"/>
        <v>4</v>
      </c>
      <c r="B18" s="115"/>
      <c r="C18" s="316" t="s">
        <v>126</v>
      </c>
      <c r="D18" s="116"/>
      <c r="E18" s="115"/>
      <c r="F18" s="126">
        <v>1</v>
      </c>
      <c r="G18" s="125">
        <v>65</v>
      </c>
      <c r="H18" s="128">
        <f>F18*G18</f>
        <v>65</v>
      </c>
      <c r="I18" s="313" t="s">
        <v>127</v>
      </c>
    </row>
    <row r="19" spans="1:9" ht="12.95" customHeight="1" x14ac:dyDescent="0.25">
      <c r="A19" s="139">
        <f t="shared" si="0"/>
        <v>5</v>
      </c>
      <c r="B19" s="115"/>
      <c r="C19" s="115" t="s">
        <v>48</v>
      </c>
      <c r="D19" s="116"/>
      <c r="E19" s="115"/>
      <c r="F19" s="126">
        <v>0</v>
      </c>
      <c r="G19" s="125">
        <v>20</v>
      </c>
      <c r="H19" s="128">
        <f>F19*G19</f>
        <v>0</v>
      </c>
      <c r="I19" s="313" t="s">
        <v>78</v>
      </c>
    </row>
    <row r="20" spans="1:9" s="340" customFormat="1" ht="12.95" customHeight="1" x14ac:dyDescent="0.25">
      <c r="A20" s="335">
        <f t="shared" si="0"/>
        <v>6</v>
      </c>
      <c r="B20" s="336"/>
      <c r="C20" s="337" t="s">
        <v>128</v>
      </c>
      <c r="D20" s="341"/>
      <c r="E20" s="336"/>
      <c r="F20" s="352">
        <v>12</v>
      </c>
      <c r="G20" s="345">
        <v>15</v>
      </c>
      <c r="H20" s="338">
        <f>F20*G20</f>
        <v>180</v>
      </c>
      <c r="I20" s="339" t="s">
        <v>129</v>
      </c>
    </row>
    <row r="21" spans="1:9" ht="12.95" customHeight="1" x14ac:dyDescent="0.25">
      <c r="A21" s="139">
        <f t="shared" si="0"/>
        <v>7</v>
      </c>
      <c r="B21" s="123"/>
      <c r="C21" s="123"/>
      <c r="D21" s="123"/>
      <c r="E21" s="121" t="s">
        <v>22</v>
      </c>
      <c r="F21" s="289"/>
      <c r="G21" s="290"/>
      <c r="H21" s="182">
        <f>SUM(H16:H19)</f>
        <v>1185</v>
      </c>
      <c r="I21" s="313"/>
    </row>
    <row r="22" spans="1:9" ht="12.95" customHeight="1" x14ac:dyDescent="0.25">
      <c r="A22" s="139">
        <f t="shared" si="0"/>
        <v>8</v>
      </c>
      <c r="B22" s="114"/>
      <c r="C22" s="114"/>
      <c r="D22" s="114"/>
      <c r="E22" s="122" t="s">
        <v>23</v>
      </c>
      <c r="F22" s="127"/>
      <c r="G22" s="129"/>
      <c r="H22" s="183">
        <v>1.35</v>
      </c>
      <c r="I22" s="313"/>
    </row>
    <row r="23" spans="1:9" ht="12.95" customHeight="1" x14ac:dyDescent="0.25">
      <c r="A23" s="139">
        <f t="shared" si="0"/>
        <v>9</v>
      </c>
      <c r="B23" s="114"/>
      <c r="C23" s="114"/>
      <c r="D23" s="114"/>
      <c r="E23" s="121" t="s">
        <v>24</v>
      </c>
      <c r="F23" s="127"/>
      <c r="G23" s="129"/>
      <c r="H23" s="163">
        <f>H21*H22</f>
        <v>1599.75</v>
      </c>
      <c r="I23" s="313"/>
    </row>
    <row r="24" spans="1:9" ht="12.95" customHeight="1" x14ac:dyDescent="0.25">
      <c r="A24" s="139">
        <f t="shared" si="0"/>
        <v>10</v>
      </c>
      <c r="B24" s="2"/>
      <c r="C24" s="2"/>
      <c r="D24" s="2"/>
      <c r="E24" s="17"/>
      <c r="F24" s="37"/>
      <c r="G24" s="42"/>
      <c r="H24" s="93"/>
      <c r="I24" s="304"/>
    </row>
    <row r="25" spans="1:9" s="340" customFormat="1" ht="24.75" x14ac:dyDescent="0.25">
      <c r="A25" s="335">
        <f t="shared" si="0"/>
        <v>11</v>
      </c>
      <c r="B25" s="353" t="s">
        <v>133</v>
      </c>
      <c r="C25" s="336"/>
      <c r="D25" s="336"/>
      <c r="E25" s="347"/>
      <c r="F25" s="342"/>
      <c r="G25" s="343"/>
      <c r="H25" s="344"/>
      <c r="I25" s="354" t="s">
        <v>223</v>
      </c>
    </row>
    <row r="26" spans="1:9" ht="12.95" customHeight="1" x14ac:dyDescent="0.25">
      <c r="A26" s="139">
        <f t="shared" si="0"/>
        <v>12</v>
      </c>
      <c r="B26" s="316" t="s">
        <v>82</v>
      </c>
      <c r="C26" s="316"/>
      <c r="D26" s="116"/>
      <c r="E26" s="114"/>
      <c r="F26" s="126"/>
      <c r="G26" s="125"/>
      <c r="H26" s="128"/>
      <c r="I26" s="313"/>
    </row>
    <row r="27" spans="1:9" ht="12.95" customHeight="1" x14ac:dyDescent="0.25">
      <c r="A27" s="139">
        <f t="shared" si="0"/>
        <v>13</v>
      </c>
      <c r="B27" s="114"/>
      <c r="C27" s="316" t="s">
        <v>134</v>
      </c>
      <c r="D27" s="116"/>
      <c r="E27" s="114"/>
      <c r="F27" s="37">
        <v>72</v>
      </c>
      <c r="G27" s="24">
        <v>20</v>
      </c>
      <c r="H27" s="128"/>
      <c r="I27" s="304" t="s">
        <v>162</v>
      </c>
    </row>
    <row r="28" spans="1:9" ht="12.95" customHeight="1" x14ac:dyDescent="0.25">
      <c r="A28" s="139">
        <f t="shared" si="0"/>
        <v>14</v>
      </c>
      <c r="B28" s="114"/>
      <c r="C28" s="316" t="s">
        <v>17</v>
      </c>
      <c r="D28" s="116"/>
      <c r="E28" s="114"/>
      <c r="F28" s="322">
        <v>3</v>
      </c>
      <c r="G28" s="360">
        <v>60</v>
      </c>
      <c r="H28" s="361">
        <f>F28*G28</f>
        <v>180</v>
      </c>
      <c r="I28" s="313"/>
    </row>
    <row r="29" spans="1:9" ht="12.95" customHeight="1" x14ac:dyDescent="0.25">
      <c r="A29" s="139">
        <f t="shared" si="0"/>
        <v>15</v>
      </c>
      <c r="B29" s="114"/>
      <c r="C29" s="316" t="s">
        <v>77</v>
      </c>
      <c r="D29" s="116"/>
      <c r="E29" s="114"/>
      <c r="F29" s="322">
        <v>6</v>
      </c>
      <c r="G29" s="360">
        <v>15</v>
      </c>
      <c r="H29" s="361">
        <f>F29*G29</f>
        <v>90</v>
      </c>
      <c r="I29" s="313"/>
    </row>
    <row r="30" spans="1:9" ht="12.95" customHeight="1" x14ac:dyDescent="0.25">
      <c r="A30" s="139">
        <f t="shared" si="0"/>
        <v>16</v>
      </c>
      <c r="B30" s="114"/>
      <c r="C30" s="316" t="s">
        <v>71</v>
      </c>
      <c r="D30" s="116"/>
      <c r="E30" s="114"/>
      <c r="F30" s="25">
        <v>2</v>
      </c>
      <c r="G30" s="24">
        <v>110</v>
      </c>
      <c r="H30" s="128">
        <f>F30*G30</f>
        <v>220</v>
      </c>
      <c r="I30" s="313" t="s">
        <v>207</v>
      </c>
    </row>
    <row r="31" spans="1:9" ht="12.95" customHeight="1" x14ac:dyDescent="0.25">
      <c r="A31" s="139">
        <f t="shared" si="0"/>
        <v>17</v>
      </c>
      <c r="B31" s="115" t="s">
        <v>49</v>
      </c>
      <c r="C31" s="316"/>
      <c r="D31" s="116"/>
      <c r="E31" s="114"/>
      <c r="F31" s="126"/>
      <c r="G31" s="125"/>
      <c r="H31" s="128"/>
      <c r="I31" s="313"/>
    </row>
    <row r="32" spans="1:9" ht="12.95" customHeight="1" x14ac:dyDescent="0.25">
      <c r="A32" s="139">
        <f t="shared" si="0"/>
        <v>18</v>
      </c>
      <c r="B32" s="114"/>
      <c r="C32" s="316" t="s">
        <v>44</v>
      </c>
      <c r="D32" s="114"/>
      <c r="E32" s="114"/>
      <c r="F32" s="37">
        <v>2</v>
      </c>
      <c r="G32" s="24">
        <v>15</v>
      </c>
      <c r="H32" s="128">
        <f t="shared" ref="H32:H37" si="1">F32*G32</f>
        <v>30</v>
      </c>
      <c r="I32" s="313"/>
    </row>
    <row r="33" spans="1:9" ht="12.95" customHeight="1" x14ac:dyDescent="0.25">
      <c r="A33" s="139">
        <f t="shared" si="0"/>
        <v>19</v>
      </c>
      <c r="B33" s="114"/>
      <c r="C33" s="316" t="s">
        <v>80</v>
      </c>
      <c r="D33" s="114"/>
      <c r="E33" s="114"/>
      <c r="F33" s="37">
        <v>16</v>
      </c>
      <c r="G33" s="24">
        <v>60</v>
      </c>
      <c r="H33" s="128">
        <f t="shared" si="1"/>
        <v>960</v>
      </c>
      <c r="I33" s="313" t="s">
        <v>135</v>
      </c>
    </row>
    <row r="34" spans="1:9" ht="12.75" customHeight="1" x14ac:dyDescent="0.25">
      <c r="A34" s="139">
        <f t="shared" si="0"/>
        <v>20</v>
      </c>
      <c r="B34" s="150"/>
      <c r="C34" s="317" t="s">
        <v>50</v>
      </c>
      <c r="D34" s="150"/>
      <c r="E34" s="150"/>
      <c r="F34" s="25">
        <v>33</v>
      </c>
      <c r="G34" s="24">
        <v>110</v>
      </c>
      <c r="H34" s="128">
        <f t="shared" si="1"/>
        <v>3630</v>
      </c>
      <c r="I34" s="313"/>
    </row>
    <row r="35" spans="1:9" ht="12.95" customHeight="1" x14ac:dyDescent="0.25">
      <c r="A35" s="139">
        <f t="shared" si="0"/>
        <v>21</v>
      </c>
      <c r="B35" s="150"/>
      <c r="C35" s="317" t="s">
        <v>76</v>
      </c>
      <c r="D35" s="150"/>
      <c r="E35" s="150"/>
      <c r="F35" s="37">
        <v>3</v>
      </c>
      <c r="G35" s="24">
        <v>110</v>
      </c>
      <c r="H35" s="128">
        <f t="shared" si="1"/>
        <v>330</v>
      </c>
      <c r="I35" s="313"/>
    </row>
    <row r="36" spans="1:9" ht="12.95" customHeight="1" x14ac:dyDescent="0.25">
      <c r="A36" s="139">
        <f t="shared" si="0"/>
        <v>22</v>
      </c>
      <c r="B36" s="150"/>
      <c r="C36" s="317" t="s">
        <v>139</v>
      </c>
      <c r="D36" s="150"/>
      <c r="E36" s="150"/>
      <c r="F36" s="37">
        <v>2</v>
      </c>
      <c r="G36" s="24">
        <v>80</v>
      </c>
      <c r="H36" s="128">
        <f t="shared" si="1"/>
        <v>160</v>
      </c>
      <c r="I36" s="313"/>
    </row>
    <row r="37" spans="1:9" ht="12.95" customHeight="1" x14ac:dyDescent="0.25">
      <c r="A37" s="139">
        <f t="shared" si="0"/>
        <v>23</v>
      </c>
      <c r="B37" s="115"/>
      <c r="C37" s="316" t="s">
        <v>51</v>
      </c>
      <c r="D37" s="115"/>
      <c r="E37" s="116"/>
      <c r="F37" s="131">
        <v>4</v>
      </c>
      <c r="G37" s="24">
        <v>50</v>
      </c>
      <c r="H37" s="128">
        <f t="shared" si="1"/>
        <v>200</v>
      </c>
      <c r="I37" s="313" t="s">
        <v>70</v>
      </c>
    </row>
    <row r="38" spans="1:9" ht="12.95" customHeight="1" x14ac:dyDescent="0.25">
      <c r="A38" s="139">
        <f t="shared" si="0"/>
        <v>24</v>
      </c>
      <c r="B38" s="316" t="s">
        <v>74</v>
      </c>
      <c r="C38" s="316"/>
      <c r="D38" s="116"/>
      <c r="E38" s="114"/>
      <c r="F38" s="126"/>
      <c r="G38" s="125"/>
      <c r="H38" s="128"/>
      <c r="I38" s="313"/>
    </row>
    <row r="39" spans="1:9" ht="12.95" customHeight="1" x14ac:dyDescent="0.25">
      <c r="A39" s="139">
        <f t="shared" si="0"/>
        <v>25</v>
      </c>
      <c r="B39" s="114"/>
      <c r="C39" s="318" t="s">
        <v>75</v>
      </c>
      <c r="D39" s="130"/>
      <c r="E39" s="135"/>
      <c r="F39" s="25">
        <v>2</v>
      </c>
      <c r="G39" s="24">
        <v>60</v>
      </c>
      <c r="H39" s="128">
        <f>F39*G39</f>
        <v>120</v>
      </c>
      <c r="I39" s="313"/>
    </row>
    <row r="40" spans="1:9" ht="12.95" customHeight="1" x14ac:dyDescent="0.25">
      <c r="A40" s="139">
        <f t="shared" si="0"/>
        <v>26</v>
      </c>
      <c r="B40" s="114"/>
      <c r="C40" s="318" t="s">
        <v>119</v>
      </c>
      <c r="D40" s="130"/>
      <c r="E40" s="135"/>
      <c r="F40" s="131">
        <v>2</v>
      </c>
      <c r="G40" s="24">
        <v>40</v>
      </c>
      <c r="H40" s="128">
        <f>F40*G40</f>
        <v>80</v>
      </c>
      <c r="I40" s="313"/>
    </row>
    <row r="41" spans="1:9" ht="12.95" customHeight="1" x14ac:dyDescent="0.25">
      <c r="A41" s="139">
        <f t="shared" si="0"/>
        <v>27</v>
      </c>
      <c r="B41" s="316" t="s">
        <v>72</v>
      </c>
      <c r="C41" s="316"/>
      <c r="D41" s="116"/>
      <c r="E41" s="114"/>
      <c r="F41" s="126"/>
      <c r="G41" s="125"/>
      <c r="H41" s="128"/>
      <c r="I41" s="313"/>
    </row>
    <row r="42" spans="1:9" ht="12.95" customHeight="1" x14ac:dyDescent="0.25">
      <c r="A42" s="139">
        <f t="shared" si="0"/>
        <v>28</v>
      </c>
      <c r="B42" s="114"/>
      <c r="C42" s="318" t="s">
        <v>164</v>
      </c>
      <c r="D42" s="130"/>
      <c r="E42" s="135"/>
      <c r="F42" s="322">
        <v>2</v>
      </c>
      <c r="G42" s="24">
        <v>75</v>
      </c>
      <c r="H42" s="128">
        <f t="shared" ref="H42:H47" si="2">F42*G42</f>
        <v>150</v>
      </c>
      <c r="I42" s="313" t="s">
        <v>165</v>
      </c>
    </row>
    <row r="43" spans="1:9" ht="12.95" customHeight="1" x14ac:dyDescent="0.25">
      <c r="A43" s="139">
        <f t="shared" si="0"/>
        <v>29</v>
      </c>
      <c r="B43" s="114"/>
      <c r="C43" s="318" t="s">
        <v>120</v>
      </c>
      <c r="D43" s="130"/>
      <c r="E43" s="135"/>
      <c r="F43" s="322">
        <v>0</v>
      </c>
      <c r="G43" s="24">
        <v>36</v>
      </c>
      <c r="H43" s="128">
        <f t="shared" si="2"/>
        <v>0</v>
      </c>
      <c r="I43" s="313" t="s">
        <v>136</v>
      </c>
    </row>
    <row r="44" spans="1:9" ht="12.95" customHeight="1" x14ac:dyDescent="0.25">
      <c r="A44" s="139">
        <f t="shared" si="0"/>
        <v>30</v>
      </c>
      <c r="B44" s="114"/>
      <c r="C44" s="318" t="s">
        <v>73</v>
      </c>
      <c r="D44" s="130"/>
      <c r="E44" s="135"/>
      <c r="F44" s="322">
        <v>3</v>
      </c>
      <c r="G44" s="24">
        <v>36</v>
      </c>
      <c r="H44" s="128">
        <f t="shared" si="2"/>
        <v>108</v>
      </c>
      <c r="I44" s="313"/>
    </row>
    <row r="45" spans="1:9" ht="12.95" customHeight="1" x14ac:dyDescent="0.25">
      <c r="A45" s="139">
        <f t="shared" si="0"/>
        <v>31</v>
      </c>
      <c r="B45" s="114"/>
      <c r="C45" s="318" t="s">
        <v>170</v>
      </c>
      <c r="D45" s="130"/>
      <c r="E45" s="135"/>
      <c r="F45" s="322">
        <v>1</v>
      </c>
      <c r="G45" s="24">
        <v>75</v>
      </c>
      <c r="H45" s="128">
        <f t="shared" si="2"/>
        <v>75</v>
      </c>
      <c r="I45" s="313"/>
    </row>
    <row r="46" spans="1:9" ht="12.95" customHeight="1" x14ac:dyDescent="0.25">
      <c r="A46" s="139">
        <f t="shared" si="0"/>
        <v>32</v>
      </c>
      <c r="B46" s="114"/>
      <c r="C46" s="318" t="s">
        <v>138</v>
      </c>
      <c r="D46" s="130"/>
      <c r="E46" s="135"/>
      <c r="F46" s="322">
        <v>4</v>
      </c>
      <c r="G46" s="24">
        <v>36</v>
      </c>
      <c r="H46" s="128">
        <f t="shared" si="2"/>
        <v>144</v>
      </c>
      <c r="I46" s="313"/>
    </row>
    <row r="47" spans="1:9" ht="12.95" customHeight="1" x14ac:dyDescent="0.25">
      <c r="A47" s="139">
        <f>A45+1</f>
        <v>32</v>
      </c>
      <c r="B47" s="114"/>
      <c r="C47" s="318" t="s">
        <v>79</v>
      </c>
      <c r="D47" s="130"/>
      <c r="E47" s="135"/>
      <c r="F47" s="322">
        <v>0</v>
      </c>
      <c r="G47" s="24">
        <v>75</v>
      </c>
      <c r="H47" s="128">
        <f t="shared" si="2"/>
        <v>0</v>
      </c>
      <c r="I47" s="313"/>
    </row>
    <row r="48" spans="1:9" ht="12.95" customHeight="1" x14ac:dyDescent="0.25">
      <c r="A48" s="139">
        <f>A46+1</f>
        <v>33</v>
      </c>
      <c r="B48" s="123"/>
      <c r="C48" s="123"/>
      <c r="D48" s="123"/>
      <c r="E48" s="121" t="s">
        <v>22</v>
      </c>
      <c r="F48" s="289"/>
      <c r="G48" s="290"/>
      <c r="H48" s="182">
        <f>SUM(H28:H47)</f>
        <v>6477</v>
      </c>
      <c r="I48" s="315"/>
    </row>
    <row r="49" spans="1:9" ht="12.95" customHeight="1" x14ac:dyDescent="0.25">
      <c r="A49" s="139">
        <f t="shared" ref="A49:A89" si="3">A48+1</f>
        <v>34</v>
      </c>
      <c r="B49" s="115"/>
      <c r="C49" s="115"/>
      <c r="D49" s="115"/>
      <c r="E49" s="122" t="s">
        <v>23</v>
      </c>
      <c r="F49" s="127"/>
      <c r="G49" s="129"/>
      <c r="H49" s="183">
        <v>1.4</v>
      </c>
      <c r="I49" s="313"/>
    </row>
    <row r="50" spans="1:9" ht="12.95" customHeight="1" x14ac:dyDescent="0.25">
      <c r="A50" s="139">
        <f t="shared" si="3"/>
        <v>35</v>
      </c>
      <c r="B50" s="115"/>
      <c r="C50" s="115"/>
      <c r="D50" s="115"/>
      <c r="E50" s="121" t="s">
        <v>24</v>
      </c>
      <c r="F50" s="127"/>
      <c r="G50" s="129"/>
      <c r="H50" s="163">
        <f>H48*H49</f>
        <v>9067.7999999999993</v>
      </c>
      <c r="I50" s="313"/>
    </row>
    <row r="51" spans="1:9" ht="12.95" customHeight="1" x14ac:dyDescent="0.25">
      <c r="A51" s="139">
        <f t="shared" si="3"/>
        <v>36</v>
      </c>
      <c r="B51" s="2"/>
      <c r="C51" s="2"/>
      <c r="D51" s="2"/>
      <c r="E51" s="17"/>
      <c r="F51" s="37"/>
      <c r="G51" s="42"/>
      <c r="H51" s="93"/>
      <c r="I51" s="304"/>
    </row>
    <row r="52" spans="1:9" s="340" customFormat="1" x14ac:dyDescent="0.25">
      <c r="A52" s="335">
        <f t="shared" si="3"/>
        <v>37</v>
      </c>
      <c r="B52" s="353" t="s">
        <v>140</v>
      </c>
      <c r="C52" s="336"/>
      <c r="D52" s="336"/>
      <c r="E52" s="347"/>
      <c r="F52" s="342"/>
      <c r="G52" s="343"/>
      <c r="H52" s="344"/>
      <c r="I52" s="354" t="s">
        <v>224</v>
      </c>
    </row>
    <row r="53" spans="1:9" ht="12.95" customHeight="1" x14ac:dyDescent="0.25">
      <c r="A53" s="139">
        <f t="shared" si="3"/>
        <v>38</v>
      </c>
      <c r="B53" s="316" t="s">
        <v>82</v>
      </c>
      <c r="C53" s="316"/>
      <c r="D53" s="116"/>
      <c r="E53" s="114"/>
      <c r="F53" s="126"/>
      <c r="G53" s="125"/>
      <c r="H53" s="128"/>
      <c r="I53" s="313"/>
    </row>
    <row r="54" spans="1:9" ht="12.95" customHeight="1" x14ac:dyDescent="0.25">
      <c r="A54" s="139">
        <f t="shared" si="3"/>
        <v>39</v>
      </c>
      <c r="B54" s="114"/>
      <c r="C54" s="316" t="s">
        <v>134</v>
      </c>
      <c r="D54" s="116"/>
      <c r="E54" s="114"/>
      <c r="F54" s="37">
        <v>56</v>
      </c>
      <c r="G54" s="24">
        <v>20</v>
      </c>
      <c r="H54" s="128"/>
      <c r="I54" s="304" t="s">
        <v>162</v>
      </c>
    </row>
    <row r="55" spans="1:9" ht="12.95" customHeight="1" x14ac:dyDescent="0.25">
      <c r="A55" s="139">
        <f t="shared" si="3"/>
        <v>40</v>
      </c>
      <c r="B55" s="114"/>
      <c r="C55" s="316" t="s">
        <v>17</v>
      </c>
      <c r="D55" s="116"/>
      <c r="E55" s="114"/>
      <c r="F55" s="322">
        <v>3</v>
      </c>
      <c r="G55" s="360">
        <v>60</v>
      </c>
      <c r="H55" s="361">
        <f>F55*G55</f>
        <v>180</v>
      </c>
      <c r="I55" s="313"/>
    </row>
    <row r="56" spans="1:9" ht="12.95" customHeight="1" x14ac:dyDescent="0.25">
      <c r="A56" s="139">
        <f t="shared" si="3"/>
        <v>41</v>
      </c>
      <c r="B56" s="114"/>
      <c r="C56" s="316" t="s">
        <v>77</v>
      </c>
      <c r="D56" s="116"/>
      <c r="E56" s="114"/>
      <c r="F56" s="322">
        <v>5</v>
      </c>
      <c r="G56" s="360">
        <v>15</v>
      </c>
      <c r="H56" s="361">
        <f>F56*G56</f>
        <v>75</v>
      </c>
      <c r="I56" s="313"/>
    </row>
    <row r="57" spans="1:9" ht="12.95" customHeight="1" x14ac:dyDescent="0.25">
      <c r="A57" s="139">
        <f t="shared" si="3"/>
        <v>42</v>
      </c>
      <c r="B57" s="114"/>
      <c r="C57" s="316" t="s">
        <v>219</v>
      </c>
      <c r="D57" s="116"/>
      <c r="E57" s="114"/>
      <c r="F57" s="25">
        <v>2</v>
      </c>
      <c r="G57" s="24">
        <v>110</v>
      </c>
      <c r="H57" s="128">
        <f>F57*G57</f>
        <v>220</v>
      </c>
      <c r="I57" s="313" t="s">
        <v>207</v>
      </c>
    </row>
    <row r="58" spans="1:9" ht="12.95" customHeight="1" x14ac:dyDescent="0.25">
      <c r="A58" s="139">
        <f t="shared" si="3"/>
        <v>43</v>
      </c>
      <c r="B58" s="115" t="s">
        <v>49</v>
      </c>
      <c r="C58" s="316"/>
      <c r="D58" s="116"/>
      <c r="E58" s="114"/>
      <c r="F58" s="126"/>
      <c r="G58" s="125"/>
      <c r="H58" s="128"/>
      <c r="I58" s="313"/>
    </row>
    <row r="59" spans="1:9" ht="12.95" customHeight="1" x14ac:dyDescent="0.25">
      <c r="A59" s="139">
        <f t="shared" si="3"/>
        <v>44</v>
      </c>
      <c r="B59" s="114"/>
      <c r="C59" s="316" t="s">
        <v>44</v>
      </c>
      <c r="D59" s="114"/>
      <c r="E59" s="114"/>
      <c r="F59" s="37">
        <v>2</v>
      </c>
      <c r="G59" s="24">
        <v>15</v>
      </c>
      <c r="H59" s="128">
        <f t="shared" ref="H59:H66" si="4">F59*G59</f>
        <v>30</v>
      </c>
      <c r="I59" s="313"/>
    </row>
    <row r="60" spans="1:9" ht="12.95" customHeight="1" x14ac:dyDescent="0.25">
      <c r="A60" s="139">
        <f t="shared" si="3"/>
        <v>45</v>
      </c>
      <c r="B60" s="114"/>
      <c r="C60" s="316" t="s">
        <v>80</v>
      </c>
      <c r="D60" s="114"/>
      <c r="E60" s="114"/>
      <c r="F60" s="37">
        <v>11</v>
      </c>
      <c r="G60" s="24">
        <v>60</v>
      </c>
      <c r="H60" s="128">
        <f t="shared" si="4"/>
        <v>660</v>
      </c>
      <c r="I60" s="313" t="s">
        <v>135</v>
      </c>
    </row>
    <row r="61" spans="1:9" ht="12.75" customHeight="1" x14ac:dyDescent="0.25">
      <c r="A61" s="139">
        <f t="shared" si="3"/>
        <v>46</v>
      </c>
      <c r="B61" s="150"/>
      <c r="C61" s="317" t="s">
        <v>50</v>
      </c>
      <c r="D61" s="150"/>
      <c r="E61" s="150"/>
      <c r="F61" s="25">
        <v>22</v>
      </c>
      <c r="G61" s="24">
        <v>110</v>
      </c>
      <c r="H61" s="128">
        <f t="shared" si="4"/>
        <v>2420</v>
      </c>
      <c r="I61" s="313"/>
    </row>
    <row r="62" spans="1:9" ht="12.95" customHeight="1" x14ac:dyDescent="0.25">
      <c r="A62" s="139">
        <f t="shared" si="3"/>
        <v>47</v>
      </c>
      <c r="B62" s="150"/>
      <c r="C62" s="317" t="s">
        <v>76</v>
      </c>
      <c r="D62" s="150"/>
      <c r="E62" s="150"/>
      <c r="F62" s="37">
        <v>0</v>
      </c>
      <c r="G62" s="24">
        <v>180</v>
      </c>
      <c r="H62" s="128">
        <f t="shared" si="4"/>
        <v>0</v>
      </c>
      <c r="I62" s="313"/>
    </row>
    <row r="63" spans="1:9" ht="12.95" customHeight="1" x14ac:dyDescent="0.25">
      <c r="A63" s="139">
        <f t="shared" si="3"/>
        <v>48</v>
      </c>
      <c r="B63" s="150"/>
      <c r="C63" s="317" t="s">
        <v>209</v>
      </c>
      <c r="D63" s="150"/>
      <c r="E63" s="150"/>
      <c r="F63" s="25">
        <v>6</v>
      </c>
      <c r="G63" s="24">
        <v>180</v>
      </c>
      <c r="H63" s="128">
        <f t="shared" si="4"/>
        <v>1080</v>
      </c>
      <c r="I63" s="313"/>
    </row>
    <row r="64" spans="1:9" ht="12.95" customHeight="1" x14ac:dyDescent="0.25">
      <c r="A64" s="139">
        <f t="shared" si="3"/>
        <v>49</v>
      </c>
      <c r="B64" s="115"/>
      <c r="D64" s="316" t="s">
        <v>51</v>
      </c>
      <c r="E64" s="116"/>
      <c r="F64" s="131">
        <v>3</v>
      </c>
      <c r="G64" s="24">
        <v>50</v>
      </c>
      <c r="H64" s="128">
        <f t="shared" ref="H64" si="5">F64*G64</f>
        <v>150</v>
      </c>
      <c r="I64" s="313" t="s">
        <v>218</v>
      </c>
    </row>
    <row r="65" spans="1:9" ht="12.95" customHeight="1" x14ac:dyDescent="0.25">
      <c r="A65" s="139">
        <f t="shared" si="3"/>
        <v>50</v>
      </c>
      <c r="B65" s="150"/>
      <c r="D65" s="317" t="s">
        <v>211</v>
      </c>
      <c r="E65" s="150"/>
      <c r="F65" s="25">
        <v>6</v>
      </c>
      <c r="G65" s="24">
        <v>15</v>
      </c>
      <c r="H65" s="128">
        <f t="shared" si="4"/>
        <v>90</v>
      </c>
      <c r="I65" s="313"/>
    </row>
    <row r="66" spans="1:9" ht="12.95" customHeight="1" x14ac:dyDescent="0.25">
      <c r="A66" s="139">
        <f t="shared" si="3"/>
        <v>51</v>
      </c>
      <c r="B66" s="115"/>
      <c r="C66" s="316" t="s">
        <v>51</v>
      </c>
      <c r="D66" s="115"/>
      <c r="E66" s="116"/>
      <c r="F66" s="131">
        <v>4</v>
      </c>
      <c r="G66" s="24">
        <v>50</v>
      </c>
      <c r="H66" s="128">
        <f t="shared" si="4"/>
        <v>200</v>
      </c>
      <c r="I66" s="313" t="s">
        <v>70</v>
      </c>
    </row>
    <row r="67" spans="1:9" ht="12.95" customHeight="1" x14ac:dyDescent="0.25">
      <c r="A67" s="139">
        <f t="shared" si="3"/>
        <v>52</v>
      </c>
      <c r="B67" s="316" t="s">
        <v>74</v>
      </c>
      <c r="C67" s="316"/>
      <c r="D67" s="116"/>
      <c r="E67" s="114"/>
      <c r="F67" s="126"/>
      <c r="G67" s="125"/>
      <c r="H67" s="128"/>
      <c r="I67" s="313"/>
    </row>
    <row r="68" spans="1:9" ht="12.95" customHeight="1" x14ac:dyDescent="0.25">
      <c r="A68" s="139">
        <f t="shared" si="3"/>
        <v>53</v>
      </c>
      <c r="B68" s="114"/>
      <c r="C68" s="318" t="s">
        <v>75</v>
      </c>
      <c r="D68" s="130"/>
      <c r="E68" s="135"/>
      <c r="F68" s="25">
        <v>2</v>
      </c>
      <c r="G68" s="24">
        <v>60</v>
      </c>
      <c r="H68" s="128">
        <f t="shared" ref="H68:H73" si="6">F68*G68</f>
        <v>120</v>
      </c>
      <c r="I68" s="313"/>
    </row>
    <row r="69" spans="1:9" ht="12.95" customHeight="1" x14ac:dyDescent="0.25">
      <c r="A69" s="139">
        <f t="shared" si="3"/>
        <v>54</v>
      </c>
      <c r="B69" s="114"/>
      <c r="C69" s="318" t="s">
        <v>119</v>
      </c>
      <c r="D69" s="130"/>
      <c r="E69" s="135"/>
      <c r="F69" s="131">
        <v>2</v>
      </c>
      <c r="G69" s="24">
        <v>40</v>
      </c>
      <c r="H69" s="128">
        <f t="shared" si="6"/>
        <v>80</v>
      </c>
      <c r="I69" s="313"/>
    </row>
    <row r="70" spans="1:9" ht="12.95" customHeight="1" x14ac:dyDescent="0.25">
      <c r="A70" s="139">
        <f t="shared" si="3"/>
        <v>55</v>
      </c>
      <c r="B70" s="114"/>
      <c r="C70" s="318" t="s">
        <v>208</v>
      </c>
      <c r="D70" s="130"/>
      <c r="E70" s="135"/>
      <c r="F70" s="131">
        <v>3</v>
      </c>
      <c r="G70" s="24">
        <v>15</v>
      </c>
      <c r="H70" s="128">
        <f t="shared" si="6"/>
        <v>45</v>
      </c>
      <c r="I70" s="313"/>
    </row>
    <row r="71" spans="1:9" ht="12.95" customHeight="1" x14ac:dyDescent="0.25">
      <c r="A71" s="139">
        <f t="shared" si="3"/>
        <v>56</v>
      </c>
      <c r="B71" s="114"/>
      <c r="C71" s="318" t="s">
        <v>210</v>
      </c>
      <c r="D71" s="130"/>
      <c r="E71" s="135"/>
      <c r="F71" s="131">
        <v>1</v>
      </c>
      <c r="G71" s="24">
        <v>100</v>
      </c>
      <c r="H71" s="128">
        <f t="shared" si="6"/>
        <v>100</v>
      </c>
      <c r="I71" s="313"/>
    </row>
    <row r="72" spans="1:9" ht="12.95" customHeight="1" x14ac:dyDescent="0.25">
      <c r="A72" s="139"/>
      <c r="B72" s="114"/>
      <c r="C72" s="318" t="s">
        <v>217</v>
      </c>
      <c r="D72" s="130"/>
      <c r="E72" s="135"/>
      <c r="F72" s="131">
        <v>1</v>
      </c>
      <c r="G72" s="24">
        <v>80</v>
      </c>
      <c r="H72" s="128">
        <f t="shared" si="6"/>
        <v>80</v>
      </c>
      <c r="I72" s="313"/>
    </row>
    <row r="73" spans="1:9" ht="12.95" customHeight="1" x14ac:dyDescent="0.25">
      <c r="A73" s="139">
        <f>A71+1</f>
        <v>57</v>
      </c>
      <c r="B73" s="316" t="s">
        <v>72</v>
      </c>
      <c r="C73" s="316"/>
      <c r="D73" s="116"/>
      <c r="E73" s="114"/>
      <c r="F73" s="131">
        <v>2</v>
      </c>
      <c r="G73" s="24">
        <v>40</v>
      </c>
      <c r="H73" s="128">
        <f t="shared" si="6"/>
        <v>80</v>
      </c>
      <c r="I73" s="313"/>
    </row>
    <row r="74" spans="1:9" ht="12.95" customHeight="1" x14ac:dyDescent="0.25">
      <c r="A74" s="139">
        <f t="shared" si="3"/>
        <v>58</v>
      </c>
      <c r="B74" s="114"/>
      <c r="C74" s="318" t="s">
        <v>164</v>
      </c>
      <c r="D74" s="130"/>
      <c r="E74" s="135"/>
      <c r="F74" s="322">
        <v>2</v>
      </c>
      <c r="G74" s="24">
        <v>75</v>
      </c>
      <c r="H74" s="128">
        <f t="shared" ref="H74:H79" si="7">F74*G74</f>
        <v>150</v>
      </c>
      <c r="I74" s="313"/>
    </row>
    <row r="75" spans="1:9" ht="12.95" customHeight="1" x14ac:dyDescent="0.25">
      <c r="A75" s="139">
        <f t="shared" si="3"/>
        <v>59</v>
      </c>
      <c r="B75" s="114"/>
      <c r="C75" s="318" t="s">
        <v>120</v>
      </c>
      <c r="D75" s="130"/>
      <c r="E75" s="135"/>
      <c r="F75" s="322">
        <v>0</v>
      </c>
      <c r="G75" s="24">
        <v>36</v>
      </c>
      <c r="H75" s="128">
        <f t="shared" si="7"/>
        <v>0</v>
      </c>
      <c r="I75" s="313" t="s">
        <v>136</v>
      </c>
    </row>
    <row r="76" spans="1:9" ht="12.95" customHeight="1" x14ac:dyDescent="0.25">
      <c r="A76" s="139">
        <f t="shared" si="3"/>
        <v>60</v>
      </c>
      <c r="B76" s="114"/>
      <c r="C76" s="318" t="s">
        <v>73</v>
      </c>
      <c r="D76" s="130"/>
      <c r="E76" s="135"/>
      <c r="F76" s="322">
        <v>3</v>
      </c>
      <c r="G76" s="24">
        <v>36</v>
      </c>
      <c r="H76" s="128">
        <f t="shared" si="7"/>
        <v>108</v>
      </c>
      <c r="I76" s="313"/>
    </row>
    <row r="77" spans="1:9" ht="12.95" customHeight="1" x14ac:dyDescent="0.25">
      <c r="A77" s="139">
        <f t="shared" si="3"/>
        <v>61</v>
      </c>
      <c r="B77" s="114"/>
      <c r="C77" s="318" t="s">
        <v>170</v>
      </c>
      <c r="D77" s="130"/>
      <c r="E77" s="135"/>
      <c r="F77" s="322">
        <v>1</v>
      </c>
      <c r="G77" s="24">
        <v>75</v>
      </c>
      <c r="H77" s="128">
        <f t="shared" si="7"/>
        <v>75</v>
      </c>
      <c r="I77" s="313"/>
    </row>
    <row r="78" spans="1:9" ht="12.95" customHeight="1" x14ac:dyDescent="0.25">
      <c r="A78" s="139">
        <f t="shared" si="3"/>
        <v>62</v>
      </c>
      <c r="B78" s="114"/>
      <c r="C78" s="318" t="s">
        <v>138</v>
      </c>
      <c r="D78" s="130"/>
      <c r="E78" s="135"/>
      <c r="F78" s="322">
        <v>4</v>
      </c>
      <c r="G78" s="24">
        <v>36</v>
      </c>
      <c r="H78" s="128">
        <f t="shared" si="7"/>
        <v>144</v>
      </c>
      <c r="I78" s="313"/>
    </row>
    <row r="79" spans="1:9" ht="12.95" customHeight="1" x14ac:dyDescent="0.25">
      <c r="A79" s="139">
        <f t="shared" si="3"/>
        <v>63</v>
      </c>
      <c r="B79" s="114"/>
      <c r="C79" s="318" t="s">
        <v>79</v>
      </c>
      <c r="D79" s="130"/>
      <c r="E79" s="135"/>
      <c r="F79" s="322">
        <v>0</v>
      </c>
      <c r="G79" s="24">
        <v>75</v>
      </c>
      <c r="H79" s="128">
        <f t="shared" si="7"/>
        <v>0</v>
      </c>
      <c r="I79" s="313"/>
    </row>
    <row r="80" spans="1:9" ht="12.95" customHeight="1" x14ac:dyDescent="0.25">
      <c r="A80" s="139">
        <f t="shared" si="3"/>
        <v>64</v>
      </c>
      <c r="B80" s="123"/>
      <c r="C80" s="123"/>
      <c r="D80" s="123"/>
      <c r="E80" s="121" t="s">
        <v>22</v>
      </c>
      <c r="F80" s="289"/>
      <c r="G80" s="290"/>
      <c r="H80" s="182">
        <f>SUM(H55:H79)</f>
        <v>6087</v>
      </c>
      <c r="I80" s="315"/>
    </row>
    <row r="81" spans="1:9" ht="12.95" customHeight="1" x14ac:dyDescent="0.25">
      <c r="A81" s="139">
        <f t="shared" si="3"/>
        <v>65</v>
      </c>
      <c r="B81" s="115"/>
      <c r="C81" s="115"/>
      <c r="D81" s="115"/>
      <c r="E81" s="122" t="s">
        <v>23</v>
      </c>
      <c r="F81" s="127"/>
      <c r="G81" s="129"/>
      <c r="H81" s="183">
        <v>1.4</v>
      </c>
      <c r="I81" s="313"/>
    </row>
    <row r="82" spans="1:9" ht="12.95" customHeight="1" x14ac:dyDescent="0.25">
      <c r="A82" s="139">
        <f t="shared" si="3"/>
        <v>66</v>
      </c>
      <c r="B82" s="115"/>
      <c r="C82" s="115"/>
      <c r="D82" s="115"/>
      <c r="E82" s="121" t="s">
        <v>24</v>
      </c>
      <c r="F82" s="127"/>
      <c r="G82" s="129"/>
      <c r="H82" s="163">
        <f>H80*H81</f>
        <v>8521.7999999999993</v>
      </c>
      <c r="I82" s="313"/>
    </row>
    <row r="83" spans="1:9" ht="12.95" customHeight="1" x14ac:dyDescent="0.25">
      <c r="A83" s="139">
        <f t="shared" si="3"/>
        <v>67</v>
      </c>
      <c r="B83" s="119"/>
      <c r="C83" s="119"/>
      <c r="D83" s="119"/>
      <c r="E83" s="120"/>
      <c r="F83" s="291"/>
      <c r="G83" s="292"/>
      <c r="H83" s="116"/>
      <c r="I83" s="313"/>
    </row>
    <row r="84" spans="1:9" s="340" customFormat="1" x14ac:dyDescent="0.25">
      <c r="A84" s="335">
        <f t="shared" si="3"/>
        <v>68</v>
      </c>
      <c r="B84" s="353" t="s">
        <v>212</v>
      </c>
      <c r="C84" s="336"/>
      <c r="D84" s="336"/>
      <c r="E84" s="347"/>
      <c r="F84" s="342"/>
      <c r="G84" s="343"/>
      <c r="H84" s="344"/>
      <c r="I84" s="354" t="s">
        <v>216</v>
      </c>
    </row>
    <row r="85" spans="1:9" ht="12.95" customHeight="1" x14ac:dyDescent="0.25">
      <c r="A85" s="139">
        <f t="shared" si="3"/>
        <v>69</v>
      </c>
      <c r="B85" s="316" t="s">
        <v>82</v>
      </c>
      <c r="C85" s="316"/>
      <c r="D85" s="116"/>
      <c r="E85" s="114"/>
      <c r="F85" s="126"/>
      <c r="G85" s="125"/>
      <c r="H85" s="128"/>
      <c r="I85" s="313"/>
    </row>
    <row r="86" spans="1:9" ht="12.95" customHeight="1" x14ac:dyDescent="0.25">
      <c r="A86" s="139">
        <f t="shared" si="3"/>
        <v>70</v>
      </c>
      <c r="B86" s="114"/>
      <c r="C86" s="316" t="s">
        <v>134</v>
      </c>
      <c r="D86" s="116"/>
      <c r="E86" s="114"/>
      <c r="F86" s="37">
        <v>12</v>
      </c>
      <c r="G86" s="24">
        <v>20</v>
      </c>
      <c r="H86" s="128"/>
      <c r="I86" s="304" t="s">
        <v>162</v>
      </c>
    </row>
    <row r="87" spans="1:9" ht="12.95" customHeight="1" x14ac:dyDescent="0.25">
      <c r="A87" s="139">
        <f t="shared" si="3"/>
        <v>71</v>
      </c>
      <c r="B87" s="114"/>
      <c r="C87" s="316" t="s">
        <v>17</v>
      </c>
      <c r="D87" s="116"/>
      <c r="E87" s="114"/>
      <c r="F87" s="322">
        <v>2</v>
      </c>
      <c r="G87" s="360">
        <v>60</v>
      </c>
      <c r="H87" s="361">
        <f>F87*G87</f>
        <v>120</v>
      </c>
      <c r="I87" s="313"/>
    </row>
    <row r="88" spans="1:9" ht="12.95" customHeight="1" x14ac:dyDescent="0.25">
      <c r="A88" s="139">
        <f t="shared" si="3"/>
        <v>72</v>
      </c>
      <c r="B88" s="114"/>
      <c r="C88" s="316" t="s">
        <v>77</v>
      </c>
      <c r="D88" s="116"/>
      <c r="E88" s="114"/>
      <c r="F88" s="322">
        <v>3</v>
      </c>
      <c r="G88" s="360">
        <v>15</v>
      </c>
      <c r="H88" s="361">
        <f>F88*G88</f>
        <v>45</v>
      </c>
      <c r="I88" s="313"/>
    </row>
    <row r="89" spans="1:9" ht="12.95" customHeight="1" x14ac:dyDescent="0.25">
      <c r="A89" s="139">
        <f t="shared" si="3"/>
        <v>73</v>
      </c>
      <c r="B89" s="114"/>
      <c r="C89" s="316" t="s">
        <v>71</v>
      </c>
      <c r="D89" s="116"/>
      <c r="E89" s="114"/>
      <c r="F89" s="25">
        <v>2</v>
      </c>
      <c r="G89" s="24">
        <v>110</v>
      </c>
      <c r="H89" s="128">
        <f>F89*G89</f>
        <v>220</v>
      </c>
      <c r="I89" s="313" t="s">
        <v>207</v>
      </c>
    </row>
    <row r="90" spans="1:9" ht="12.95" customHeight="1" x14ac:dyDescent="0.25">
      <c r="A90" s="139">
        <f>A89+1</f>
        <v>74</v>
      </c>
      <c r="B90" s="115" t="s">
        <v>49</v>
      </c>
      <c r="C90" s="316"/>
      <c r="D90" s="116"/>
      <c r="E90" s="114"/>
      <c r="F90" s="126"/>
      <c r="G90" s="125"/>
      <c r="H90" s="128"/>
      <c r="I90" s="313"/>
    </row>
    <row r="91" spans="1:9" ht="12.95" customHeight="1" x14ac:dyDescent="0.25">
      <c r="A91" s="139">
        <f t="shared" ref="A91:A106" si="8">A90+1</f>
        <v>75</v>
      </c>
      <c r="B91" s="114"/>
      <c r="C91" s="316" t="s">
        <v>44</v>
      </c>
      <c r="D91" s="114"/>
      <c r="E91" s="114"/>
      <c r="F91" s="322">
        <v>1</v>
      </c>
      <c r="G91" s="24">
        <v>15</v>
      </c>
      <c r="H91" s="128">
        <f t="shared" ref="H91:H95" si="9">F91*G91</f>
        <v>15</v>
      </c>
      <c r="I91" s="313"/>
    </row>
    <row r="92" spans="1:9" ht="12.95" customHeight="1" x14ac:dyDescent="0.25">
      <c r="A92" s="139">
        <f t="shared" si="8"/>
        <v>76</v>
      </c>
      <c r="B92" s="114"/>
      <c r="C92" s="316" t="s">
        <v>80</v>
      </c>
      <c r="D92" s="114"/>
      <c r="E92" s="114"/>
      <c r="F92" s="37">
        <v>3</v>
      </c>
      <c r="G92" s="24">
        <v>60</v>
      </c>
      <c r="H92" s="128">
        <f t="shared" si="9"/>
        <v>180</v>
      </c>
      <c r="I92" s="313" t="s">
        <v>135</v>
      </c>
    </row>
    <row r="93" spans="1:9" ht="12.75" customHeight="1" x14ac:dyDescent="0.25">
      <c r="A93" s="139">
        <f t="shared" si="8"/>
        <v>77</v>
      </c>
      <c r="B93" s="150"/>
      <c r="C93" s="317" t="s">
        <v>50</v>
      </c>
      <c r="D93" s="150"/>
      <c r="E93" s="150"/>
      <c r="F93" s="25">
        <v>4</v>
      </c>
      <c r="G93" s="24">
        <v>110</v>
      </c>
      <c r="H93" s="128">
        <f>F93*G93</f>
        <v>440</v>
      </c>
      <c r="I93" s="313"/>
    </row>
    <row r="94" spans="1:9" ht="12.95" customHeight="1" x14ac:dyDescent="0.25">
      <c r="A94" s="139">
        <f t="shared" si="8"/>
        <v>78</v>
      </c>
      <c r="B94" s="150"/>
      <c r="C94" s="317" t="s">
        <v>76</v>
      </c>
      <c r="D94" s="150"/>
      <c r="E94" s="150"/>
      <c r="F94" s="25">
        <v>1</v>
      </c>
      <c r="G94" s="24">
        <v>180</v>
      </c>
      <c r="H94" s="128">
        <f t="shared" si="9"/>
        <v>180</v>
      </c>
      <c r="I94" s="313"/>
    </row>
    <row r="95" spans="1:9" ht="12.95" customHeight="1" x14ac:dyDescent="0.25">
      <c r="A95" s="139">
        <f t="shared" si="8"/>
        <v>79</v>
      </c>
      <c r="B95" s="115"/>
      <c r="C95" s="316" t="s">
        <v>51</v>
      </c>
      <c r="D95" s="115"/>
      <c r="E95" s="116"/>
      <c r="F95" s="131">
        <v>1</v>
      </c>
      <c r="G95" s="24">
        <v>50</v>
      </c>
      <c r="H95" s="128">
        <f t="shared" si="9"/>
        <v>50</v>
      </c>
      <c r="I95" s="313" t="s">
        <v>70</v>
      </c>
    </row>
    <row r="96" spans="1:9" ht="12.95" customHeight="1" x14ac:dyDescent="0.25">
      <c r="A96" s="139">
        <f t="shared" si="8"/>
        <v>80</v>
      </c>
      <c r="B96" s="316" t="s">
        <v>74</v>
      </c>
      <c r="C96" s="316"/>
      <c r="D96" s="116"/>
      <c r="E96" s="114"/>
      <c r="F96" s="126"/>
      <c r="G96" s="125"/>
      <c r="H96" s="128"/>
      <c r="I96" s="313"/>
    </row>
    <row r="97" spans="1:9" ht="12.95" customHeight="1" x14ac:dyDescent="0.25">
      <c r="A97" s="139">
        <f t="shared" si="8"/>
        <v>81</v>
      </c>
      <c r="B97" s="114"/>
      <c r="C97" s="318" t="s">
        <v>75</v>
      </c>
      <c r="D97" s="130"/>
      <c r="E97" s="135"/>
      <c r="F97" s="25">
        <v>1</v>
      </c>
      <c r="G97" s="24">
        <v>60</v>
      </c>
      <c r="H97" s="128">
        <f>F97*G97</f>
        <v>60</v>
      </c>
      <c r="I97" s="313"/>
    </row>
    <row r="98" spans="1:9" ht="12.95" customHeight="1" x14ac:dyDescent="0.25">
      <c r="A98" s="139">
        <f t="shared" si="8"/>
        <v>82</v>
      </c>
      <c r="B98" s="114"/>
      <c r="C98" s="318" t="s">
        <v>119</v>
      </c>
      <c r="D98" s="130"/>
      <c r="E98" s="135"/>
      <c r="F98" s="131">
        <v>1</v>
      </c>
      <c r="G98" s="24">
        <v>40</v>
      </c>
      <c r="H98" s="128">
        <f>F98*G98</f>
        <v>40</v>
      </c>
      <c r="I98" s="313"/>
    </row>
    <row r="99" spans="1:9" ht="12.95" customHeight="1" x14ac:dyDescent="0.25">
      <c r="A99" s="139">
        <f t="shared" si="8"/>
        <v>83</v>
      </c>
      <c r="B99" s="316" t="s">
        <v>72</v>
      </c>
      <c r="C99" s="316"/>
      <c r="D99" s="116"/>
      <c r="E99" s="114"/>
      <c r="F99" s="126"/>
      <c r="G99" s="125"/>
      <c r="H99" s="128"/>
      <c r="I99" s="313"/>
    </row>
    <row r="100" spans="1:9" ht="12.95" customHeight="1" x14ac:dyDescent="0.25">
      <c r="A100" s="139">
        <f t="shared" si="8"/>
        <v>84</v>
      </c>
      <c r="B100" s="114"/>
      <c r="C100" s="318" t="s">
        <v>164</v>
      </c>
      <c r="D100" s="130"/>
      <c r="E100" s="135"/>
      <c r="F100" s="322">
        <v>1</v>
      </c>
      <c r="G100" s="24">
        <v>75</v>
      </c>
      <c r="H100" s="128">
        <f t="shared" ref="H100:H105" si="10">F100*G100</f>
        <v>75</v>
      </c>
      <c r="I100" s="313"/>
    </row>
    <row r="101" spans="1:9" ht="12.95" customHeight="1" x14ac:dyDescent="0.25">
      <c r="A101" s="139">
        <f t="shared" si="8"/>
        <v>85</v>
      </c>
      <c r="B101" s="114"/>
      <c r="C101" s="318" t="s">
        <v>120</v>
      </c>
      <c r="D101" s="130"/>
      <c r="E101" s="135"/>
      <c r="F101" s="322">
        <v>0</v>
      </c>
      <c r="G101" s="24">
        <v>36</v>
      </c>
      <c r="H101" s="128">
        <f t="shared" si="10"/>
        <v>0</v>
      </c>
      <c r="I101" s="313" t="s">
        <v>136</v>
      </c>
    </row>
    <row r="102" spans="1:9" ht="12.95" customHeight="1" x14ac:dyDescent="0.25">
      <c r="A102" s="139">
        <f t="shared" si="8"/>
        <v>86</v>
      </c>
      <c r="B102" s="114"/>
      <c r="C102" s="318" t="s">
        <v>225</v>
      </c>
      <c r="D102" s="130"/>
      <c r="E102" s="135"/>
      <c r="F102" s="322">
        <v>1</v>
      </c>
      <c r="G102" s="24">
        <v>36</v>
      </c>
      <c r="H102" s="128">
        <f t="shared" si="10"/>
        <v>36</v>
      </c>
      <c r="I102" s="313" t="s">
        <v>226</v>
      </c>
    </row>
    <row r="103" spans="1:9" ht="12.95" customHeight="1" x14ac:dyDescent="0.25">
      <c r="A103" s="139">
        <f t="shared" si="8"/>
        <v>87</v>
      </c>
      <c r="B103" s="114"/>
      <c r="C103" s="318" t="s">
        <v>170</v>
      </c>
      <c r="D103" s="130"/>
      <c r="E103" s="135"/>
      <c r="F103" s="322">
        <v>1</v>
      </c>
      <c r="G103" s="24">
        <v>75</v>
      </c>
      <c r="H103" s="128">
        <f t="shared" si="10"/>
        <v>75</v>
      </c>
    </row>
    <row r="104" spans="1:9" ht="12.95" customHeight="1" x14ac:dyDescent="0.25">
      <c r="A104" s="139">
        <f t="shared" si="8"/>
        <v>88</v>
      </c>
      <c r="B104" s="114"/>
      <c r="C104" s="318" t="s">
        <v>138</v>
      </c>
      <c r="D104" s="130"/>
      <c r="E104" s="135"/>
      <c r="F104" s="322">
        <v>2</v>
      </c>
      <c r="G104" s="24">
        <v>36</v>
      </c>
      <c r="H104" s="128">
        <f t="shared" si="10"/>
        <v>72</v>
      </c>
      <c r="I104" s="313"/>
    </row>
    <row r="105" spans="1:9" ht="12.95" customHeight="1" x14ac:dyDescent="0.25">
      <c r="A105" s="139">
        <f t="shared" si="8"/>
        <v>89</v>
      </c>
      <c r="B105" s="114"/>
      <c r="C105" s="318" t="s">
        <v>79</v>
      </c>
      <c r="D105" s="130"/>
      <c r="E105" s="135"/>
      <c r="F105" s="322">
        <v>0</v>
      </c>
      <c r="G105" s="24">
        <v>75</v>
      </c>
      <c r="H105" s="128">
        <f t="shared" si="10"/>
        <v>0</v>
      </c>
      <c r="I105" s="313"/>
    </row>
    <row r="106" spans="1:9" ht="12.95" customHeight="1" x14ac:dyDescent="0.25">
      <c r="A106" s="139">
        <f t="shared" si="8"/>
        <v>90</v>
      </c>
      <c r="B106" s="123"/>
      <c r="C106" s="123"/>
      <c r="D106" s="123"/>
      <c r="E106" s="121" t="s">
        <v>22</v>
      </c>
      <c r="F106" s="289"/>
      <c r="G106" s="290"/>
      <c r="H106" s="182">
        <f>SUM(H86:H105)</f>
        <v>1608</v>
      </c>
      <c r="I106" s="315"/>
    </row>
    <row r="107" spans="1:9" ht="12.95" customHeight="1" x14ac:dyDescent="0.25">
      <c r="A107" s="139">
        <f t="shared" ref="A107:A142" si="11">A106+1</f>
        <v>91</v>
      </c>
      <c r="B107" s="115"/>
      <c r="C107" s="115"/>
      <c r="D107" s="115"/>
      <c r="E107" s="122" t="s">
        <v>23</v>
      </c>
      <c r="F107" s="127"/>
      <c r="G107" s="129"/>
      <c r="H107" s="183">
        <v>1.4</v>
      </c>
      <c r="I107" s="313"/>
    </row>
    <row r="108" spans="1:9" ht="12.95" customHeight="1" x14ac:dyDescent="0.25">
      <c r="A108" s="139">
        <f t="shared" si="11"/>
        <v>92</v>
      </c>
      <c r="B108" s="115"/>
      <c r="C108" s="115"/>
      <c r="D108" s="115"/>
      <c r="E108" s="121" t="s">
        <v>24</v>
      </c>
      <c r="F108" s="127"/>
      <c r="G108" s="129"/>
      <c r="H108" s="163">
        <f>H106*H107</f>
        <v>2251.1999999999998</v>
      </c>
      <c r="I108" s="313"/>
    </row>
    <row r="109" spans="1:9" ht="12.95" customHeight="1" x14ac:dyDescent="0.25">
      <c r="A109" s="139">
        <f t="shared" si="11"/>
        <v>93</v>
      </c>
      <c r="B109" s="115"/>
      <c r="C109" s="115"/>
      <c r="D109" s="115"/>
      <c r="E109" s="121"/>
      <c r="F109" s="127"/>
      <c r="G109" s="129"/>
      <c r="H109" s="163"/>
      <c r="I109" s="313"/>
    </row>
    <row r="110" spans="1:9" ht="12.95" customHeight="1" x14ac:dyDescent="0.25">
      <c r="A110" s="139">
        <f t="shared" si="11"/>
        <v>94</v>
      </c>
      <c r="B110" s="118" t="s">
        <v>213</v>
      </c>
      <c r="C110" s="119"/>
      <c r="D110" s="119"/>
      <c r="E110" s="119"/>
      <c r="F110" s="287"/>
      <c r="G110" s="116"/>
      <c r="H110" s="288"/>
      <c r="I110" s="314"/>
    </row>
    <row r="111" spans="1:9" ht="12.95" customHeight="1" x14ac:dyDescent="0.25">
      <c r="A111" s="139">
        <f t="shared" si="11"/>
        <v>95</v>
      </c>
      <c r="B111" s="114"/>
      <c r="C111" s="316" t="s">
        <v>214</v>
      </c>
      <c r="D111" s="116"/>
      <c r="E111" s="114"/>
      <c r="F111" s="322">
        <v>4</v>
      </c>
      <c r="G111" s="24">
        <v>15</v>
      </c>
      <c r="H111" s="128">
        <f>F111*G111</f>
        <v>60</v>
      </c>
      <c r="I111" s="313"/>
    </row>
    <row r="112" spans="1:9" ht="12.95" customHeight="1" x14ac:dyDescent="0.25">
      <c r="A112" s="139">
        <f t="shared" si="11"/>
        <v>96</v>
      </c>
      <c r="B112" s="114"/>
      <c r="C112" s="318" t="s">
        <v>142</v>
      </c>
      <c r="D112" s="130"/>
      <c r="E112" s="135"/>
      <c r="F112" s="362">
        <v>4</v>
      </c>
      <c r="G112" s="136">
        <v>60</v>
      </c>
      <c r="H112" s="128">
        <f t="shared" ref="H112:H124" si="12">F112*G112</f>
        <v>240</v>
      </c>
      <c r="I112" s="313" t="s">
        <v>143</v>
      </c>
    </row>
    <row r="113" spans="1:9" ht="12.95" customHeight="1" x14ac:dyDescent="0.25">
      <c r="A113" s="139">
        <f t="shared" si="11"/>
        <v>97</v>
      </c>
      <c r="B113" s="114"/>
      <c r="C113" s="318" t="s">
        <v>144</v>
      </c>
      <c r="D113" s="130"/>
      <c r="E113" s="135"/>
      <c r="F113" s="131">
        <v>1</v>
      </c>
      <c r="G113" s="136">
        <v>150</v>
      </c>
      <c r="H113" s="128">
        <f t="shared" si="12"/>
        <v>150</v>
      </c>
      <c r="I113" s="313"/>
    </row>
    <row r="114" spans="1:9" ht="12.95" customHeight="1" x14ac:dyDescent="0.25">
      <c r="A114" s="139">
        <f t="shared" si="11"/>
        <v>98</v>
      </c>
      <c r="B114" s="115"/>
      <c r="C114" s="316" t="s">
        <v>145</v>
      </c>
      <c r="D114" s="115"/>
      <c r="E114" s="116"/>
      <c r="F114" s="131">
        <v>1</v>
      </c>
      <c r="G114" s="24">
        <v>50</v>
      </c>
      <c r="H114" s="128">
        <f t="shared" si="12"/>
        <v>50</v>
      </c>
      <c r="I114" s="313"/>
    </row>
    <row r="115" spans="1:9" ht="12.95" customHeight="1" x14ac:dyDescent="0.25">
      <c r="A115" s="139">
        <f t="shared" si="11"/>
        <v>99</v>
      </c>
      <c r="B115" s="123"/>
      <c r="C115" s="123"/>
      <c r="D115" s="123"/>
      <c r="E115" s="121" t="s">
        <v>22</v>
      </c>
      <c r="F115" s="289"/>
      <c r="G115" s="290"/>
      <c r="H115" s="182">
        <f>SUM(H112:H114)</f>
        <v>440</v>
      </c>
      <c r="I115" s="315"/>
    </row>
    <row r="116" spans="1:9" ht="12.95" customHeight="1" x14ac:dyDescent="0.25">
      <c r="A116" s="139">
        <f t="shared" si="11"/>
        <v>100</v>
      </c>
      <c r="B116" s="115"/>
      <c r="C116" s="115"/>
      <c r="D116" s="115"/>
      <c r="E116" s="122" t="s">
        <v>23</v>
      </c>
      <c r="F116" s="127"/>
      <c r="G116" s="129"/>
      <c r="H116" s="183">
        <v>1.4</v>
      </c>
      <c r="I116" s="313"/>
    </row>
    <row r="117" spans="1:9" ht="12.95" customHeight="1" x14ac:dyDescent="0.25">
      <c r="A117" s="139">
        <f t="shared" si="11"/>
        <v>101</v>
      </c>
      <c r="B117" s="115"/>
      <c r="C117" s="115"/>
      <c r="D117" s="115"/>
      <c r="E117" s="121" t="s">
        <v>24</v>
      </c>
      <c r="F117" s="127"/>
      <c r="G117" s="129"/>
      <c r="H117" s="163">
        <f>H115*H116</f>
        <v>616</v>
      </c>
      <c r="I117" s="313"/>
    </row>
    <row r="118" spans="1:9" ht="12.95" customHeight="1" x14ac:dyDescent="0.25">
      <c r="A118" s="139">
        <f t="shared" si="11"/>
        <v>102</v>
      </c>
      <c r="B118" s="115"/>
      <c r="C118" s="115"/>
      <c r="D118" s="115"/>
      <c r="E118" s="121"/>
      <c r="F118" s="127"/>
      <c r="G118" s="129"/>
      <c r="H118" s="163"/>
      <c r="I118" s="313"/>
    </row>
    <row r="119" spans="1:9" ht="12.95" customHeight="1" x14ac:dyDescent="0.25">
      <c r="A119" s="139">
        <f t="shared" si="11"/>
        <v>103</v>
      </c>
      <c r="B119" s="115"/>
      <c r="C119" s="316"/>
      <c r="D119" s="115"/>
      <c r="E119" s="116"/>
      <c r="F119" s="131"/>
      <c r="G119" s="24"/>
      <c r="H119" s="128"/>
      <c r="I119" s="313"/>
    </row>
    <row r="120" spans="1:9" ht="12.95" customHeight="1" x14ac:dyDescent="0.25">
      <c r="A120" s="139">
        <f t="shared" si="11"/>
        <v>104</v>
      </c>
      <c r="B120" s="118" t="s">
        <v>53</v>
      </c>
      <c r="C120" s="119"/>
      <c r="D120" s="119"/>
      <c r="E120" s="119"/>
      <c r="F120" s="287"/>
      <c r="G120" s="116"/>
      <c r="H120" s="288"/>
      <c r="I120" s="314"/>
    </row>
    <row r="121" spans="1:9" ht="12.95" customHeight="1" x14ac:dyDescent="0.25">
      <c r="A121" s="139">
        <f t="shared" si="11"/>
        <v>105</v>
      </c>
      <c r="B121" s="114"/>
      <c r="C121" s="318" t="s">
        <v>146</v>
      </c>
      <c r="D121" s="130"/>
      <c r="E121" s="135"/>
      <c r="F121" s="131">
        <v>2</v>
      </c>
      <c r="G121" s="136">
        <v>100</v>
      </c>
      <c r="H121" s="128">
        <f t="shared" si="12"/>
        <v>200</v>
      </c>
      <c r="I121" s="313" t="s">
        <v>84</v>
      </c>
    </row>
    <row r="122" spans="1:9" ht="12.95" customHeight="1" x14ac:dyDescent="0.25">
      <c r="A122" s="139">
        <f t="shared" si="11"/>
        <v>106</v>
      </c>
      <c r="B122" s="114"/>
      <c r="C122" s="318" t="s">
        <v>52</v>
      </c>
      <c r="D122" s="130"/>
      <c r="E122" s="135"/>
      <c r="F122" s="131">
        <v>2</v>
      </c>
      <c r="G122" s="136">
        <v>80</v>
      </c>
      <c r="H122" s="128">
        <f t="shared" si="12"/>
        <v>160</v>
      </c>
      <c r="I122" s="313" t="s">
        <v>84</v>
      </c>
    </row>
    <row r="123" spans="1:9" ht="12.95" customHeight="1" x14ac:dyDescent="0.25">
      <c r="A123" s="139">
        <f t="shared" si="11"/>
        <v>107</v>
      </c>
      <c r="B123" s="114"/>
      <c r="C123" s="318" t="s">
        <v>54</v>
      </c>
      <c r="D123" s="130"/>
      <c r="E123" s="135"/>
      <c r="F123" s="131">
        <v>2</v>
      </c>
      <c r="G123" s="136">
        <v>45</v>
      </c>
      <c r="H123" s="128">
        <f t="shared" si="12"/>
        <v>90</v>
      </c>
      <c r="I123" s="313"/>
    </row>
    <row r="124" spans="1:9" ht="12.95" customHeight="1" x14ac:dyDescent="0.25">
      <c r="A124" s="139">
        <f t="shared" si="11"/>
        <v>108</v>
      </c>
      <c r="B124" s="114"/>
      <c r="C124" s="316" t="s">
        <v>43</v>
      </c>
      <c r="D124" s="114"/>
      <c r="E124" s="116"/>
      <c r="F124" s="126">
        <v>0</v>
      </c>
      <c r="G124" s="125">
        <v>15</v>
      </c>
      <c r="H124" s="128">
        <f t="shared" si="12"/>
        <v>0</v>
      </c>
      <c r="I124" s="313"/>
    </row>
    <row r="125" spans="1:9" ht="12.95" customHeight="1" x14ac:dyDescent="0.25">
      <c r="A125" s="139">
        <f t="shared" si="11"/>
        <v>109</v>
      </c>
      <c r="B125" s="123"/>
      <c r="C125" s="123"/>
      <c r="D125" s="123"/>
      <c r="E125" s="121" t="s">
        <v>22</v>
      </c>
      <c r="F125" s="289"/>
      <c r="G125" s="290"/>
      <c r="H125" s="182">
        <f>SUM(H121:H124)</f>
        <v>450</v>
      </c>
      <c r="I125" s="313"/>
    </row>
    <row r="126" spans="1:9" ht="12.95" customHeight="1" x14ac:dyDescent="0.25">
      <c r="A126" s="139">
        <f t="shared" si="11"/>
        <v>110</v>
      </c>
      <c r="B126" s="115"/>
      <c r="C126" s="115"/>
      <c r="D126" s="115"/>
      <c r="E126" s="122" t="s">
        <v>23</v>
      </c>
      <c r="F126" s="127"/>
      <c r="G126" s="129"/>
      <c r="H126" s="183">
        <v>1.35</v>
      </c>
      <c r="I126" s="313"/>
    </row>
    <row r="127" spans="1:9" ht="12.95" customHeight="1" x14ac:dyDescent="0.25">
      <c r="A127" s="139">
        <f t="shared" si="11"/>
        <v>111</v>
      </c>
      <c r="B127" s="114"/>
      <c r="C127" s="114"/>
      <c r="D127" s="114"/>
      <c r="E127" s="121" t="s">
        <v>24</v>
      </c>
      <c r="F127" s="127"/>
      <c r="G127" s="129"/>
      <c r="H127" s="163">
        <f>H125*H126</f>
        <v>607.5</v>
      </c>
      <c r="I127" s="313"/>
    </row>
    <row r="128" spans="1:9" ht="12.95" customHeight="1" x14ac:dyDescent="0.25">
      <c r="A128" s="139">
        <f t="shared" si="11"/>
        <v>112</v>
      </c>
      <c r="B128" s="114"/>
      <c r="C128" s="114"/>
      <c r="D128" s="114"/>
      <c r="E128" s="116"/>
      <c r="F128" s="126"/>
      <c r="G128" s="125"/>
      <c r="H128" s="128"/>
      <c r="I128" s="313"/>
    </row>
    <row r="129" spans="1:9" ht="12.95" customHeight="1" x14ac:dyDescent="0.25">
      <c r="A129" s="139">
        <f t="shared" si="11"/>
        <v>113</v>
      </c>
      <c r="B129" s="118" t="s">
        <v>55</v>
      </c>
      <c r="C129" s="119"/>
      <c r="D129" s="119"/>
      <c r="E129" s="119"/>
      <c r="F129" s="287"/>
      <c r="G129" s="116"/>
      <c r="H129" s="288"/>
      <c r="I129" s="314"/>
    </row>
    <row r="130" spans="1:9" ht="12.95" customHeight="1" x14ac:dyDescent="0.25">
      <c r="A130" s="139">
        <f t="shared" si="11"/>
        <v>114</v>
      </c>
      <c r="B130" s="114"/>
      <c r="C130" s="316" t="s">
        <v>115</v>
      </c>
      <c r="D130" s="114"/>
      <c r="E130" s="116"/>
      <c r="F130" s="127">
        <v>6</v>
      </c>
      <c r="G130" s="125">
        <v>50</v>
      </c>
      <c r="H130" s="128">
        <f t="shared" ref="H130:H138" si="13">F130*G130</f>
        <v>300</v>
      </c>
      <c r="I130" s="313" t="s">
        <v>121</v>
      </c>
    </row>
    <row r="131" spans="1:9" ht="12.95" customHeight="1" x14ac:dyDescent="0.25">
      <c r="A131" s="139">
        <f t="shared" si="11"/>
        <v>115</v>
      </c>
      <c r="B131" s="114"/>
      <c r="C131" s="316" t="s">
        <v>85</v>
      </c>
      <c r="D131" s="114"/>
      <c r="E131" s="116"/>
      <c r="F131" s="127">
        <v>1</v>
      </c>
      <c r="G131" s="125">
        <v>120</v>
      </c>
      <c r="H131" s="128">
        <f t="shared" si="13"/>
        <v>120</v>
      </c>
      <c r="I131" s="313"/>
    </row>
    <row r="132" spans="1:9" ht="12.95" customHeight="1" x14ac:dyDescent="0.25">
      <c r="A132" s="139">
        <f t="shared" si="11"/>
        <v>116</v>
      </c>
      <c r="B132" s="114"/>
      <c r="C132" s="316" t="s">
        <v>56</v>
      </c>
      <c r="D132" s="114"/>
      <c r="E132" s="116"/>
      <c r="F132" s="127">
        <v>1</v>
      </c>
      <c r="G132" s="125">
        <v>300</v>
      </c>
      <c r="H132" s="128">
        <f t="shared" si="13"/>
        <v>300</v>
      </c>
      <c r="I132" s="313" t="s">
        <v>181</v>
      </c>
    </row>
    <row r="133" spans="1:9" ht="12.95" customHeight="1" x14ac:dyDescent="0.25">
      <c r="A133" s="139">
        <f t="shared" si="11"/>
        <v>117</v>
      </c>
      <c r="B133" s="114"/>
      <c r="C133" s="316" t="s">
        <v>86</v>
      </c>
      <c r="D133" s="114"/>
      <c r="E133" s="116"/>
      <c r="F133" s="127">
        <v>2</v>
      </c>
      <c r="G133" s="125">
        <v>100</v>
      </c>
      <c r="H133" s="128">
        <f t="shared" si="13"/>
        <v>200</v>
      </c>
      <c r="I133" s="313" t="s">
        <v>95</v>
      </c>
    </row>
    <row r="134" spans="1:9" ht="12.95" customHeight="1" x14ac:dyDescent="0.25">
      <c r="A134" s="139">
        <f t="shared" si="11"/>
        <v>118</v>
      </c>
      <c r="B134" s="114"/>
      <c r="C134" s="316" t="s">
        <v>124</v>
      </c>
      <c r="D134" s="114"/>
      <c r="E134" s="116"/>
      <c r="F134" s="127">
        <v>1</v>
      </c>
      <c r="G134" s="125">
        <v>50</v>
      </c>
      <c r="H134" s="128">
        <f t="shared" si="13"/>
        <v>50</v>
      </c>
      <c r="I134" s="313" t="s">
        <v>125</v>
      </c>
    </row>
    <row r="135" spans="1:9" ht="12.95" customHeight="1" x14ac:dyDescent="0.25">
      <c r="A135" s="139">
        <f t="shared" si="11"/>
        <v>119</v>
      </c>
      <c r="B135" s="114"/>
      <c r="C135" s="318" t="s">
        <v>137</v>
      </c>
      <c r="D135" s="130"/>
      <c r="E135" s="135"/>
      <c r="F135" s="322">
        <v>1</v>
      </c>
      <c r="G135" s="24">
        <v>75</v>
      </c>
      <c r="H135" s="128">
        <f t="shared" si="13"/>
        <v>75</v>
      </c>
      <c r="I135" s="313"/>
    </row>
    <row r="136" spans="1:9" ht="12.95" customHeight="1" x14ac:dyDescent="0.25">
      <c r="A136" s="139">
        <f t="shared" si="11"/>
        <v>120</v>
      </c>
      <c r="B136" s="114"/>
      <c r="C136" s="318" t="s">
        <v>166</v>
      </c>
      <c r="D136" s="130"/>
      <c r="E136" s="135"/>
      <c r="F136" s="37">
        <v>1</v>
      </c>
      <c r="G136" s="24">
        <v>120</v>
      </c>
      <c r="H136" s="128">
        <f t="shared" si="13"/>
        <v>120</v>
      </c>
      <c r="I136" s="313"/>
    </row>
    <row r="137" spans="1:9" ht="12.95" customHeight="1" x14ac:dyDescent="0.25">
      <c r="A137" s="139">
        <f t="shared" si="11"/>
        <v>121</v>
      </c>
      <c r="B137" s="114"/>
      <c r="C137" s="316" t="s">
        <v>57</v>
      </c>
      <c r="D137" s="114"/>
      <c r="E137" s="116"/>
      <c r="F137" s="127">
        <v>0</v>
      </c>
      <c r="G137" s="125">
        <v>350</v>
      </c>
      <c r="H137" s="128">
        <f t="shared" si="13"/>
        <v>0</v>
      </c>
      <c r="I137" s="313" t="s">
        <v>157</v>
      </c>
    </row>
    <row r="138" spans="1:9" ht="12.95" customHeight="1" x14ac:dyDescent="0.25">
      <c r="A138" s="139">
        <f t="shared" si="11"/>
        <v>122</v>
      </c>
      <c r="B138" s="114"/>
      <c r="C138" s="316" t="s">
        <v>122</v>
      </c>
      <c r="D138" s="114"/>
      <c r="E138" s="116"/>
      <c r="F138" s="127">
        <v>0</v>
      </c>
      <c r="G138" s="125">
        <v>650</v>
      </c>
      <c r="H138" s="128">
        <f t="shared" si="13"/>
        <v>0</v>
      </c>
      <c r="I138" s="313" t="s">
        <v>215</v>
      </c>
    </row>
    <row r="139" spans="1:9" ht="12.95" customHeight="1" x14ac:dyDescent="0.25">
      <c r="A139" s="139">
        <f t="shared" si="11"/>
        <v>123</v>
      </c>
      <c r="B139" s="123"/>
      <c r="C139" s="123"/>
      <c r="D139" s="123"/>
      <c r="E139" s="121" t="s">
        <v>22</v>
      </c>
      <c r="F139" s="289"/>
      <c r="G139" s="290"/>
      <c r="H139" s="182">
        <f>SUM(H130:H138)</f>
        <v>1165</v>
      </c>
      <c r="I139" s="313"/>
    </row>
    <row r="140" spans="1:9" ht="12.95" customHeight="1" x14ac:dyDescent="0.25">
      <c r="A140" s="139">
        <f t="shared" si="11"/>
        <v>124</v>
      </c>
      <c r="B140" s="115"/>
      <c r="C140" s="115"/>
      <c r="D140" s="115"/>
      <c r="E140" s="122" t="s">
        <v>23</v>
      </c>
      <c r="F140" s="127"/>
      <c r="G140" s="129"/>
      <c r="H140" s="183">
        <v>1.35</v>
      </c>
      <c r="I140" s="313"/>
    </row>
    <row r="141" spans="1:9" ht="12.95" customHeight="1" x14ac:dyDescent="0.25">
      <c r="A141" s="139">
        <f t="shared" si="11"/>
        <v>125</v>
      </c>
      <c r="B141" s="114"/>
      <c r="C141" s="114"/>
      <c r="D141" s="114"/>
      <c r="E141" s="121" t="s">
        <v>24</v>
      </c>
      <c r="F141" s="127"/>
      <c r="G141" s="129"/>
      <c r="H141" s="163">
        <f>H139*H140</f>
        <v>1572.75</v>
      </c>
      <c r="I141" s="313"/>
    </row>
    <row r="142" spans="1:9" ht="12.95" customHeight="1" x14ac:dyDescent="0.25">
      <c r="A142" s="139">
        <f t="shared" si="11"/>
        <v>126</v>
      </c>
      <c r="B142" s="118"/>
      <c r="C142" s="178"/>
      <c r="D142" s="178"/>
      <c r="E142" s="178"/>
      <c r="F142" s="179"/>
      <c r="G142" s="180"/>
      <c r="H142" s="181"/>
      <c r="I142" s="314"/>
    </row>
    <row r="143" spans="1:9" ht="12.95" customHeight="1" x14ac:dyDescent="0.25">
      <c r="A143" s="139">
        <f t="shared" ref="A143:A145" si="14">A142+1</f>
        <v>127</v>
      </c>
      <c r="B143" s="119"/>
      <c r="C143" s="134"/>
      <c r="D143" s="132" t="s">
        <v>45</v>
      </c>
      <c r="E143" s="134"/>
      <c r="F143" s="293"/>
      <c r="G143" s="294"/>
      <c r="H143" s="295">
        <f>H21+H48+H80+H106+H115+H125+H139</f>
        <v>17412</v>
      </c>
      <c r="I143" s="313"/>
    </row>
    <row r="144" spans="1:9" ht="12.95" customHeight="1" x14ac:dyDescent="0.25">
      <c r="A144" s="139">
        <f t="shared" si="14"/>
        <v>128</v>
      </c>
      <c r="B144" s="134"/>
      <c r="C144" s="120"/>
      <c r="D144" s="133" t="s">
        <v>23</v>
      </c>
      <c r="E144" s="120"/>
      <c r="F144" s="296"/>
      <c r="G144" s="296"/>
      <c r="H144" s="183">
        <f>H145/H143</f>
        <v>1.3919595681139443</v>
      </c>
      <c r="I144" s="313"/>
    </row>
    <row r="145" spans="1:9" ht="12.95" customHeight="1" x14ac:dyDescent="0.25">
      <c r="A145" s="139">
        <f t="shared" si="14"/>
        <v>129</v>
      </c>
      <c r="B145" s="120"/>
      <c r="C145" s="120"/>
      <c r="D145" s="132" t="s">
        <v>46</v>
      </c>
      <c r="E145" s="120"/>
      <c r="F145" s="296"/>
      <c r="G145" s="296"/>
      <c r="H145" s="295">
        <f>H23+H50+H82+H108+H117+H127+H141</f>
        <v>24236.799999999999</v>
      </c>
      <c r="I145" s="313"/>
    </row>
    <row r="146" spans="1:9" ht="12.95" customHeight="1" x14ac:dyDescent="0.25">
      <c r="A146" s="139"/>
      <c r="B146" s="114"/>
      <c r="C146" s="114"/>
      <c r="D146" s="114"/>
      <c r="E146" s="114"/>
      <c r="F146" s="114"/>
      <c r="G146" s="114"/>
      <c r="H146" s="114"/>
      <c r="I146" s="184"/>
    </row>
    <row r="147" spans="1:9" ht="12.95" customHeight="1" x14ac:dyDescent="0.25">
      <c r="A147" s="139"/>
      <c r="B147" s="114"/>
      <c r="C147" s="114"/>
      <c r="D147" s="114"/>
      <c r="E147" s="114"/>
      <c r="F147" s="114"/>
      <c r="G147" s="114"/>
      <c r="H147" s="114"/>
      <c r="I147" s="184"/>
    </row>
    <row r="148" spans="1:9" x14ac:dyDescent="0.25">
      <c r="A148" s="139"/>
      <c r="B148" s="114"/>
      <c r="C148" s="114"/>
      <c r="D148" s="114"/>
      <c r="E148" s="114"/>
      <c r="F148" s="114"/>
      <c r="G148" s="114"/>
      <c r="H148" s="114"/>
      <c r="I148" s="184"/>
    </row>
    <row r="149" spans="1:9" x14ac:dyDescent="0.25">
      <c r="A149" s="139"/>
      <c r="B149" s="114"/>
      <c r="C149" s="114"/>
      <c r="D149" s="114"/>
      <c r="E149" s="114"/>
      <c r="F149" s="114"/>
      <c r="G149" s="114"/>
      <c r="H149" s="114"/>
      <c r="I149" s="184"/>
    </row>
    <row r="150" spans="1:9" x14ac:dyDescent="0.25">
      <c r="A150" s="139"/>
      <c r="B150" s="114"/>
      <c r="C150" s="114"/>
      <c r="D150" s="114"/>
      <c r="E150" s="114"/>
      <c r="F150" s="114"/>
      <c r="G150" s="114"/>
      <c r="H150" s="114"/>
      <c r="I150" s="184"/>
    </row>
    <row r="151" spans="1:9" x14ac:dyDescent="0.25">
      <c r="A151" s="139"/>
      <c r="B151" s="114"/>
      <c r="C151" s="114"/>
      <c r="D151" s="114"/>
      <c r="E151" s="114"/>
      <c r="F151" s="114"/>
      <c r="G151" s="114"/>
      <c r="H151" s="114"/>
      <c r="I151" s="184"/>
    </row>
    <row r="152" spans="1:9" x14ac:dyDescent="0.25">
      <c r="A152" s="139"/>
      <c r="B152" s="114"/>
      <c r="C152" s="114"/>
      <c r="D152" s="114"/>
      <c r="E152" s="114"/>
      <c r="F152" s="114"/>
      <c r="G152" s="114"/>
      <c r="H152" s="114"/>
      <c r="I152" s="184"/>
    </row>
    <row r="153" spans="1:9" x14ac:dyDescent="0.25">
      <c r="A153" s="139"/>
      <c r="B153" s="114"/>
      <c r="C153" s="114"/>
      <c r="D153" s="114"/>
      <c r="E153" s="114"/>
      <c r="F153" s="114"/>
      <c r="G153" s="114"/>
      <c r="H153" s="114"/>
      <c r="I153" s="184"/>
    </row>
    <row r="154" spans="1:9" x14ac:dyDescent="0.25">
      <c r="A154" s="139"/>
      <c r="B154" s="114"/>
      <c r="C154" s="114"/>
      <c r="D154" s="114"/>
      <c r="E154" s="114"/>
      <c r="F154" s="114"/>
      <c r="G154" s="114"/>
      <c r="H154" s="114"/>
      <c r="I154" s="184"/>
    </row>
    <row r="155" spans="1:9" x14ac:dyDescent="0.25">
      <c r="A155" s="139"/>
      <c r="B155" s="114"/>
      <c r="C155" s="114"/>
      <c r="D155" s="114"/>
      <c r="E155" s="114"/>
      <c r="F155" s="114"/>
      <c r="G155" s="114"/>
      <c r="H155" s="114"/>
      <c r="I155" s="184"/>
    </row>
    <row r="156" spans="1:9" x14ac:dyDescent="0.25">
      <c r="A156" s="139"/>
      <c r="B156" s="114"/>
      <c r="C156" s="114"/>
      <c r="D156" s="114"/>
      <c r="E156" s="114"/>
      <c r="F156" s="114"/>
      <c r="G156" s="114"/>
      <c r="H156" s="114"/>
      <c r="I156" s="184"/>
    </row>
    <row r="157" spans="1:9" x14ac:dyDescent="0.25">
      <c r="A157" s="139"/>
      <c r="B157" s="114"/>
      <c r="C157" s="114"/>
      <c r="D157" s="114"/>
      <c r="E157" s="114"/>
      <c r="F157" s="114"/>
      <c r="G157" s="114"/>
      <c r="H157" s="114"/>
      <c r="I157" s="184"/>
    </row>
    <row r="158" spans="1:9" x14ac:dyDescent="0.25">
      <c r="A158" s="139"/>
      <c r="B158" s="114"/>
      <c r="C158" s="114"/>
      <c r="D158" s="114"/>
      <c r="E158" s="114"/>
      <c r="F158" s="114"/>
      <c r="G158" s="114"/>
      <c r="H158" s="114"/>
      <c r="I158" s="184"/>
    </row>
    <row r="159" spans="1:9" x14ac:dyDescent="0.25">
      <c r="A159" s="139"/>
    </row>
    <row r="160" spans="1:9" x14ac:dyDescent="0.25">
      <c r="A160" s="139"/>
    </row>
    <row r="161" spans="1:1" x14ac:dyDescent="0.25">
      <c r="A161" s="139"/>
    </row>
    <row r="162" spans="1:1" x14ac:dyDescent="0.25">
      <c r="A162" s="139"/>
    </row>
    <row r="163" spans="1:1" x14ac:dyDescent="0.25">
      <c r="A163" s="139"/>
    </row>
    <row r="164" spans="1:1" x14ac:dyDescent="0.25">
      <c r="A164" s="139"/>
    </row>
    <row r="165" spans="1:1" x14ac:dyDescent="0.25">
      <c r="A165" s="139"/>
    </row>
    <row r="166" spans="1:1" x14ac:dyDescent="0.25">
      <c r="A166" s="139"/>
    </row>
    <row r="167" spans="1:1" x14ac:dyDescent="0.25">
      <c r="A167" s="139"/>
    </row>
    <row r="168" spans="1:1" x14ac:dyDescent="0.25">
      <c r="A168" s="139"/>
    </row>
    <row r="169" spans="1:1" x14ac:dyDescent="0.25">
      <c r="A169" s="139"/>
    </row>
  </sheetData>
  <mergeCells count="1">
    <mergeCell ref="B9:I9"/>
  </mergeCells>
  <pageMargins left="0.5" right="0.5" top="0.5" bottom="0.5" header="0.3" footer="0.3"/>
  <pageSetup scale="85" orientation="portrait" r:id="rId1"/>
  <headerFooter>
    <oddFooter>&amp;L&amp;"TradeGothic,Regular"&amp;9Perkins+Will
180420.119&amp;C&amp;"TradeGothic,Regular"&amp;9Print Date: &amp;D&amp;R&amp;"TradeGothic,Regular"&amp;9Integrated Clinics
D-&amp;P</oddFooter>
  </headerFooter>
  <rowBreaks count="2" manualBreakCount="2">
    <brk id="50" max="8" man="1"/>
    <brk id="98" max="8" man="1"/>
  </rowBreaks>
  <ignoredErrors>
    <ignoredError sqref="H1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Abbreviated Summary</vt:lpstr>
      <vt:lpstr>Public_Support</vt:lpstr>
      <vt:lpstr>Building_Support</vt:lpstr>
      <vt:lpstr>IntegratedClinic</vt:lpstr>
      <vt:lpstr>'Abbreviated Summary'!Print_Area</vt:lpstr>
      <vt:lpstr>IntegratedClinic!Print_Area</vt:lpstr>
      <vt:lpstr>'Abbreviated Summary'!Print_Titles</vt:lpstr>
      <vt:lpstr>Building_Support!Print_Titles</vt:lpstr>
      <vt:lpstr>IntegratedClinic!Print_Titles</vt:lpstr>
      <vt:lpstr>Public_Support!Print_Titles</vt:lpstr>
    </vt:vector>
  </TitlesOfParts>
  <Company>Perkins+Will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Diana</dc:creator>
  <cp:lastModifiedBy>Dehghani, Mahsa</cp:lastModifiedBy>
  <cp:lastPrinted>2018-03-04T21:53:59Z</cp:lastPrinted>
  <dcterms:created xsi:type="dcterms:W3CDTF">2010-06-05T17:23:53Z</dcterms:created>
  <dcterms:modified xsi:type="dcterms:W3CDTF">2018-05-24T13:53:12Z</dcterms:modified>
</cp:coreProperties>
</file>