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nir_repo_new\csv_files\2d_1z\"/>
    </mc:Choice>
  </mc:AlternateContent>
  <bookViews>
    <workbookView xWindow="0" yWindow="0" windowWidth="23040" windowHeight="9192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" i="1" l="1"/>
  <c r="D51" i="1"/>
  <c r="B51" i="1"/>
  <c r="C50" i="1"/>
  <c r="D50" i="1"/>
  <c r="B50" i="1"/>
  <c r="B52" i="1" s="1"/>
  <c r="B53" i="1" s="1"/>
  <c r="L27" i="1"/>
  <c r="M27" i="1"/>
  <c r="N27" i="1"/>
  <c r="O27" i="1" s="1"/>
  <c r="M9" i="1"/>
  <c r="M3" i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L35" i="1"/>
  <c r="C54" i="1" l="1"/>
  <c r="D54" i="1"/>
  <c r="D52" i="1"/>
  <c r="D53" i="1" s="1"/>
  <c r="C52" i="1"/>
  <c r="C53" i="1" s="1"/>
  <c r="B54" i="1"/>
  <c r="L28" i="1"/>
  <c r="L29" i="1"/>
  <c r="L30" i="1"/>
  <c r="L31" i="1"/>
  <c r="L32" i="1"/>
  <c r="L33" i="1"/>
  <c r="L34" i="1"/>
  <c r="L36" i="1"/>
  <c r="L37" i="1"/>
  <c r="L38" i="1"/>
  <c r="L39" i="1"/>
  <c r="L40" i="1"/>
  <c r="L41" i="1"/>
  <c r="L42" i="1"/>
  <c r="L43" i="1"/>
  <c r="L44" i="1"/>
  <c r="L45" i="1"/>
  <c r="L46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3" i="1"/>
  <c r="O3" i="1" s="1"/>
  <c r="M4" i="1"/>
  <c r="M5" i="1"/>
  <c r="M6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</calcChain>
</file>

<file path=xl/sharedStrings.xml><?xml version="1.0" encoding="utf-8"?>
<sst xmlns="http://schemas.openxmlformats.org/spreadsheetml/2006/main" count="17" uniqueCount="12">
  <si>
    <t>Target</t>
  </si>
  <si>
    <t>Sum</t>
  </si>
  <si>
    <t>Avg</t>
  </si>
  <si>
    <t>Std</t>
  </si>
  <si>
    <t>Statistics</t>
  </si>
  <si>
    <t>Output</t>
  </si>
  <si>
    <t>Std/sqrt(2)</t>
  </si>
  <si>
    <t>Nout</t>
  </si>
  <si>
    <t>Ntrue</t>
  </si>
  <si>
    <t>error</t>
  </si>
  <si>
    <t>relerror</t>
  </si>
  <si>
    <t>chisquare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</si>
</sst>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2.7725211364525599E-4</c:v>
                  </c:pt>
                  <c:pt idx="2">
                    <c:v>1.6157192071585723E-3</c:v>
                  </c:pt>
                  <c:pt idx="3">
                    <c:v>2.0116697361415798E-3</c:v>
                  </c:pt>
                  <c:pt idx="4">
                    <c:v>7.785610369803065E-3</c:v>
                  </c:pt>
                  <c:pt idx="5">
                    <c:v>7.008728543700089E-3</c:v>
                  </c:pt>
                  <c:pt idx="6">
                    <c:v>1.0032599361040074E-2</c:v>
                  </c:pt>
                  <c:pt idx="7">
                    <c:v>1.2407276711527972E-2</c:v>
                  </c:pt>
                  <c:pt idx="8">
                    <c:v>1.6515879214368562E-2</c:v>
                  </c:pt>
                  <c:pt idx="9">
                    <c:v>1.5060314467540673E-2</c:v>
                  </c:pt>
                  <c:pt idx="10">
                    <c:v>1.1752736151755908E-2</c:v>
                  </c:pt>
                  <c:pt idx="11">
                    <c:v>1.126798086035463E-2</c:v>
                  </c:pt>
                  <c:pt idx="12">
                    <c:v>6.570477512581864E-3</c:v>
                  </c:pt>
                  <c:pt idx="13">
                    <c:v>4.4921916761353209E-3</c:v>
                  </c:pt>
                  <c:pt idx="14">
                    <c:v>2.915001306457003E-3</c:v>
                  </c:pt>
                  <c:pt idx="15">
                    <c:v>1.4819428758709949E-3</c:v>
                  </c:pt>
                  <c:pt idx="16">
                    <c:v>3.5591528477122575E-4</c:v>
                  </c:pt>
                  <c:pt idx="17">
                    <c:v>5.6164406072630294E-5</c:v>
                  </c:pt>
                  <c:pt idx="18">
                    <c:v>0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2.7725211364525599E-4</c:v>
                  </c:pt>
                  <c:pt idx="2">
                    <c:v>1.6157192071585723E-3</c:v>
                  </c:pt>
                  <c:pt idx="3">
                    <c:v>2.0116697361415798E-3</c:v>
                  </c:pt>
                  <c:pt idx="4">
                    <c:v>7.785610369803065E-3</c:v>
                  </c:pt>
                  <c:pt idx="5">
                    <c:v>7.008728543700089E-3</c:v>
                  </c:pt>
                  <c:pt idx="6">
                    <c:v>1.0032599361040074E-2</c:v>
                  </c:pt>
                  <c:pt idx="7">
                    <c:v>1.2407276711527972E-2</c:v>
                  </c:pt>
                  <c:pt idx="8">
                    <c:v>1.6515879214368562E-2</c:v>
                  </c:pt>
                  <c:pt idx="9">
                    <c:v>1.5060314467540673E-2</c:v>
                  </c:pt>
                  <c:pt idx="10">
                    <c:v>1.1752736151755908E-2</c:v>
                  </c:pt>
                  <c:pt idx="11">
                    <c:v>1.126798086035463E-2</c:v>
                  </c:pt>
                  <c:pt idx="12">
                    <c:v>6.570477512581864E-3</c:v>
                  </c:pt>
                  <c:pt idx="13">
                    <c:v>4.4921916761353209E-3</c:v>
                  </c:pt>
                  <c:pt idx="14">
                    <c:v>2.915001306457003E-3</c:v>
                  </c:pt>
                  <c:pt idx="15">
                    <c:v>1.4819428758709949E-3</c:v>
                  </c:pt>
                  <c:pt idx="16">
                    <c:v>3.5591528477122575E-4</c:v>
                  </c:pt>
                  <c:pt idx="17">
                    <c:v>5.6164406072630294E-5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גיליון1!$M$3:$M$22</c:f>
              <c:numCache>
                <c:formatCode>General</c:formatCode>
                <c:ptCount val="20"/>
                <c:pt idx="0">
                  <c:v>0</c:v>
                </c:pt>
                <c:pt idx="1">
                  <c:v>0.73220973782771537</c:v>
                </c:pt>
                <c:pt idx="2">
                  <c:v>21.672284644194757</c:v>
                </c:pt>
                <c:pt idx="3">
                  <c:v>75.910112359550567</c:v>
                </c:pt>
                <c:pt idx="4">
                  <c:v>130.57677902621722</c:v>
                </c:pt>
                <c:pt idx="5">
                  <c:v>160.47003745318352</c:v>
                </c:pt>
                <c:pt idx="6">
                  <c:v>160.79400749063669</c:v>
                </c:pt>
                <c:pt idx="7">
                  <c:v>137.99063670411985</c:v>
                </c:pt>
                <c:pt idx="8">
                  <c:v>106.32022471910112</c:v>
                </c:pt>
                <c:pt idx="9">
                  <c:v>72.599250936329582</c:v>
                </c:pt>
                <c:pt idx="10">
                  <c:v>45.81647940074906</c:v>
                </c:pt>
                <c:pt idx="11">
                  <c:v>25.938202247191011</c:v>
                </c:pt>
                <c:pt idx="12">
                  <c:v>13.455056179775282</c:v>
                </c:pt>
                <c:pt idx="13">
                  <c:v>6.1235955056179776</c:v>
                </c:pt>
                <c:pt idx="14">
                  <c:v>2.5018726591760299</c:v>
                </c:pt>
                <c:pt idx="15">
                  <c:v>0.85205992509363293</c:v>
                </c:pt>
                <c:pt idx="16">
                  <c:v>0.22846441947565541</c:v>
                </c:pt>
                <c:pt idx="17">
                  <c:v>1.8726591760299626E-2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גיליון1!$O$27:$O$46</c:f>
                <c:numCache>
                  <c:formatCode>General</c:formatCode>
                  <c:ptCount val="20"/>
                  <c:pt idx="0">
                    <c:v>6.2051918248203278E-4</c:v>
                  </c:pt>
                  <c:pt idx="1">
                    <c:v>1.7003983219461547E-3</c:v>
                  </c:pt>
                  <c:pt idx="2">
                    <c:v>1.1732945712396298E-2</c:v>
                  </c:pt>
                  <c:pt idx="3">
                    <c:v>1.9821003227863763E-2</c:v>
                  </c:pt>
                  <c:pt idx="4">
                    <c:v>1.1233353950369961E-2</c:v>
                  </c:pt>
                  <c:pt idx="5">
                    <c:v>5.4024365707687413E-3</c:v>
                  </c:pt>
                  <c:pt idx="6">
                    <c:v>5.1591155141939684E-3</c:v>
                  </c:pt>
                  <c:pt idx="7">
                    <c:v>2.5048512752417419E-2</c:v>
                  </c:pt>
                  <c:pt idx="8">
                    <c:v>2.5590221420203813E-2</c:v>
                  </c:pt>
                  <c:pt idx="9">
                    <c:v>3.7187180371660786E-2</c:v>
                  </c:pt>
                  <c:pt idx="10">
                    <c:v>3.6210285019332482E-2</c:v>
                  </c:pt>
                  <c:pt idx="11">
                    <c:v>2.8837498077482208E-2</c:v>
                  </c:pt>
                  <c:pt idx="12">
                    <c:v>1.5397138008277238E-2</c:v>
                  </c:pt>
                  <c:pt idx="13">
                    <c:v>1.3731686528574436E-2</c:v>
                  </c:pt>
                  <c:pt idx="14">
                    <c:v>8.7256361173959265E-3</c:v>
                  </c:pt>
                  <c:pt idx="15">
                    <c:v>3.0532360064439651E-3</c:v>
                  </c:pt>
                  <c:pt idx="16">
                    <c:v>1.330703322768263E-3</c:v>
                  </c:pt>
                  <c:pt idx="17">
                    <c:v>1.7019262742736839E-4</c:v>
                  </c:pt>
                  <c:pt idx="18">
                    <c:v>2.2771564408033564E-4</c:v>
                  </c:pt>
                  <c:pt idx="19">
                    <c:v>9.5023416690319027E-4</c:v>
                  </c:pt>
                </c:numCache>
              </c:numRef>
            </c:plus>
            <c:minus>
              <c:numRef>
                <c:f>גיליון1!$O$27:$O$46</c:f>
                <c:numCache>
                  <c:formatCode>General</c:formatCode>
                  <c:ptCount val="20"/>
                  <c:pt idx="0">
                    <c:v>6.2051918248203278E-4</c:v>
                  </c:pt>
                  <c:pt idx="1">
                    <c:v>1.7003983219461547E-3</c:v>
                  </c:pt>
                  <c:pt idx="2">
                    <c:v>1.1732945712396298E-2</c:v>
                  </c:pt>
                  <c:pt idx="3">
                    <c:v>1.9821003227863763E-2</c:v>
                  </c:pt>
                  <c:pt idx="4">
                    <c:v>1.1233353950369961E-2</c:v>
                  </c:pt>
                  <c:pt idx="5">
                    <c:v>5.4024365707687413E-3</c:v>
                  </c:pt>
                  <c:pt idx="6">
                    <c:v>5.1591155141939684E-3</c:v>
                  </c:pt>
                  <c:pt idx="7">
                    <c:v>2.5048512752417419E-2</c:v>
                  </c:pt>
                  <c:pt idx="8">
                    <c:v>2.5590221420203813E-2</c:v>
                  </c:pt>
                  <c:pt idx="9">
                    <c:v>3.7187180371660786E-2</c:v>
                  </c:pt>
                  <c:pt idx="10">
                    <c:v>3.6210285019332482E-2</c:v>
                  </c:pt>
                  <c:pt idx="11">
                    <c:v>2.8837498077482208E-2</c:v>
                  </c:pt>
                  <c:pt idx="12">
                    <c:v>1.5397138008277238E-2</c:v>
                  </c:pt>
                  <c:pt idx="13">
                    <c:v>1.3731686528574436E-2</c:v>
                  </c:pt>
                  <c:pt idx="14">
                    <c:v>8.7256361173959265E-3</c:v>
                  </c:pt>
                  <c:pt idx="15">
                    <c:v>3.0532360064439651E-3</c:v>
                  </c:pt>
                  <c:pt idx="16">
                    <c:v>1.330703322768263E-3</c:v>
                  </c:pt>
                  <c:pt idx="17">
                    <c:v>1.7019262742736839E-4</c:v>
                  </c:pt>
                  <c:pt idx="18">
                    <c:v>2.2771564408033564E-4</c:v>
                  </c:pt>
                  <c:pt idx="19">
                    <c:v>9.5023416690319027E-4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גיליון1!$M$27:$M$46</c:f>
              <c:numCache>
                <c:formatCode>General</c:formatCode>
                <c:ptCount val="20"/>
                <c:pt idx="0">
                  <c:v>5.0351597335579576E-4</c:v>
                </c:pt>
                <c:pt idx="1">
                  <c:v>0.8783805067424213</c:v>
                </c:pt>
                <c:pt idx="2">
                  <c:v>20.317684116602361</c:v>
                </c:pt>
                <c:pt idx="3">
                  <c:v>70.623744432399064</c:v>
                </c:pt>
                <c:pt idx="4">
                  <c:v>122.84897380821685</c:v>
                </c:pt>
                <c:pt idx="5">
                  <c:v>156.61002344138575</c:v>
                </c:pt>
                <c:pt idx="6">
                  <c:v>162.51867362533147</c:v>
                </c:pt>
                <c:pt idx="7">
                  <c:v>143.9234647072206</c:v>
                </c:pt>
                <c:pt idx="8">
                  <c:v>116.80042863695786</c:v>
                </c:pt>
                <c:pt idx="9">
                  <c:v>83.370158394623971</c:v>
                </c:pt>
                <c:pt idx="10">
                  <c:v>54.304425313133763</c:v>
                </c:pt>
                <c:pt idx="11">
                  <c:v>31.423730698696669</c:v>
                </c:pt>
                <c:pt idx="12">
                  <c:v>17.204632244460001</c:v>
                </c:pt>
                <c:pt idx="13">
                  <c:v>8.2404529672632201</c:v>
                </c:pt>
                <c:pt idx="14">
                  <c:v>3.661610116791465</c:v>
                </c:pt>
                <c:pt idx="15">
                  <c:v>1.4973277212765845</c:v>
                </c:pt>
                <c:pt idx="16">
                  <c:v>0.80739371218345135</c:v>
                </c:pt>
                <c:pt idx="17">
                  <c:v>4.1649972123515767E-2</c:v>
                </c:pt>
                <c:pt idx="18">
                  <c:v>-4.0548421951771108E-2</c:v>
                </c:pt>
                <c:pt idx="19">
                  <c:v>4.7512504429127481E-2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521152"/>
        <c:axId val="306521544"/>
      </c:barChart>
      <c:catAx>
        <c:axId val="3065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21544"/>
        <c:crosses val="autoZero"/>
        <c:auto val="1"/>
        <c:lblAlgn val="ctr"/>
        <c:lblOffset val="100"/>
        <c:noMultiLvlLbl val="0"/>
      </c:catAx>
      <c:valAx>
        <c:axId val="30652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2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="" xmlns:a16="http://schemas.microsoft.com/office/drawing/2014/main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workbookViewId="0">
      <selection activeCell="H13" sqref="H13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3">
      <c r="B2">
        <v>0</v>
      </c>
      <c r="C2">
        <v>1</v>
      </c>
      <c r="D2">
        <v>2</v>
      </c>
      <c r="L2" s="1" t="s">
        <v>1</v>
      </c>
      <c r="M2" s="1" t="s">
        <v>2</v>
      </c>
      <c r="N2" s="1" t="s">
        <v>3</v>
      </c>
      <c r="O2" s="1" t="s">
        <v>6</v>
      </c>
    </row>
    <row r="3" spans="1:15" x14ac:dyDescent="0.3">
      <c r="A3">
        <v>0</v>
      </c>
      <c r="B3">
        <v>0</v>
      </c>
      <c r="C3">
        <v>0</v>
      </c>
      <c r="D3">
        <v>0</v>
      </c>
      <c r="L3" s="1">
        <f>SUM(B3:K3)/178</f>
        <v>0</v>
      </c>
      <c r="M3" s="1">
        <f>AVERAGE(B3:K3)/178</f>
        <v>0</v>
      </c>
      <c r="N3" s="1">
        <f>STDEV(B3:K3)/178</f>
        <v>0</v>
      </c>
      <c r="O3">
        <f>N3/SQRT(2)/178</f>
        <v>0</v>
      </c>
    </row>
    <row r="4" spans="1:15" x14ac:dyDescent="0.3">
      <c r="A4">
        <v>1</v>
      </c>
      <c r="B4">
        <v>137</v>
      </c>
      <c r="C4">
        <v>116</v>
      </c>
      <c r="D4">
        <v>138</v>
      </c>
      <c r="L4" s="1">
        <f t="shared" ref="L4:L22" si="0">SUM(B4:K4)/178</f>
        <v>2.196629213483146</v>
      </c>
      <c r="M4" s="1">
        <f t="shared" ref="M4:M22" si="1">AVERAGE(B4:K4)/178</f>
        <v>0.73220973782771537</v>
      </c>
      <c r="N4" s="1">
        <f t="shared" ref="N4:N22" si="2">STDEV(B4:K4)/178</f>
        <v>6.9792678477843526E-2</v>
      </c>
      <c r="O4">
        <f t="shared" ref="O4:O22" si="3">N4/SQRT(2)/178</f>
        <v>2.7725211364525599E-4</v>
      </c>
    </row>
    <row r="5" spans="1:15" x14ac:dyDescent="0.3">
      <c r="A5">
        <v>2</v>
      </c>
      <c r="B5">
        <v>3777</v>
      </c>
      <c r="C5">
        <v>3917</v>
      </c>
      <c r="D5">
        <v>3879</v>
      </c>
      <c r="L5" s="1">
        <f t="shared" si="0"/>
        <v>65.016853932584269</v>
      </c>
      <c r="M5" s="1">
        <f t="shared" si="1"/>
        <v>21.672284644194757</v>
      </c>
      <c r="N5" s="1">
        <f t="shared" si="2"/>
        <v>0.4067250188035636</v>
      </c>
      <c r="O5">
        <f t="shared" si="3"/>
        <v>1.6157192071585723E-3</v>
      </c>
    </row>
    <row r="6" spans="1:15" x14ac:dyDescent="0.3">
      <c r="A6">
        <v>3</v>
      </c>
      <c r="B6">
        <v>13437</v>
      </c>
      <c r="C6">
        <v>13487</v>
      </c>
      <c r="D6">
        <v>13612</v>
      </c>
      <c r="L6" s="1">
        <f t="shared" si="0"/>
        <v>227.73033707865167</v>
      </c>
      <c r="M6" s="1">
        <f t="shared" si="1"/>
        <v>75.910112359550567</v>
      </c>
      <c r="N6" s="1">
        <f t="shared" si="2"/>
        <v>0.50639765104831314</v>
      </c>
      <c r="O6">
        <f t="shared" si="3"/>
        <v>2.0116697361415798E-3</v>
      </c>
    </row>
    <row r="7" spans="1:15" x14ac:dyDescent="0.3">
      <c r="A7">
        <v>4</v>
      </c>
      <c r="B7">
        <v>22844</v>
      </c>
      <c r="C7">
        <v>23392</v>
      </c>
      <c r="D7">
        <v>23492</v>
      </c>
      <c r="L7" s="1">
        <f t="shared" si="0"/>
        <v>391.7303370786517</v>
      </c>
      <c r="M7" s="1">
        <f t="shared" si="1"/>
        <v>130.57677902621722</v>
      </c>
      <c r="N7" s="1">
        <f t="shared" si="2"/>
        <v>1.9598718081864026</v>
      </c>
      <c r="O7">
        <f t="shared" si="3"/>
        <v>7.785610369803065E-3</v>
      </c>
    </row>
    <row r="8" spans="1:15" x14ac:dyDescent="0.3">
      <c r="A8">
        <v>5</v>
      </c>
      <c r="B8">
        <v>28213</v>
      </c>
      <c r="C8">
        <v>28659</v>
      </c>
      <c r="D8">
        <v>28819</v>
      </c>
      <c r="L8" s="1">
        <f t="shared" si="0"/>
        <v>481.41011235955057</v>
      </c>
      <c r="M8" s="1">
        <f t="shared" si="1"/>
        <v>160.47003745318352</v>
      </c>
      <c r="N8" s="1">
        <f t="shared" si="2"/>
        <v>1.7643073351455936</v>
      </c>
      <c r="O8">
        <f t="shared" si="3"/>
        <v>7.008728543700089E-3</v>
      </c>
    </row>
    <row r="9" spans="1:15" x14ac:dyDescent="0.3">
      <c r="A9">
        <v>6</v>
      </c>
      <c r="B9">
        <v>28240</v>
      </c>
      <c r="C9">
        <v>28507</v>
      </c>
      <c r="D9">
        <v>29117</v>
      </c>
      <c r="L9" s="1">
        <f t="shared" si="0"/>
        <v>482.38202247191009</v>
      </c>
      <c r="M9" s="1">
        <f>AVERAGE(B9:K9)/178</f>
        <v>160.79400749063669</v>
      </c>
      <c r="N9" s="1">
        <f t="shared" si="2"/>
        <v>2.5255063786384571</v>
      </c>
      <c r="O9">
        <f t="shared" si="3"/>
        <v>1.0032599361040074E-2</v>
      </c>
    </row>
    <row r="10" spans="1:15" x14ac:dyDescent="0.3">
      <c r="A10">
        <v>7</v>
      </c>
      <c r="B10">
        <v>24225</v>
      </c>
      <c r="C10">
        <v>24258</v>
      </c>
      <c r="D10">
        <v>25204</v>
      </c>
      <c r="L10" s="1">
        <f t="shared" si="0"/>
        <v>413.97191011235952</v>
      </c>
      <c r="M10" s="1">
        <f t="shared" si="1"/>
        <v>137.99063670411985</v>
      </c>
      <c r="N10" s="1">
        <f t="shared" si="2"/>
        <v>3.1232839415654512</v>
      </c>
      <c r="O10">
        <f t="shared" si="3"/>
        <v>1.2407276711527972E-2</v>
      </c>
    </row>
    <row r="11" spans="1:15" x14ac:dyDescent="0.3">
      <c r="A11">
        <v>8</v>
      </c>
      <c r="B11">
        <v>18524</v>
      </c>
      <c r="C11">
        <v>18472</v>
      </c>
      <c r="D11">
        <v>19779</v>
      </c>
      <c r="L11" s="1">
        <f t="shared" si="0"/>
        <v>318.96067415730334</v>
      </c>
      <c r="M11" s="1">
        <f t="shared" si="1"/>
        <v>106.32022471910112</v>
      </c>
      <c r="N11" s="1">
        <f t="shared" si="2"/>
        <v>4.1575425075467143</v>
      </c>
      <c r="O11">
        <f t="shared" si="3"/>
        <v>1.6515879214368562E-2</v>
      </c>
    </row>
    <row r="12" spans="1:15" x14ac:dyDescent="0.3">
      <c r="A12">
        <v>9</v>
      </c>
      <c r="B12">
        <v>12626</v>
      </c>
      <c r="C12">
        <v>12447</v>
      </c>
      <c r="D12">
        <v>13695</v>
      </c>
      <c r="L12" s="1">
        <f t="shared" si="0"/>
        <v>217.79775280898878</v>
      </c>
      <c r="M12" s="1">
        <f t="shared" si="1"/>
        <v>72.599250936329582</v>
      </c>
      <c r="N12" s="1">
        <f t="shared" si="2"/>
        <v>3.7911331733007572</v>
      </c>
      <c r="O12">
        <f t="shared" si="3"/>
        <v>1.5060314467540673E-2</v>
      </c>
    </row>
    <row r="13" spans="1:15" x14ac:dyDescent="0.3">
      <c r="A13">
        <v>10</v>
      </c>
      <c r="B13">
        <v>7937</v>
      </c>
      <c r="C13">
        <v>7773</v>
      </c>
      <c r="D13">
        <v>8756</v>
      </c>
      <c r="L13" s="1">
        <f t="shared" si="0"/>
        <v>137.44943820224719</v>
      </c>
      <c r="M13" s="1">
        <f t="shared" si="1"/>
        <v>45.81647940074906</v>
      </c>
      <c r="N13" s="1">
        <f t="shared" si="2"/>
        <v>2.9585164372234294</v>
      </c>
      <c r="O13">
        <f t="shared" si="3"/>
        <v>1.1752736151755908E-2</v>
      </c>
    </row>
    <row r="14" spans="1:15" x14ac:dyDescent="0.3">
      <c r="A14">
        <v>11</v>
      </c>
      <c r="B14">
        <v>4327</v>
      </c>
      <c r="C14">
        <v>4324</v>
      </c>
      <c r="D14">
        <v>5200</v>
      </c>
      <c r="L14" s="1">
        <f t="shared" si="0"/>
        <v>77.81460674157303</v>
      </c>
      <c r="M14" s="1">
        <f t="shared" si="1"/>
        <v>25.938202247191011</v>
      </c>
      <c r="N14" s="1">
        <f t="shared" si="2"/>
        <v>2.8364889808827671</v>
      </c>
      <c r="O14">
        <f t="shared" si="3"/>
        <v>1.126798086035463E-2</v>
      </c>
    </row>
    <row r="15" spans="1:15" x14ac:dyDescent="0.3">
      <c r="A15">
        <v>12</v>
      </c>
      <c r="B15">
        <v>2151</v>
      </c>
      <c r="C15">
        <v>2312</v>
      </c>
      <c r="D15">
        <v>2722</v>
      </c>
      <c r="L15" s="1">
        <f t="shared" si="0"/>
        <v>40.365168539325843</v>
      </c>
      <c r="M15" s="1">
        <f t="shared" si="1"/>
        <v>13.455056179775282</v>
      </c>
      <c r="N15" s="1">
        <f t="shared" si="2"/>
        <v>1.6539863969018065</v>
      </c>
      <c r="O15">
        <f t="shared" si="3"/>
        <v>6.570477512581864E-3</v>
      </c>
    </row>
    <row r="16" spans="1:15" x14ac:dyDescent="0.3">
      <c r="A16">
        <v>13</v>
      </c>
      <c r="B16">
        <v>860</v>
      </c>
      <c r="C16">
        <v>1176</v>
      </c>
      <c r="D16">
        <v>1234</v>
      </c>
      <c r="L16" s="1">
        <f t="shared" si="0"/>
        <v>18.370786516853933</v>
      </c>
      <c r="M16" s="1">
        <f t="shared" si="1"/>
        <v>6.1235955056179776</v>
      </c>
      <c r="N16" s="1">
        <f t="shared" si="2"/>
        <v>1.1308194739842774</v>
      </c>
      <c r="O16">
        <f t="shared" si="3"/>
        <v>4.4921916761353209E-3</v>
      </c>
    </row>
    <row r="17" spans="1:15" x14ac:dyDescent="0.3">
      <c r="A17">
        <v>14</v>
      </c>
      <c r="B17">
        <v>295</v>
      </c>
      <c r="C17">
        <v>510</v>
      </c>
      <c r="D17">
        <v>531</v>
      </c>
      <c r="L17" s="1">
        <f t="shared" si="0"/>
        <v>7.5056179775280896</v>
      </c>
      <c r="M17" s="1">
        <f t="shared" si="1"/>
        <v>2.5018726591760299</v>
      </c>
      <c r="N17" s="1">
        <f t="shared" si="2"/>
        <v>0.7337933199829676</v>
      </c>
      <c r="O17">
        <f t="shared" si="3"/>
        <v>2.915001306457003E-3</v>
      </c>
    </row>
    <row r="18" spans="1:15" x14ac:dyDescent="0.3">
      <c r="A18">
        <v>15</v>
      </c>
      <c r="B18">
        <v>75</v>
      </c>
      <c r="C18">
        <v>191</v>
      </c>
      <c r="D18">
        <v>189</v>
      </c>
      <c r="L18" s="1">
        <f t="shared" si="0"/>
        <v>2.5561797752808988</v>
      </c>
      <c r="M18" s="1">
        <f t="shared" si="1"/>
        <v>0.85205992509363293</v>
      </c>
      <c r="N18" s="1">
        <f t="shared" si="2"/>
        <v>0.37304950104197293</v>
      </c>
      <c r="O18">
        <f t="shared" si="3"/>
        <v>1.4819428758709949E-3</v>
      </c>
    </row>
    <row r="19" spans="1:15" x14ac:dyDescent="0.3">
      <c r="A19">
        <v>16</v>
      </c>
      <c r="B19">
        <v>23</v>
      </c>
      <c r="C19">
        <v>54</v>
      </c>
      <c r="D19">
        <v>45</v>
      </c>
      <c r="L19" s="1">
        <f t="shared" si="0"/>
        <v>0.6853932584269663</v>
      </c>
      <c r="M19" s="1">
        <f t="shared" si="1"/>
        <v>0.22846441947565541</v>
      </c>
      <c r="N19" s="1">
        <f t="shared" si="2"/>
        <v>8.9594559654724265E-2</v>
      </c>
      <c r="O19">
        <f t="shared" si="3"/>
        <v>3.5591528477122575E-4</v>
      </c>
    </row>
    <row r="20" spans="1:15" x14ac:dyDescent="0.3">
      <c r="A20">
        <v>17</v>
      </c>
      <c r="B20">
        <v>1</v>
      </c>
      <c r="C20">
        <v>6</v>
      </c>
      <c r="D20">
        <v>3</v>
      </c>
      <c r="L20" s="1">
        <f t="shared" si="0"/>
        <v>5.6179775280898875E-2</v>
      </c>
      <c r="M20" s="1">
        <f t="shared" si="1"/>
        <v>1.8726591760299626E-2</v>
      </c>
      <c r="N20" s="1">
        <f t="shared" si="2"/>
        <v>1.4138266732716759E-2</v>
      </c>
      <c r="O20">
        <f t="shared" si="3"/>
        <v>5.6164406072630294E-5</v>
      </c>
    </row>
    <row r="21" spans="1:15" x14ac:dyDescent="0.3">
      <c r="A21">
        <v>18</v>
      </c>
      <c r="B21">
        <v>0</v>
      </c>
      <c r="C21">
        <v>0</v>
      </c>
      <c r="D21">
        <v>0</v>
      </c>
      <c r="L21" s="1">
        <f t="shared" si="0"/>
        <v>0</v>
      </c>
      <c r="M21" s="1">
        <f t="shared" si="1"/>
        <v>0</v>
      </c>
      <c r="N21" s="1">
        <f t="shared" si="2"/>
        <v>0</v>
      </c>
      <c r="O21">
        <f t="shared" si="3"/>
        <v>0</v>
      </c>
    </row>
    <row r="22" spans="1:15" x14ac:dyDescent="0.3">
      <c r="A22">
        <v>19</v>
      </c>
      <c r="B22">
        <v>0</v>
      </c>
      <c r="C22">
        <v>0</v>
      </c>
      <c r="D22">
        <v>0</v>
      </c>
      <c r="L22" s="1">
        <f t="shared" si="0"/>
        <v>0</v>
      </c>
      <c r="M22" s="1">
        <f t="shared" si="1"/>
        <v>0</v>
      </c>
      <c r="N22" s="1">
        <f t="shared" si="2"/>
        <v>0</v>
      </c>
      <c r="O22">
        <f t="shared" si="3"/>
        <v>0</v>
      </c>
    </row>
    <row r="25" spans="1:15" x14ac:dyDescent="0.3">
      <c r="A25" s="3" t="s">
        <v>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5" t="s">
        <v>4</v>
      </c>
      <c r="M25" s="4"/>
      <c r="N25" s="4"/>
      <c r="O25" s="4"/>
    </row>
    <row r="26" spans="1:15" x14ac:dyDescent="0.3">
      <c r="B26">
        <v>0</v>
      </c>
      <c r="C26">
        <v>1</v>
      </c>
      <c r="D26">
        <v>2</v>
      </c>
      <c r="L26" s="1" t="s">
        <v>1</v>
      </c>
      <c r="M26" s="1" t="s">
        <v>2</v>
      </c>
      <c r="N26" s="1" t="s">
        <v>3</v>
      </c>
      <c r="O26" s="1" t="s">
        <v>6</v>
      </c>
    </row>
    <row r="27" spans="1:15" x14ac:dyDescent="0.3">
      <c r="A27">
        <v>0</v>
      </c>
      <c r="B27">
        <v>31.099157229065799</v>
      </c>
      <c r="C27">
        <v>-8.2123914361000008</v>
      </c>
      <c r="D27">
        <v>-22.617888263193802</v>
      </c>
      <c r="L27" s="1">
        <f>SUM(B27:K27)/178</f>
        <v>1.5105479200673874E-3</v>
      </c>
      <c r="M27" s="1">
        <f>AVERAGE(B27:K27)/178</f>
        <v>5.0351597335579576E-4</v>
      </c>
      <c r="N27" s="1">
        <f>STDEV(B27:K27)/178</f>
        <v>0.15620330255701861</v>
      </c>
      <c r="O27">
        <f>N27/SQRT(2)/178</f>
        <v>6.2051918248203278E-4</v>
      </c>
    </row>
    <row r="28" spans="1:15" x14ac:dyDescent="0.3">
      <c r="A28">
        <v>1</v>
      </c>
      <c r="B28">
        <v>146.711000978946</v>
      </c>
      <c r="C28">
        <v>236.90461166202999</v>
      </c>
      <c r="D28">
        <v>85.439577959477006</v>
      </c>
      <c r="L28" s="1">
        <f t="shared" ref="L28:L46" si="4">SUM(B28:K28)/178</f>
        <v>2.6351415202272639</v>
      </c>
      <c r="M28" s="1">
        <f t="shared" ref="M28:M46" si="5">AVERAGE(B28:K28)/178</f>
        <v>0.8783805067424213</v>
      </c>
      <c r="N28" s="1">
        <f t="shared" ref="N28:N46" si="6">STDEV(B28:K28)/178</f>
        <v>0.4280412935632214</v>
      </c>
      <c r="O28">
        <f t="shared" ref="O28:O46" si="7">N28/SQRT(2)/178</f>
        <v>1.7003983219461547E-3</v>
      </c>
    </row>
    <row r="29" spans="1:15" x14ac:dyDescent="0.3">
      <c r="A29">
        <v>2</v>
      </c>
      <c r="B29">
        <v>3444.6715555190999</v>
      </c>
      <c r="C29">
        <v>4206.7031668126501</v>
      </c>
      <c r="D29">
        <v>3198.2685959339101</v>
      </c>
      <c r="L29" s="1">
        <f t="shared" si="4"/>
        <v>60.953052349807081</v>
      </c>
      <c r="M29" s="1">
        <f t="shared" si="5"/>
        <v>20.317684116602361</v>
      </c>
      <c r="N29" s="1">
        <f t="shared" si="6"/>
        <v>2.9535345896443417</v>
      </c>
      <c r="O29">
        <f t="shared" si="7"/>
        <v>1.1732945712396298E-2</v>
      </c>
    </row>
    <row r="30" spans="1:15" x14ac:dyDescent="0.3">
      <c r="A30">
        <v>3</v>
      </c>
      <c r="B30">
        <v>12388.6714820861</v>
      </c>
      <c r="C30">
        <v>13536.1890068054</v>
      </c>
      <c r="D30">
        <v>11788.2190380096</v>
      </c>
      <c r="L30" s="1">
        <f t="shared" si="4"/>
        <v>211.87123329719719</v>
      </c>
      <c r="M30" s="1">
        <f t="shared" si="5"/>
        <v>70.623744432399064</v>
      </c>
      <c r="N30" s="1">
        <f t="shared" si="6"/>
        <v>4.9895414220740779</v>
      </c>
      <c r="O30">
        <f t="shared" si="7"/>
        <v>1.9821003227863763E-2</v>
      </c>
    </row>
    <row r="31" spans="1:15" x14ac:dyDescent="0.3">
      <c r="A31">
        <v>4</v>
      </c>
      <c r="B31">
        <v>22040.0558166503</v>
      </c>
      <c r="C31">
        <v>22261.193485259999</v>
      </c>
      <c r="D31">
        <v>21300.1027116775</v>
      </c>
      <c r="L31" s="1">
        <f t="shared" si="4"/>
        <v>368.54692142465058</v>
      </c>
      <c r="M31" s="1">
        <f t="shared" si="5"/>
        <v>122.84897380821685</v>
      </c>
      <c r="N31" s="1">
        <f t="shared" si="6"/>
        <v>2.8277723483440043</v>
      </c>
      <c r="O31">
        <f t="shared" si="7"/>
        <v>1.1233353950369961E-2</v>
      </c>
    </row>
    <row r="32" spans="1:15" x14ac:dyDescent="0.3">
      <c r="A32">
        <v>5</v>
      </c>
      <c r="B32">
        <v>27950.774330139098</v>
      </c>
      <c r="C32">
        <v>28072.878791808998</v>
      </c>
      <c r="D32">
        <v>27606.099395751899</v>
      </c>
      <c r="L32" s="1">
        <f t="shared" si="4"/>
        <v>469.83007032415725</v>
      </c>
      <c r="M32" s="1">
        <f t="shared" si="5"/>
        <v>156.61002344138575</v>
      </c>
      <c r="N32" s="1">
        <f t="shared" si="6"/>
        <v>1.3599554341469959</v>
      </c>
      <c r="O32">
        <f t="shared" si="7"/>
        <v>5.4024365707687413E-3</v>
      </c>
    </row>
    <row r="33" spans="1:15" x14ac:dyDescent="0.3">
      <c r="A33">
        <v>6</v>
      </c>
      <c r="B33">
        <v>29053.123413085901</v>
      </c>
      <c r="C33">
        <v>28661.5762100219</v>
      </c>
      <c r="D33">
        <v>29070.272092819199</v>
      </c>
      <c r="L33" s="1">
        <f t="shared" si="4"/>
        <v>487.55602087599442</v>
      </c>
      <c r="M33" s="1">
        <f t="shared" si="5"/>
        <v>162.51867362533147</v>
      </c>
      <c r="N33" s="1">
        <f t="shared" si="6"/>
        <v>1.2987042211440147</v>
      </c>
      <c r="O33">
        <f t="shared" si="7"/>
        <v>5.1591155141939684E-3</v>
      </c>
    </row>
    <row r="34" spans="1:15" x14ac:dyDescent="0.3">
      <c r="A34">
        <v>7</v>
      </c>
      <c r="B34">
        <v>26083.9460830688</v>
      </c>
      <c r="C34">
        <v>24338.141082763599</v>
      </c>
      <c r="D34">
        <v>26433.042987823399</v>
      </c>
      <c r="L34" s="1">
        <f t="shared" si="4"/>
        <v>431.77039412166181</v>
      </c>
      <c r="M34" s="1">
        <f t="shared" si="5"/>
        <v>143.9234647072206</v>
      </c>
      <c r="N34" s="1">
        <f t="shared" si="6"/>
        <v>6.3054624684104565</v>
      </c>
      <c r="O34">
        <f t="shared" si="7"/>
        <v>2.5048512752417419E-2</v>
      </c>
    </row>
    <row r="35" spans="1:15" x14ac:dyDescent="0.3">
      <c r="A35">
        <v>8</v>
      </c>
      <c r="B35">
        <v>21306.558612823399</v>
      </c>
      <c r="C35">
        <v>19476.480865478501</v>
      </c>
      <c r="D35">
        <v>21588.3894138336</v>
      </c>
      <c r="L35" s="1">
        <f t="shared" si="4"/>
        <v>350.40128591087364</v>
      </c>
      <c r="M35" s="1">
        <f t="shared" si="5"/>
        <v>116.80042863695786</v>
      </c>
      <c r="N35" s="1">
        <f t="shared" si="6"/>
        <v>6.4418267989917251</v>
      </c>
      <c r="O35">
        <f t="shared" si="7"/>
        <v>2.5590221420203813E-2</v>
      </c>
    </row>
    <row r="36" spans="1:15" x14ac:dyDescent="0.3">
      <c r="A36">
        <v>9</v>
      </c>
      <c r="B36">
        <v>15794.261730194001</v>
      </c>
      <c r="C36">
        <v>12915.852826595299</v>
      </c>
      <c r="D36">
        <v>15809.5500259399</v>
      </c>
      <c r="L36" s="1">
        <f t="shared" si="4"/>
        <v>250.11047518387193</v>
      </c>
      <c r="M36" s="1">
        <f t="shared" si="5"/>
        <v>83.370158394623971</v>
      </c>
      <c r="N36" s="1">
        <f t="shared" si="6"/>
        <v>9.361129439387069</v>
      </c>
      <c r="O36">
        <f t="shared" si="7"/>
        <v>3.7187180371660786E-2</v>
      </c>
    </row>
    <row r="37" spans="1:15" x14ac:dyDescent="0.3">
      <c r="A37">
        <v>10</v>
      </c>
      <c r="B37">
        <v>10644.5937480926</v>
      </c>
      <c r="C37">
        <v>7793.3031384423302</v>
      </c>
      <c r="D37">
        <v>10560.6662306785</v>
      </c>
      <c r="L37" s="1">
        <f t="shared" si="4"/>
        <v>162.9132759394013</v>
      </c>
      <c r="M37" s="1">
        <f t="shared" si="5"/>
        <v>54.304425313133763</v>
      </c>
      <c r="N37" s="1">
        <f t="shared" si="6"/>
        <v>9.1152155585688845</v>
      </c>
      <c r="O37">
        <f t="shared" si="7"/>
        <v>3.6210285019332482E-2</v>
      </c>
    </row>
    <row r="38" spans="1:15" x14ac:dyDescent="0.3">
      <c r="A38">
        <v>11</v>
      </c>
      <c r="B38">
        <v>6420.23438262939</v>
      </c>
      <c r="C38">
        <v>4104.40863767266</v>
      </c>
      <c r="D38">
        <v>6255.6291728019696</v>
      </c>
      <c r="L38" s="1">
        <f t="shared" si="4"/>
        <v>94.271192096090004</v>
      </c>
      <c r="M38" s="1">
        <f t="shared" si="5"/>
        <v>31.423730698696669</v>
      </c>
      <c r="N38" s="1">
        <f t="shared" si="6"/>
        <v>7.259263797722844</v>
      </c>
      <c r="O38">
        <f t="shared" si="7"/>
        <v>2.8837498077482208E-2</v>
      </c>
    </row>
    <row r="39" spans="1:15" x14ac:dyDescent="0.3">
      <c r="A39">
        <v>12</v>
      </c>
      <c r="B39">
        <v>3581.80079650878</v>
      </c>
      <c r="C39">
        <v>2279.6038673743601</v>
      </c>
      <c r="D39">
        <v>3325.8689546585001</v>
      </c>
      <c r="L39" s="1">
        <f t="shared" si="4"/>
        <v>51.613896733379995</v>
      </c>
      <c r="M39" s="1">
        <f t="shared" si="5"/>
        <v>17.204632244460001</v>
      </c>
      <c r="N39" s="1">
        <f t="shared" si="6"/>
        <v>3.8759217679603966</v>
      </c>
      <c r="O39">
        <f t="shared" si="7"/>
        <v>1.5397138008277238E-2</v>
      </c>
    </row>
    <row r="40" spans="1:15" x14ac:dyDescent="0.3">
      <c r="A40">
        <v>13</v>
      </c>
      <c r="B40">
        <v>1902.3637490272499</v>
      </c>
      <c r="C40">
        <v>762.91860242933001</v>
      </c>
      <c r="D40">
        <v>1735.1195330619801</v>
      </c>
      <c r="L40" s="1">
        <f t="shared" si="4"/>
        <v>24.721358901789664</v>
      </c>
      <c r="M40" s="1">
        <f t="shared" si="5"/>
        <v>8.2404529672632201</v>
      </c>
      <c r="N40" s="1">
        <f t="shared" si="6"/>
        <v>3.4566776434879292</v>
      </c>
      <c r="O40">
        <f t="shared" si="7"/>
        <v>1.3731686528574436E-2</v>
      </c>
    </row>
    <row r="41" spans="1:15" x14ac:dyDescent="0.3">
      <c r="A41">
        <v>14</v>
      </c>
      <c r="B41">
        <v>966.35651683807305</v>
      </c>
      <c r="C41">
        <v>214.04602015390901</v>
      </c>
      <c r="D41">
        <v>774.89726537466004</v>
      </c>
      <c r="L41" s="1">
        <f t="shared" si="4"/>
        <v>10.984830350374393</v>
      </c>
      <c r="M41" s="1">
        <f t="shared" si="5"/>
        <v>3.661610116791465</v>
      </c>
      <c r="N41" s="1">
        <f t="shared" si="6"/>
        <v>2.1965045028845829</v>
      </c>
      <c r="O41">
        <f t="shared" si="7"/>
        <v>8.7256361173959265E-3</v>
      </c>
    </row>
    <row r="42" spans="1:15" x14ac:dyDescent="0.3">
      <c r="A42">
        <v>15</v>
      </c>
      <c r="B42">
        <v>353.62241268157902</v>
      </c>
      <c r="C42">
        <v>108.838503677397</v>
      </c>
      <c r="D42">
        <v>337.11208680272</v>
      </c>
      <c r="L42" s="1">
        <f t="shared" si="4"/>
        <v>4.4919831638297536</v>
      </c>
      <c r="M42" s="1">
        <f t="shared" si="5"/>
        <v>1.4973277212765845</v>
      </c>
      <c r="N42" s="1">
        <f t="shared" si="6"/>
        <v>0.7685911429601282</v>
      </c>
      <c r="O42">
        <f t="shared" si="7"/>
        <v>3.0532360064439651E-3</v>
      </c>
    </row>
    <row r="43" spans="1:15" x14ac:dyDescent="0.3">
      <c r="A43">
        <v>16</v>
      </c>
      <c r="B43">
        <v>212.280888468027</v>
      </c>
      <c r="C43">
        <v>114.857654675841</v>
      </c>
      <c r="D43">
        <v>104.009699162095</v>
      </c>
      <c r="L43" s="1">
        <f t="shared" si="4"/>
        <v>2.4221811365503538</v>
      </c>
      <c r="M43" s="1">
        <f t="shared" si="5"/>
        <v>0.80739371218345135</v>
      </c>
      <c r="N43" s="1">
        <f t="shared" si="6"/>
        <v>0.33497796620657994</v>
      </c>
      <c r="O43">
        <f t="shared" si="7"/>
        <v>1.330703322768263E-3</v>
      </c>
    </row>
    <row r="44" spans="1:15" x14ac:dyDescent="0.3">
      <c r="A44">
        <v>17</v>
      </c>
      <c r="B44">
        <v>-1.23545228689908</v>
      </c>
      <c r="C44">
        <v>10.3065629955381</v>
      </c>
      <c r="D44">
        <v>13.169974405318399</v>
      </c>
      <c r="L44" s="1">
        <f t="shared" si="4"/>
        <v>0.1249499163705473</v>
      </c>
      <c r="M44" s="1">
        <f t="shared" si="5"/>
        <v>4.1649972123515767E-2</v>
      </c>
      <c r="N44" s="1">
        <f t="shared" si="6"/>
        <v>4.2842592502417814E-2</v>
      </c>
      <c r="O44">
        <f t="shared" si="7"/>
        <v>1.7019262742736839E-4</v>
      </c>
    </row>
    <row r="45" spans="1:15" x14ac:dyDescent="0.3">
      <c r="A45">
        <v>18</v>
      </c>
      <c r="B45">
        <v>-16.0716727189719</v>
      </c>
      <c r="C45">
        <v>3.9410561285912902</v>
      </c>
      <c r="D45">
        <v>-9.5222407318651605</v>
      </c>
      <c r="L45" s="1">
        <f t="shared" si="4"/>
        <v>-0.12164526585531332</v>
      </c>
      <c r="M45" s="1">
        <f t="shared" si="5"/>
        <v>-4.0548421951771108E-2</v>
      </c>
      <c r="N45" s="1">
        <f t="shared" si="6"/>
        <v>5.7322862295682474E-2</v>
      </c>
      <c r="O45">
        <f t="shared" si="7"/>
        <v>2.2771564408033564E-4</v>
      </c>
    </row>
    <row r="46" spans="1:15" x14ac:dyDescent="0.3">
      <c r="A46">
        <v>19</v>
      </c>
      <c r="B46">
        <v>-26.834709789603899</v>
      </c>
      <c r="C46">
        <v>-3.5405034869909202</v>
      </c>
      <c r="D46">
        <v>55.746890641748898</v>
      </c>
      <c r="L46" s="1">
        <f t="shared" si="4"/>
        <v>0.14253751328738246</v>
      </c>
      <c r="M46" s="1">
        <f t="shared" si="5"/>
        <v>4.7512504429127481E-2</v>
      </c>
      <c r="N46" s="1">
        <f t="shared" si="6"/>
        <v>0.23920246023513278</v>
      </c>
      <c r="O46">
        <f t="shared" si="7"/>
        <v>9.5023416690319027E-4</v>
      </c>
    </row>
    <row r="50" spans="1:4" x14ac:dyDescent="0.3">
      <c r="A50" t="s">
        <v>7</v>
      </c>
      <c r="B50">
        <f>SUM(B27:B46)</f>
        <v>182276.98384122495</v>
      </c>
      <c r="C50">
        <f t="shared" ref="C50:D50" si="8">SUM(C27:C46)</f>
        <v>169086.39119583525</v>
      </c>
      <c r="D50">
        <f t="shared" si="8"/>
        <v>180009.46351834093</v>
      </c>
    </row>
    <row r="51" spans="1:4" x14ac:dyDescent="0.3">
      <c r="A51" t="s">
        <v>8</v>
      </c>
      <c r="B51">
        <f>SUM(B3:B22)</f>
        <v>167692</v>
      </c>
      <c r="C51">
        <f t="shared" ref="C51:D51" si="9">SUM(C3:C22)</f>
        <v>169601</v>
      </c>
      <c r="D51">
        <f t="shared" si="9"/>
        <v>176415</v>
      </c>
    </row>
    <row r="52" spans="1:4" x14ac:dyDescent="0.3">
      <c r="A52" t="s">
        <v>9</v>
      </c>
      <c r="B52">
        <f>B50-B51</f>
        <v>14584.983841224952</v>
      </c>
      <c r="C52">
        <f t="shared" ref="C52:D52" si="10">C50-C51</f>
        <v>-514.60880416474538</v>
      </c>
      <c r="D52">
        <f t="shared" si="10"/>
        <v>3594.4635183409264</v>
      </c>
    </row>
    <row r="53" spans="1:4" x14ac:dyDescent="0.3">
      <c r="A53" t="s">
        <v>10</v>
      </c>
      <c r="B53">
        <f>B52/B51</f>
        <v>8.697483386938526E-2</v>
      </c>
      <c r="C53">
        <f t="shared" ref="C53:D53" si="11">C52/C51</f>
        <v>-3.0342321340366234E-3</v>
      </c>
      <c r="D53">
        <f t="shared" si="11"/>
        <v>2.0375044743025969E-2</v>
      </c>
    </row>
    <row r="54" spans="1:4" x14ac:dyDescent="0.3">
      <c r="A54" t="s">
        <v>11</v>
      </c>
      <c r="B54">
        <f>(B50-B51)^2/B51</f>
        <v>1268.5265465782086</v>
      </c>
      <c r="C54">
        <f t="shared" ref="C54:D54" si="12">(C50-C51)^2/C51</f>
        <v>1.5614425700548302</v>
      </c>
      <c r="D54">
        <f t="shared" si="12"/>
        <v>73.23735501337093</v>
      </c>
    </row>
  </sheetData>
  <mergeCells count="4">
    <mergeCell ref="A1:K1"/>
    <mergeCell ref="A25:K25"/>
    <mergeCell ref="L1:O1"/>
    <mergeCell ref="L25:O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2022-03-30T07:49:13Z</dcterms:modified>
</cp:coreProperties>
</file>