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ניר צדוק\Desktop\"/>
    </mc:Choice>
  </mc:AlternateContent>
  <xr:revisionPtr revIDLastSave="0" documentId="13_ncr:1_{8700E5B2-2485-453B-AC29-3B426152BD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E51" i="1"/>
  <c r="E50" i="1"/>
  <c r="D50" i="1"/>
  <c r="D51" i="1"/>
  <c r="C51" i="1"/>
  <c r="C50" i="1"/>
  <c r="B51" i="1"/>
  <c r="B50" i="1"/>
  <c r="L27" i="1"/>
  <c r="M27" i="1"/>
  <c r="N27" i="1"/>
  <c r="O27" i="1" s="1"/>
  <c r="M9" i="1"/>
  <c r="M3" i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L35" i="1"/>
  <c r="D54" i="1" l="1"/>
  <c r="E54" i="1"/>
  <c r="D52" i="1"/>
  <c r="D53" i="1" s="1"/>
  <c r="E52" i="1"/>
  <c r="E53" i="1" s="1"/>
  <c r="B52" i="1"/>
  <c r="B53" i="1" s="1"/>
  <c r="C54" i="1"/>
  <c r="C52" i="1"/>
  <c r="C53" i="1" s="1"/>
  <c r="B54" i="1"/>
  <c r="L28" i="1"/>
  <c r="L29" i="1"/>
  <c r="L30" i="1"/>
  <c r="L31" i="1"/>
  <c r="L32" i="1"/>
  <c r="L33" i="1"/>
  <c r="L34" i="1"/>
  <c r="L36" i="1"/>
  <c r="L37" i="1"/>
  <c r="L38" i="1"/>
  <c r="L39" i="1"/>
  <c r="L40" i="1"/>
  <c r="L41" i="1"/>
  <c r="L42" i="1"/>
  <c r="L43" i="1"/>
  <c r="L44" i="1"/>
  <c r="L45" i="1"/>
  <c r="L46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3" i="1"/>
  <c r="O3" i="1" s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4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</calcChain>
</file>

<file path=xl/sharedStrings.xml><?xml version="1.0" encoding="utf-8"?>
<sst xmlns="http://schemas.openxmlformats.org/spreadsheetml/2006/main" count="17" uniqueCount="12">
  <si>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</si>
  <si>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</si>
  <si>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</si>
  <si>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</si>
  <si>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</si>
  <si>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</si>
  <si>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</si>
  <si>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</si>
  <si>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</si>
  <si>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</si>
  <si>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</si>
  <si>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Std/sqrt(3)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</si>
</sst>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Normal" xfId="0" builtinId="0"/>
    <cellStyle name="טוב" xfId="1" builtinId="26"/>
    <cellStyle name="ניטראלי" xfId="3" builtinId="28"/>
    <cellStyle name="רע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1.0095131088917507E-3</c:v>
                  </c:pt>
                  <c:pt idx="2">
                    <c:v>3.189037217168985E-2</c:v>
                  </c:pt>
                  <c:pt idx="3">
                    <c:v>0.11331692590370503</c:v>
                  </c:pt>
                  <c:pt idx="4">
                    <c:v>0.19816706088964087</c:v>
                  </c:pt>
                  <c:pt idx="5">
                    <c:v>0.24618727629167436</c:v>
                  </c:pt>
                  <c:pt idx="6">
                    <c:v>0.25031694706920909</c:v>
                  </c:pt>
                  <c:pt idx="7">
                    <c:v>0.21637480994988659</c:v>
                  </c:pt>
                  <c:pt idx="8">
                    <c:v>0.16769688080733139</c:v>
                  </c:pt>
                  <c:pt idx="9">
                    <c:v>0.11686690840165331</c:v>
                  </c:pt>
                  <c:pt idx="10">
                    <c:v>7.5523129655972909E-2</c:v>
                  </c:pt>
                  <c:pt idx="11">
                    <c:v>4.4224892404306763E-2</c:v>
                  </c:pt>
                  <c:pt idx="12">
                    <c:v>2.3576269333602917E-2</c:v>
                  </c:pt>
                  <c:pt idx="13">
                    <c:v>1.2583991088824843E-2</c:v>
                  </c:pt>
                  <c:pt idx="14">
                    <c:v>6.0545728812781974E-3</c:v>
                  </c:pt>
                  <c:pt idx="15">
                    <c:v>2.4656716309403681E-3</c:v>
                  </c:pt>
                  <c:pt idx="16">
                    <c:v>8.7633146879185814E-4</c:v>
                  </c:pt>
                  <c:pt idx="17">
                    <c:v>1.9693403958755362E-4</c:v>
                  </c:pt>
                  <c:pt idx="18">
                    <c:v>1.4348127022036208E-4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1.0095131088917507E-3</c:v>
                  </c:pt>
                  <c:pt idx="2">
                    <c:v>3.189037217168985E-2</c:v>
                  </c:pt>
                  <c:pt idx="3">
                    <c:v>0.11331692590370503</c:v>
                  </c:pt>
                  <c:pt idx="4">
                    <c:v>0.19816706088964087</c:v>
                  </c:pt>
                  <c:pt idx="5">
                    <c:v>0.24618727629167436</c:v>
                  </c:pt>
                  <c:pt idx="6">
                    <c:v>0.25031694706920909</c:v>
                  </c:pt>
                  <c:pt idx="7">
                    <c:v>0.21637480994988659</c:v>
                  </c:pt>
                  <c:pt idx="8">
                    <c:v>0.16769688080733139</c:v>
                  </c:pt>
                  <c:pt idx="9">
                    <c:v>0.11686690840165331</c:v>
                  </c:pt>
                  <c:pt idx="10">
                    <c:v>7.5523129655972909E-2</c:v>
                  </c:pt>
                  <c:pt idx="11">
                    <c:v>4.4224892404306763E-2</c:v>
                  </c:pt>
                  <c:pt idx="12">
                    <c:v>2.3576269333602917E-2</c:v>
                  </c:pt>
                  <c:pt idx="13">
                    <c:v>1.2583991088824843E-2</c:v>
                  </c:pt>
                  <c:pt idx="14">
                    <c:v>6.0545728812781974E-3</c:v>
                  </c:pt>
                  <c:pt idx="15">
                    <c:v>2.4656716309403681E-3</c:v>
                  </c:pt>
                  <c:pt idx="16">
                    <c:v>8.7633146879185814E-4</c:v>
                  </c:pt>
                  <c:pt idx="17">
                    <c:v>1.9693403958755362E-4</c:v>
                  </c:pt>
                  <c:pt idx="18">
                    <c:v>1.4348127022036208E-4</c:v>
                  </c:pt>
                  <c:pt idx="19">
                    <c:v>1.5483458228746566E-4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גיליון1!$M$3:$M$22</c:f>
              <c:numCache>
                <c:formatCode>General</c:formatCode>
                <c:ptCount val="20"/>
                <c:pt idx="0">
                  <c:v>0</c:v>
                </c:pt>
                <c:pt idx="1">
                  <c:v>0.56067415730337078</c:v>
                </c:pt>
                <c:pt idx="2">
                  <c:v>17.515730337078654</c:v>
                </c:pt>
                <c:pt idx="3">
                  <c:v>62.252808988764045</c:v>
                </c:pt>
                <c:pt idx="4">
                  <c:v>108.85056179775282</c:v>
                </c:pt>
                <c:pt idx="5">
                  <c:v>135.45056179775281</c:v>
                </c:pt>
                <c:pt idx="6">
                  <c:v>137.83483146067414</c:v>
                </c:pt>
                <c:pt idx="7">
                  <c:v>119.0303370786517</c:v>
                </c:pt>
                <c:pt idx="8">
                  <c:v>92.126966292134824</c:v>
                </c:pt>
                <c:pt idx="9">
                  <c:v>63.97303370786517</c:v>
                </c:pt>
                <c:pt idx="10">
                  <c:v>41.129213483146067</c:v>
                </c:pt>
                <c:pt idx="11">
                  <c:v>23.887640449438202</c:v>
                </c:pt>
                <c:pt idx="12">
                  <c:v>12.331460674157304</c:v>
                </c:pt>
                <c:pt idx="13">
                  <c:v>6.2617977528089881</c:v>
                </c:pt>
                <c:pt idx="14">
                  <c:v>2.7112359550561798</c:v>
                </c:pt>
                <c:pt idx="15">
                  <c:v>0.92359550561797754</c:v>
                </c:pt>
                <c:pt idx="16">
                  <c:v>0.27303370786516856</c:v>
                </c:pt>
                <c:pt idx="17">
                  <c:v>4.7191011235955059E-2</c:v>
                </c:pt>
                <c:pt idx="18">
                  <c:v>2.247191011235955E-2</c:v>
                </c:pt>
                <c:pt idx="19">
                  <c:v>2.134831460674157E-2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גיליון1!$O$27:$O$46</c:f>
                <c:numCache>
                  <c:formatCode>General</c:formatCode>
                  <c:ptCount val="20"/>
                  <c:pt idx="0">
                    <c:v>1.2126897714607554E-3</c:v>
                  </c:pt>
                  <c:pt idx="1">
                    <c:v>1.0150865758765859E-3</c:v>
                  </c:pt>
                  <c:pt idx="2">
                    <c:v>3.1097335199974215E-2</c:v>
                  </c:pt>
                  <c:pt idx="3">
                    <c:v>0.11088923381155151</c:v>
                  </c:pt>
                  <c:pt idx="4">
                    <c:v>0.19599512061430829</c:v>
                  </c:pt>
                  <c:pt idx="5">
                    <c:v>0.24602261391190738</c:v>
                  </c:pt>
                  <c:pt idx="6">
                    <c:v>0.25076992210299603</c:v>
                  </c:pt>
                  <c:pt idx="7">
                    <c:v>0.21865127768591483</c:v>
                  </c:pt>
                  <c:pt idx="8">
                    <c:v>0.17030022300589329</c:v>
                  </c:pt>
                  <c:pt idx="9">
                    <c:v>0.1177340115924561</c:v>
                  </c:pt>
                  <c:pt idx="10">
                    <c:v>7.4486918087845397E-2</c:v>
                  </c:pt>
                  <c:pt idx="11">
                    <c:v>4.2669913013875148E-2</c:v>
                  </c:pt>
                  <c:pt idx="12">
                    <c:v>2.211303223943914E-2</c:v>
                  </c:pt>
                  <c:pt idx="13">
                    <c:v>1.0215604595379492E-2</c:v>
                  </c:pt>
                  <c:pt idx="14">
                    <c:v>5.2623313015515115E-3</c:v>
                  </c:pt>
                  <c:pt idx="15">
                    <c:v>2.0039016611880676E-3</c:v>
                  </c:pt>
                  <c:pt idx="16">
                    <c:v>7.2551163895514799E-4</c:v>
                  </c:pt>
                  <c:pt idx="17">
                    <c:v>5.4395313198289164E-4</c:v>
                  </c:pt>
                  <c:pt idx="18">
                    <c:v>7.1991978168140446E-4</c:v>
                  </c:pt>
                  <c:pt idx="19">
                    <c:v>8.0239698194878848E-4</c:v>
                  </c:pt>
                </c:numCache>
              </c:numRef>
            </c:plus>
            <c:minus>
              <c:numRef>
                <c:f>גיליון1!$O$27:$O$46</c:f>
                <c:numCache>
                  <c:formatCode>General</c:formatCode>
                  <c:ptCount val="20"/>
                  <c:pt idx="0">
                    <c:v>1.2126897714607554E-3</c:v>
                  </c:pt>
                  <c:pt idx="1">
                    <c:v>1.0150865758765859E-3</c:v>
                  </c:pt>
                  <c:pt idx="2">
                    <c:v>3.1097335199974215E-2</c:v>
                  </c:pt>
                  <c:pt idx="3">
                    <c:v>0.11088923381155151</c:v>
                  </c:pt>
                  <c:pt idx="4">
                    <c:v>0.19599512061430829</c:v>
                  </c:pt>
                  <c:pt idx="5">
                    <c:v>0.24602261391190738</c:v>
                  </c:pt>
                  <c:pt idx="6">
                    <c:v>0.25076992210299603</c:v>
                  </c:pt>
                  <c:pt idx="7">
                    <c:v>0.21865127768591483</c:v>
                  </c:pt>
                  <c:pt idx="8">
                    <c:v>0.17030022300589329</c:v>
                  </c:pt>
                  <c:pt idx="9">
                    <c:v>0.1177340115924561</c:v>
                  </c:pt>
                  <c:pt idx="10">
                    <c:v>7.4486918087845397E-2</c:v>
                  </c:pt>
                  <c:pt idx="11">
                    <c:v>4.2669913013875148E-2</c:v>
                  </c:pt>
                  <c:pt idx="12">
                    <c:v>2.211303223943914E-2</c:v>
                  </c:pt>
                  <c:pt idx="13">
                    <c:v>1.0215604595379492E-2</c:v>
                  </c:pt>
                  <c:pt idx="14">
                    <c:v>5.2623313015515115E-3</c:v>
                  </c:pt>
                  <c:pt idx="15">
                    <c:v>2.0039016611880676E-3</c:v>
                  </c:pt>
                  <c:pt idx="16">
                    <c:v>7.2551163895514799E-4</c:v>
                  </c:pt>
                  <c:pt idx="17">
                    <c:v>5.4395313198289164E-4</c:v>
                  </c:pt>
                  <c:pt idx="18">
                    <c:v>7.1991978168140446E-4</c:v>
                  </c:pt>
                  <c:pt idx="19">
                    <c:v>8.0239698194878848E-4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גיליון1!$M$27:$M$46</c:f>
              <c:numCache>
                <c:formatCode>General</c:formatCode>
                <c:ptCount val="20"/>
                <c:pt idx="0">
                  <c:v>0.22824519268247417</c:v>
                </c:pt>
                <c:pt idx="1">
                  <c:v>0.51155735129553093</c:v>
                </c:pt>
                <c:pt idx="2">
                  <c:v>17.146900250402698</c:v>
                </c:pt>
                <c:pt idx="3">
                  <c:v>61.122584899623597</c:v>
                </c:pt>
                <c:pt idx="4">
                  <c:v>107.99896937702461</c:v>
                </c:pt>
                <c:pt idx="5">
                  <c:v>135.4731170097092</c:v>
                </c:pt>
                <c:pt idx="6">
                  <c:v>137.89569933173348</c:v>
                </c:pt>
                <c:pt idx="7">
                  <c:v>120.08599473813922</c:v>
                </c:pt>
                <c:pt idx="8">
                  <c:v>93.381071327609675</c:v>
                </c:pt>
                <c:pt idx="9">
                  <c:v>64.457281719851125</c:v>
                </c:pt>
                <c:pt idx="10">
                  <c:v>40.579932140709616</c:v>
                </c:pt>
                <c:pt idx="11">
                  <c:v>23.078626267699864</c:v>
                </c:pt>
                <c:pt idx="12">
                  <c:v>11.652313367620506</c:v>
                </c:pt>
                <c:pt idx="13">
                  <c:v>5.4165485145963368</c:v>
                </c:pt>
                <c:pt idx="14">
                  <c:v>2.5312455921318064</c:v>
                </c:pt>
                <c:pt idx="15">
                  <c:v>0.76608681480996554</c:v>
                </c:pt>
                <c:pt idx="16">
                  <c:v>0.25879812012478859</c:v>
                </c:pt>
                <c:pt idx="17">
                  <c:v>2.6158270859316421E-2</c:v>
                </c:pt>
                <c:pt idx="18">
                  <c:v>0.12855879796271236</c:v>
                </c:pt>
                <c:pt idx="19">
                  <c:v>5.9074896322877199E-2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343800"/>
        <c:axId val="358657056"/>
      </c:barChart>
      <c:catAx>
        <c:axId val="31334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7056"/>
        <c:crosses val="autoZero"/>
        <c:auto val="1"/>
        <c:lblAlgn val="ctr"/>
        <c:lblOffset val="100"/>
        <c:noMultiLvlLbl val="0"/>
      </c:catAx>
      <c:valAx>
        <c:axId val="3586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3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topLeftCell="A3" workbookViewId="0">
      <selection activeCell="G34" sqref="G34"/>
    </sheetView>
  </sheetViews>
  <sheetFormatPr defaultRowHeight="15" x14ac:dyDescent="0.25"/>
  <cols>
    <col min="14" max="14" width="12" bestFit="1" customWidth="1"/>
    <col min="15" max="15" width="10.5703125" bestFit="1" customWidth="1"/>
  </cols>
  <sheetData>
    <row r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25">
      <c r="B2" s="1">
        <v>0</v>
      </c>
      <c r="C2" s="1">
        <v>1</v>
      </c>
      <c r="D2" s="1">
        <v>2</v>
      </c>
      <c r="E2" s="1">
        <v>3</v>
      </c>
      <c r="F2" s="1"/>
      <c r="L2" s="1" t="s">
        <v>1</v>
      </c>
      <c r="M2" s="1" t="s">
        <v>2</v>
      </c>
      <c r="N2" s="1" t="s">
        <v>3</v>
      </c>
      <c r="O2" s="1" t="s">
        <v>11</v>
      </c>
    </row>
    <row r="3" spans="1:15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L3" s="1">
        <f>SUM(A3:K3)/178</f>
        <v>0</v>
      </c>
      <c r="M3" s="1">
        <f>AVERAGE(A3:K3)/178</f>
        <v>0</v>
      </c>
      <c r="N3" s="1">
        <f>STDEV(A3:K3)/178</f>
        <v>0</v>
      </c>
      <c r="O3">
        <f>N3/SQRT(3)/178</f>
        <v>0</v>
      </c>
    </row>
    <row r="4" spans="1:15" x14ac:dyDescent="0.25">
      <c r="A4" s="1">
        <v>1</v>
      </c>
      <c r="B4" s="1">
        <v>122</v>
      </c>
      <c r="C4" s="1">
        <v>122</v>
      </c>
      <c r="D4" s="1">
        <v>122</v>
      </c>
      <c r="E4" s="1">
        <v>132</v>
      </c>
      <c r="L4" s="1">
        <f>SUM(A4:K4)/178</f>
        <v>2.803370786516854</v>
      </c>
      <c r="M4" s="1">
        <f>AVERAGE(A4:K4)/178</f>
        <v>0.56067415730337078</v>
      </c>
      <c r="N4" s="1">
        <f>STDEV(A4:K4)/178</f>
        <v>0.31123798320030382</v>
      </c>
      <c r="O4">
        <f t="shared" ref="O4:O22" si="0">N4/SQRT(3)/178</f>
        <v>1.0095131088917507E-3</v>
      </c>
    </row>
    <row r="5" spans="1:15" x14ac:dyDescent="0.25">
      <c r="A5" s="1">
        <v>2</v>
      </c>
      <c r="B5" s="1">
        <v>3989</v>
      </c>
      <c r="C5" s="1">
        <v>3727</v>
      </c>
      <c r="D5" s="1">
        <v>4130</v>
      </c>
      <c r="E5" s="1">
        <v>3741</v>
      </c>
      <c r="L5" s="1">
        <f>SUM(A5:K5)/178</f>
        <v>87.578651685393254</v>
      </c>
      <c r="M5" s="1">
        <f>AVERAGE(A5:K5)/178</f>
        <v>17.515730337078654</v>
      </c>
      <c r="N5" s="1">
        <f>STDEV(A5:K5)/178</f>
        <v>9.8319625875092456</v>
      </c>
      <c r="O5">
        <f t="shared" si="0"/>
        <v>3.189037217168985E-2</v>
      </c>
    </row>
    <row r="6" spans="1:15" x14ac:dyDescent="0.25">
      <c r="A6" s="1">
        <v>3</v>
      </c>
      <c r="B6" s="1">
        <v>13865</v>
      </c>
      <c r="C6" s="1">
        <v>13338</v>
      </c>
      <c r="D6" s="1">
        <v>14769</v>
      </c>
      <c r="E6" s="1">
        <v>13430</v>
      </c>
      <c r="L6" s="1">
        <f>SUM(A6:K6)/178</f>
        <v>311.26404494382024</v>
      </c>
      <c r="M6" s="1">
        <f>AVERAGE(A6:K6)/178</f>
        <v>62.252808988764045</v>
      </c>
      <c r="N6" s="1">
        <f>STDEV(A6:K6)/178</f>
        <v>34.936179798046815</v>
      </c>
      <c r="O6">
        <f t="shared" si="0"/>
        <v>0.11331692590370503</v>
      </c>
    </row>
    <row r="7" spans="1:15" x14ac:dyDescent="0.25">
      <c r="A7" s="1">
        <v>4</v>
      </c>
      <c r="B7" s="1">
        <v>23860</v>
      </c>
      <c r="C7" s="1">
        <v>23510</v>
      </c>
      <c r="D7" s="1">
        <v>25936</v>
      </c>
      <c r="E7" s="1">
        <v>23567</v>
      </c>
      <c r="L7" s="1">
        <f>SUM(A7:K7)/178</f>
        <v>544.25280898876406</v>
      </c>
      <c r="M7" s="1">
        <f>AVERAGE(A7:K7)/178</f>
        <v>108.85056179775282</v>
      </c>
      <c r="N7" s="1">
        <f>STDEV(A7:K7)/178</f>
        <v>61.09590437684669</v>
      </c>
      <c r="O7">
        <f t="shared" si="0"/>
        <v>0.19816706088964087</v>
      </c>
    </row>
    <row r="8" spans="1:15" x14ac:dyDescent="0.25">
      <c r="A8" s="1">
        <v>5</v>
      </c>
      <c r="B8" s="1">
        <v>29930</v>
      </c>
      <c r="C8" s="1">
        <v>29489</v>
      </c>
      <c r="D8" s="1">
        <v>31781</v>
      </c>
      <c r="E8" s="1">
        <v>29346</v>
      </c>
      <c r="L8" s="1">
        <f>SUM(A8:K8)/178</f>
        <v>677.25280898876406</v>
      </c>
      <c r="M8" s="1">
        <f>AVERAGE(A8:K8)/178</f>
        <v>135.45056179775281</v>
      </c>
      <c r="N8" s="1">
        <f>STDEV(A8:K8)/178</f>
        <v>75.900778987123488</v>
      </c>
      <c r="O8">
        <f t="shared" si="0"/>
        <v>0.24618727629167436</v>
      </c>
    </row>
    <row r="9" spans="1:15" x14ac:dyDescent="0.25">
      <c r="A9" s="1">
        <v>6</v>
      </c>
      <c r="B9" s="1">
        <v>30306</v>
      </c>
      <c r="C9" s="1">
        <v>30488</v>
      </c>
      <c r="D9" s="1">
        <v>32042</v>
      </c>
      <c r="E9" s="1">
        <v>29831</v>
      </c>
      <c r="L9" s="1">
        <f>SUM(A9:K9)/178</f>
        <v>689.17415730337075</v>
      </c>
      <c r="M9" s="1">
        <f>AVERAGE(A9:K9)/178</f>
        <v>137.83483146067414</v>
      </c>
      <c r="N9" s="1">
        <f>STDEV(A9:K9)/178</f>
        <v>77.173977316853112</v>
      </c>
      <c r="O9">
        <f t="shared" si="0"/>
        <v>0.25031694706920909</v>
      </c>
    </row>
    <row r="10" spans="1:15" x14ac:dyDescent="0.25">
      <c r="A10" s="1">
        <v>7</v>
      </c>
      <c r="B10" s="1">
        <v>26265</v>
      </c>
      <c r="C10" s="1">
        <v>26311</v>
      </c>
      <c r="D10" s="1">
        <v>27918</v>
      </c>
      <c r="E10" s="1">
        <v>25436</v>
      </c>
      <c r="L10" s="1">
        <f>SUM(A10:K10)/178</f>
        <v>595.15168539325839</v>
      </c>
      <c r="M10" s="1">
        <f>AVERAGE(A10:K10)/178</f>
        <v>119.0303370786517</v>
      </c>
      <c r="N10" s="1">
        <f>STDEV(A10:K10)/178</f>
        <v>66.709445247404886</v>
      </c>
      <c r="O10">
        <f t="shared" si="0"/>
        <v>0.21637480994988659</v>
      </c>
    </row>
    <row r="11" spans="1:15" x14ac:dyDescent="0.25">
      <c r="A11" s="1">
        <v>8</v>
      </c>
      <c r="B11" s="1">
        <v>20216</v>
      </c>
      <c r="C11" s="1">
        <v>20667</v>
      </c>
      <c r="D11" s="1">
        <v>21744</v>
      </c>
      <c r="E11" s="1">
        <v>19358</v>
      </c>
      <c r="L11" s="1">
        <f>SUM(A11:K11)/178</f>
        <v>460.63483146067415</v>
      </c>
      <c r="M11" s="1">
        <f>AVERAGE(A11:K11)/178</f>
        <v>92.126966292134824</v>
      </c>
      <c r="N11" s="1">
        <f>STDEV(A11:K11)/178</f>
        <v>51.701794173583373</v>
      </c>
      <c r="O11">
        <f t="shared" si="0"/>
        <v>0.16769688080733139</v>
      </c>
    </row>
    <row r="12" spans="1:15" x14ac:dyDescent="0.25">
      <c r="A12" s="1">
        <v>9</v>
      </c>
      <c r="B12" s="1">
        <v>13990</v>
      </c>
      <c r="C12" s="1">
        <v>14606</v>
      </c>
      <c r="D12" s="1">
        <v>15282</v>
      </c>
      <c r="E12" s="1">
        <v>13049</v>
      </c>
      <c r="L12" s="1">
        <f>SUM(A12:K12)/178</f>
        <v>319.86516853932585</v>
      </c>
      <c r="M12" s="1">
        <f>AVERAGE(A12:K12)/178</f>
        <v>63.97303370786517</v>
      </c>
      <c r="N12" s="1">
        <f>STDEV(A12:K12)/178</f>
        <v>36.030657307378767</v>
      </c>
      <c r="O12">
        <f t="shared" si="0"/>
        <v>0.11686690840165331</v>
      </c>
    </row>
    <row r="13" spans="1:15" x14ac:dyDescent="0.25">
      <c r="A13" s="1">
        <v>10</v>
      </c>
      <c r="B13" s="1">
        <v>9158</v>
      </c>
      <c r="C13" s="1">
        <v>9511</v>
      </c>
      <c r="D13" s="1">
        <v>9884</v>
      </c>
      <c r="E13" s="1">
        <v>8042</v>
      </c>
      <c r="L13" s="1">
        <f>SUM(A13:K13)/178</f>
        <v>205.64606741573033</v>
      </c>
      <c r="M13" s="1">
        <f>AVERAGE(A13:K13)/178</f>
        <v>41.129213483146067</v>
      </c>
      <c r="N13" s="1">
        <f>STDEV(A13:K13)/178</f>
        <v>23.284161792514727</v>
      </c>
      <c r="O13">
        <f t="shared" si="0"/>
        <v>7.5523129655972909E-2</v>
      </c>
    </row>
    <row r="14" spans="1:15" x14ac:dyDescent="0.25">
      <c r="A14" s="1">
        <v>11</v>
      </c>
      <c r="B14" s="1">
        <v>5177</v>
      </c>
      <c r="C14" s="1">
        <v>5555</v>
      </c>
      <c r="D14" s="1">
        <v>5964</v>
      </c>
      <c r="E14" s="1">
        <v>4553</v>
      </c>
      <c r="L14" s="1">
        <f>SUM(A14:K14)/178</f>
        <v>119.43820224719101</v>
      </c>
      <c r="M14" s="1">
        <f>AVERAGE(A14:K14)/178</f>
        <v>23.887640449438202</v>
      </c>
      <c r="N14" s="1">
        <f>STDEV(A14:K14)/178</f>
        <v>13.634757387427669</v>
      </c>
      <c r="O14">
        <f t="shared" si="0"/>
        <v>4.4224892404306763E-2</v>
      </c>
    </row>
    <row r="15" spans="1:15" x14ac:dyDescent="0.25">
      <c r="A15" s="1">
        <v>12</v>
      </c>
      <c r="B15" s="1">
        <v>2495</v>
      </c>
      <c r="C15" s="1">
        <v>2845</v>
      </c>
      <c r="D15" s="1">
        <v>3385</v>
      </c>
      <c r="E15" s="1">
        <v>2238</v>
      </c>
      <c r="L15" s="1">
        <f>SUM(A15:K15)/178</f>
        <v>61.657303370786515</v>
      </c>
      <c r="M15" s="1">
        <f>AVERAGE(A15:K15)/178</f>
        <v>12.331460674157304</v>
      </c>
      <c r="N15" s="1">
        <f>STDEV(A15:K15)/178</f>
        <v>7.2686827482936343</v>
      </c>
      <c r="O15">
        <f t="shared" si="0"/>
        <v>2.3576269333602917E-2</v>
      </c>
    </row>
    <row r="16" spans="1:15" x14ac:dyDescent="0.25">
      <c r="A16" s="1">
        <v>13</v>
      </c>
      <c r="B16" s="1">
        <v>1112</v>
      </c>
      <c r="C16" s="1">
        <v>1466</v>
      </c>
      <c r="D16" s="1">
        <v>1870</v>
      </c>
      <c r="E16" s="1">
        <v>1112</v>
      </c>
      <c r="L16" s="1">
        <f>SUM(A16:K16)/178</f>
        <v>31.308988764044944</v>
      </c>
      <c r="M16" s="1">
        <f>AVERAGE(A16:K16)/178</f>
        <v>6.2617977528089881</v>
      </c>
      <c r="N16" s="1">
        <f>STDEV(A16:K16)/178</f>
        <v>3.8797079231552747</v>
      </c>
      <c r="O16">
        <f t="shared" si="0"/>
        <v>1.2583991088824843E-2</v>
      </c>
    </row>
    <row r="17" spans="1:15" x14ac:dyDescent="0.25">
      <c r="A17" s="1">
        <v>14</v>
      </c>
      <c r="B17" s="1">
        <v>426</v>
      </c>
      <c r="C17" s="1">
        <v>598</v>
      </c>
      <c r="D17" s="1">
        <v>934</v>
      </c>
      <c r="E17" s="1">
        <v>441</v>
      </c>
      <c r="L17" s="1">
        <f>SUM(A17:K17)/178</f>
        <v>13.556179775280899</v>
      </c>
      <c r="M17" s="1">
        <f>AVERAGE(A17:K17)/178</f>
        <v>2.7112359550561798</v>
      </c>
      <c r="N17" s="1">
        <f>STDEV(A17:K17)/178</f>
        <v>1.8666553570334494</v>
      </c>
      <c r="O17">
        <f t="shared" si="0"/>
        <v>6.0545728812781974E-3</v>
      </c>
    </row>
    <row r="18" spans="1:15" x14ac:dyDescent="0.25">
      <c r="A18" s="1">
        <v>15</v>
      </c>
      <c r="B18" s="1">
        <v>132</v>
      </c>
      <c r="C18" s="1">
        <v>185</v>
      </c>
      <c r="D18" s="1">
        <v>380</v>
      </c>
      <c r="E18" s="1">
        <v>110</v>
      </c>
      <c r="L18" s="1">
        <f>SUM(A18:K18)/178</f>
        <v>4.617977528089888</v>
      </c>
      <c r="M18" s="1">
        <f>AVERAGE(A18:K18)/178</f>
        <v>0.92359550561797754</v>
      </c>
      <c r="N18" s="1">
        <f>STDEV(A18:K18)/178</f>
        <v>0.76017900004344841</v>
      </c>
      <c r="O18">
        <f t="shared" si="0"/>
        <v>2.4656716309403681E-3</v>
      </c>
    </row>
    <row r="19" spans="1:15" x14ac:dyDescent="0.25">
      <c r="A19" s="1">
        <v>16</v>
      </c>
      <c r="B19" s="1">
        <v>34</v>
      </c>
      <c r="C19" s="1">
        <v>44</v>
      </c>
      <c r="D19" s="1">
        <v>132</v>
      </c>
      <c r="E19" s="1">
        <v>17</v>
      </c>
      <c r="L19" s="1">
        <f>SUM(A19:K19)/178</f>
        <v>1.3651685393258426</v>
      </c>
      <c r="M19" s="1">
        <f>AVERAGE(A19:K19)/178</f>
        <v>0.27303370786516856</v>
      </c>
      <c r="N19" s="1">
        <f>STDEV(A19:K19)/178</f>
        <v>0.27017741182297456</v>
      </c>
      <c r="O19">
        <f t="shared" si="0"/>
        <v>8.7633146879185814E-4</v>
      </c>
    </row>
    <row r="20" spans="1:15" x14ac:dyDescent="0.25">
      <c r="A20" s="1">
        <v>17</v>
      </c>
      <c r="B20" s="1">
        <v>1</v>
      </c>
      <c r="C20" s="1">
        <v>1</v>
      </c>
      <c r="D20" s="1">
        <v>23</v>
      </c>
      <c r="E20" s="1">
        <v>0</v>
      </c>
      <c r="L20" s="1">
        <f>SUM(A20:K20)/178</f>
        <v>0.23595505617977527</v>
      </c>
      <c r="M20" s="1">
        <f>AVERAGE(A20:K20)/178</f>
        <v>4.7191011235955059E-2</v>
      </c>
      <c r="N20" s="1">
        <f>STDEV(A20:K20)/178</f>
        <v>6.0715757690365378E-2</v>
      </c>
      <c r="O20">
        <f t="shared" si="0"/>
        <v>1.9693403958755362E-4</v>
      </c>
    </row>
    <row r="21" spans="1:15" x14ac:dyDescent="0.25">
      <c r="A21" s="1">
        <v>18</v>
      </c>
      <c r="B21" s="1">
        <v>0</v>
      </c>
      <c r="C21" s="1">
        <v>0</v>
      </c>
      <c r="D21" s="1">
        <v>2</v>
      </c>
      <c r="E21" s="1">
        <v>0</v>
      </c>
      <c r="L21" s="1">
        <f>SUM(A21:K21)/178</f>
        <v>0.11235955056179775</v>
      </c>
      <c r="M21" s="1">
        <f>AVERAGE(A21:K21)/178</f>
        <v>2.247191011235955E-2</v>
      </c>
      <c r="N21" s="1">
        <f>STDEV(A21:K21)/178</f>
        <v>4.4235999292201185E-2</v>
      </c>
      <c r="O21">
        <f t="shared" si="0"/>
        <v>1.4348127022036208E-4</v>
      </c>
    </row>
    <row r="22" spans="1:15" x14ac:dyDescent="0.25">
      <c r="A22" s="1">
        <v>19</v>
      </c>
      <c r="B22" s="1">
        <v>0</v>
      </c>
      <c r="C22" s="1">
        <v>0</v>
      </c>
      <c r="D22" s="1">
        <v>0</v>
      </c>
      <c r="E22" s="1">
        <v>0</v>
      </c>
      <c r="L22" s="1">
        <f>SUM(A22:K22)/178</f>
        <v>0.10674157303370786</v>
      </c>
      <c r="M22" s="1">
        <f>AVERAGE(A22:K22)/178</f>
        <v>2.134831460674157E-2</v>
      </c>
      <c r="N22" s="1">
        <f>STDEV(A22:K22)/178</f>
        <v>4.7736282665725847E-2</v>
      </c>
      <c r="O22">
        <f t="shared" si="0"/>
        <v>1.5483458228746566E-4</v>
      </c>
    </row>
    <row r="25" spans="1:15" x14ac:dyDescent="0.25">
      <c r="A25" s="3" t="s">
        <v>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5" t="s">
        <v>4</v>
      </c>
      <c r="M25" s="4"/>
      <c r="N25" s="4"/>
      <c r="O25" s="4"/>
    </row>
    <row r="26" spans="1:15" x14ac:dyDescent="0.25">
      <c r="B26" s="1">
        <v>0</v>
      </c>
      <c r="C26" s="1">
        <v>1</v>
      </c>
      <c r="D26" s="1">
        <v>2</v>
      </c>
      <c r="E26" s="1">
        <v>3</v>
      </c>
      <c r="F26" s="1"/>
      <c r="L26" s="1" t="s">
        <v>1</v>
      </c>
      <c r="M26" s="1" t="s">
        <v>2</v>
      </c>
      <c r="N26" s="1" t="s">
        <v>3</v>
      </c>
      <c r="O26" s="1" t="s">
        <v>11</v>
      </c>
    </row>
    <row r="27" spans="1:15" x14ac:dyDescent="0.25">
      <c r="A27" s="1">
        <v>0</v>
      </c>
      <c r="B27" s="1">
        <v>146.180533129721</v>
      </c>
      <c r="C27" s="1">
        <v>-19.859862867742699</v>
      </c>
      <c r="D27" s="1">
        <v>63.460656307637599</v>
      </c>
      <c r="E27" s="1">
        <v>13.3568949177861</v>
      </c>
      <c r="L27" s="1">
        <f>SUM(A27:K27)/178</f>
        <v>1.1412259634123709</v>
      </c>
      <c r="M27" s="1">
        <f>AVERAGE(A27:K27)/178</f>
        <v>0.22824519268247417</v>
      </c>
      <c r="N27" s="1">
        <f>STDEV(A27:K27)/178</f>
        <v>0.37387837304206312</v>
      </c>
      <c r="O27">
        <f>N27/SQRT(3)/178</f>
        <v>1.2126897714607554E-3</v>
      </c>
    </row>
    <row r="28" spans="1:15" x14ac:dyDescent="0.25">
      <c r="A28" s="1">
        <v>1</v>
      </c>
      <c r="B28" s="1">
        <v>110.065609581768</v>
      </c>
      <c r="C28" s="1">
        <v>117.360333427786</v>
      </c>
      <c r="D28" s="1">
        <v>79.902667395770493</v>
      </c>
      <c r="E28" s="1">
        <v>146.95743224769799</v>
      </c>
      <c r="L28" s="1">
        <f>SUM(A28:K28)/178</f>
        <v>2.5577867564776544</v>
      </c>
      <c r="M28" s="1">
        <f>AVERAGE(A28:K28)/178</f>
        <v>0.51155735129553093</v>
      </c>
      <c r="N28" s="1">
        <f>STDEV(A28:K28)/178</f>
        <v>0.3129563111828873</v>
      </c>
      <c r="O28">
        <f t="shared" ref="O28:O46" si="1">N28/SQRT(3)/178</f>
        <v>1.0150865758765859E-3</v>
      </c>
    </row>
    <row r="29" spans="1:15" x14ac:dyDescent="0.25">
      <c r="A29" s="1">
        <v>2</v>
      </c>
      <c r="B29" s="1">
        <v>3726.6503746509502</v>
      </c>
      <c r="C29" s="1">
        <v>3772.3361580371802</v>
      </c>
      <c r="D29" s="1">
        <v>3913.1156826019201</v>
      </c>
      <c r="E29" s="1">
        <v>3846.6390075683498</v>
      </c>
      <c r="L29" s="1">
        <f>SUM(A29:K29)/178</f>
        <v>85.734501252013487</v>
      </c>
      <c r="M29" s="1">
        <f>AVERAGE(A29:K29)/178</f>
        <v>17.146900250402698</v>
      </c>
      <c r="N29" s="1">
        <f>STDEV(A29:K29)/178</f>
        <v>9.5874652892512628</v>
      </c>
      <c r="O29">
        <f t="shared" si="1"/>
        <v>3.1097335199974215E-2</v>
      </c>
    </row>
    <row r="30" spans="1:15" x14ac:dyDescent="0.25">
      <c r="A30" s="1">
        <v>3</v>
      </c>
      <c r="B30" s="1">
        <v>13258.3399624824</v>
      </c>
      <c r="C30" s="1">
        <v>13648.1437644958</v>
      </c>
      <c r="D30" s="1">
        <v>13952.7408542633</v>
      </c>
      <c r="E30" s="1">
        <v>13536.875979423499</v>
      </c>
      <c r="L30" s="1">
        <f>SUM(A30:K30)/178</f>
        <v>305.61292449811799</v>
      </c>
      <c r="M30" s="1">
        <f>AVERAGE(A30:K30)/178</f>
        <v>61.122584899623597</v>
      </c>
      <c r="N30" s="1">
        <f>STDEV(A30:K30)/178</f>
        <v>34.187710081370547</v>
      </c>
      <c r="O30">
        <f t="shared" si="1"/>
        <v>0.11088923381155151</v>
      </c>
    </row>
    <row r="31" spans="1:15" x14ac:dyDescent="0.25">
      <c r="A31" s="1">
        <v>4</v>
      </c>
      <c r="B31" s="1">
        <v>23719.196555137602</v>
      </c>
      <c r="C31" s="1">
        <v>23803.013488769499</v>
      </c>
      <c r="D31" s="1">
        <v>24893.897565841598</v>
      </c>
      <c r="E31" s="1">
        <v>23698.975135803201</v>
      </c>
      <c r="L31" s="1">
        <f>SUM(A31:K31)/178</f>
        <v>539.99484688512302</v>
      </c>
      <c r="M31" s="1">
        <f>AVERAGE(A31:K31)/178</f>
        <v>107.99896937702461</v>
      </c>
      <c r="N31" s="1">
        <f>STDEV(A31:K31)/178</f>
        <v>60.426284235243841</v>
      </c>
      <c r="O31">
        <f t="shared" si="1"/>
        <v>0.19599512061430829</v>
      </c>
    </row>
    <row r="32" spans="1:15" x14ac:dyDescent="0.25">
      <c r="A32" s="1">
        <v>5</v>
      </c>
      <c r="B32" s="1">
        <v>29867.0713882446</v>
      </c>
      <c r="C32" s="1">
        <v>29822.253355026201</v>
      </c>
      <c r="D32" s="1">
        <v>31491.7866840362</v>
      </c>
      <c r="E32" s="1">
        <v>29384.962711334199</v>
      </c>
      <c r="L32" s="1">
        <f>SUM(A32:K32)/178</f>
        <v>677.36558504854611</v>
      </c>
      <c r="M32" s="1">
        <f>AVERAGE(A32:K32)/178</f>
        <v>135.4731170097092</v>
      </c>
      <c r="N32" s="1">
        <f>STDEV(A32:K32)/178</f>
        <v>75.850012744925891</v>
      </c>
      <c r="O32">
        <f t="shared" si="1"/>
        <v>0.24602261391190738</v>
      </c>
    </row>
    <row r="33" spans="1:15" x14ac:dyDescent="0.25">
      <c r="A33" s="1">
        <v>6</v>
      </c>
      <c r="B33" s="1">
        <v>30379.1996564865</v>
      </c>
      <c r="C33" s="1">
        <v>30185.665578842101</v>
      </c>
      <c r="D33" s="1">
        <v>32522.065771102902</v>
      </c>
      <c r="E33" s="1">
        <v>29634.2413988113</v>
      </c>
      <c r="L33" s="1">
        <f>SUM(A33:K33)/178</f>
        <v>689.47849665866738</v>
      </c>
      <c r="M33" s="1">
        <f>AVERAGE(A33:K33)/178</f>
        <v>137.89569933173348</v>
      </c>
      <c r="N33" s="1">
        <f>STDEV(A33:K33)/178</f>
        <v>77.31363180446121</v>
      </c>
      <c r="O33">
        <f t="shared" si="1"/>
        <v>0.25076992210299603</v>
      </c>
    </row>
    <row r="34" spans="1:15" x14ac:dyDescent="0.25">
      <c r="A34" s="1">
        <v>7</v>
      </c>
      <c r="B34" s="1">
        <v>26615.464014053301</v>
      </c>
      <c r="C34" s="1">
        <v>26383.4689474105</v>
      </c>
      <c r="D34" s="1">
        <v>28508.770185470501</v>
      </c>
      <c r="E34" s="1">
        <v>25361.832170009598</v>
      </c>
      <c r="L34" s="1">
        <f>SUM(A34:K34)/178</f>
        <v>600.4299736906961</v>
      </c>
      <c r="M34" s="1">
        <f>AVERAGE(A34:K34)/178</f>
        <v>120.08599473813922</v>
      </c>
      <c r="N34" s="1">
        <f>STDEV(A34:K34)/178</f>
        <v>67.411291732350293</v>
      </c>
      <c r="O34">
        <f t="shared" si="1"/>
        <v>0.21865127768591483</v>
      </c>
    </row>
    <row r="35" spans="1:15" x14ac:dyDescent="0.25">
      <c r="A35" s="1">
        <v>8</v>
      </c>
      <c r="B35" s="1">
        <v>20608.446747779799</v>
      </c>
      <c r="C35" s="1">
        <v>20668.565856546102</v>
      </c>
      <c r="D35" s="1">
        <v>22373.9241590499</v>
      </c>
      <c r="E35" s="1">
        <v>19450.2167181968</v>
      </c>
      <c r="L35" s="1">
        <f>SUM(A35:K35)/178</f>
        <v>466.90535663804832</v>
      </c>
      <c r="M35" s="1">
        <f>AVERAGE(A35:K35)/178</f>
        <v>93.381071327609675</v>
      </c>
      <c r="N35" s="1">
        <f>STDEV(A35:K35)/178</f>
        <v>52.50441770400009</v>
      </c>
      <c r="O35">
        <f t="shared" si="1"/>
        <v>0.17030022300589329</v>
      </c>
    </row>
    <row r="36" spans="1:15" x14ac:dyDescent="0.25">
      <c r="A36" s="1">
        <v>9</v>
      </c>
      <c r="B36" s="1">
        <v>14076.6273411661</v>
      </c>
      <c r="C36" s="1">
        <v>14562.1842210292</v>
      </c>
      <c r="D36" s="1">
        <v>15493.227323770499</v>
      </c>
      <c r="E36" s="1">
        <v>13225.9418447017</v>
      </c>
      <c r="L36" s="1">
        <f>SUM(A36:K36)/178</f>
        <v>322.28640859925559</v>
      </c>
      <c r="M36" s="1">
        <f>AVERAGE(A36:K36)/178</f>
        <v>64.457281719851125</v>
      </c>
      <c r="N36" s="1">
        <f>STDEV(A36:K36)/178</f>
        <v>36.297989594552611</v>
      </c>
      <c r="O36">
        <f t="shared" si="1"/>
        <v>0.1177340115924561</v>
      </c>
    </row>
    <row r="37" spans="1:15" x14ac:dyDescent="0.25">
      <c r="A37" s="1">
        <v>10</v>
      </c>
      <c r="B37" s="1">
        <v>8683.4719006493597</v>
      </c>
      <c r="C37" s="1">
        <v>9463.98192198574</v>
      </c>
      <c r="D37" s="1">
        <v>9841.2700896859096</v>
      </c>
      <c r="E37" s="1">
        <v>8117.4156929105502</v>
      </c>
      <c r="L37" s="1">
        <f>SUM(A37:K37)/178</f>
        <v>202.89966070354811</v>
      </c>
      <c r="M37" s="1">
        <f>AVERAGE(A37:K37)/178</f>
        <v>40.579932140709616</v>
      </c>
      <c r="N37" s="1">
        <f>STDEV(A37:K37)/178</f>
        <v>22.964692539671759</v>
      </c>
      <c r="O37">
        <f t="shared" si="1"/>
        <v>7.4486918087845397E-2</v>
      </c>
    </row>
    <row r="38" spans="1:15" x14ac:dyDescent="0.25">
      <c r="A38" s="1">
        <v>11</v>
      </c>
      <c r="B38" s="1">
        <v>4814.8825719617298</v>
      </c>
      <c r="C38" s="1">
        <v>5569.5634635612296</v>
      </c>
      <c r="D38" s="1">
        <v>5643.4327537715399</v>
      </c>
      <c r="E38" s="1">
        <v>4501.0985889583799</v>
      </c>
      <c r="L38" s="1">
        <f>SUM(A38:K38)/178</f>
        <v>115.39313133849932</v>
      </c>
      <c r="M38" s="1">
        <f>AVERAGE(A38:K38)/178</f>
        <v>23.078626267699864</v>
      </c>
      <c r="N38" s="1">
        <f>STDEV(A38:K38)/178</f>
        <v>13.155349398434563</v>
      </c>
      <c r="O38">
        <f t="shared" si="1"/>
        <v>4.2669913013875148E-2</v>
      </c>
    </row>
    <row r="39" spans="1:15" x14ac:dyDescent="0.25">
      <c r="A39" s="1">
        <v>12</v>
      </c>
      <c r="B39" s="1">
        <v>2413.4253503978198</v>
      </c>
      <c r="C39" s="1">
        <v>3072.9734490513001</v>
      </c>
      <c r="D39" s="1">
        <v>2798.9655936956401</v>
      </c>
      <c r="E39" s="1">
        <v>2073.1945040374899</v>
      </c>
      <c r="L39" s="1">
        <f>SUM(A39:K39)/178</f>
        <v>58.261566838102532</v>
      </c>
      <c r="M39" s="1">
        <f>AVERAGE(A39:K39)/178</f>
        <v>11.652313367620506</v>
      </c>
      <c r="N39" s="1">
        <f>STDEV(A39:K39)/178</f>
        <v>6.8175593719648582</v>
      </c>
      <c r="O39">
        <f t="shared" si="1"/>
        <v>2.211303223943914E-2</v>
      </c>
    </row>
    <row r="40" spans="1:15" x14ac:dyDescent="0.25">
      <c r="A40" s="1">
        <v>13</v>
      </c>
      <c r="B40" s="1">
        <v>1162.5775889716999</v>
      </c>
      <c r="C40" s="1">
        <v>1491.9439937248801</v>
      </c>
      <c r="D40" s="1">
        <v>1144.5696651302201</v>
      </c>
      <c r="E40" s="1">
        <v>1008.63693016394</v>
      </c>
      <c r="L40" s="1">
        <f>SUM(A40:K40)/178</f>
        <v>27.082742572981683</v>
      </c>
      <c r="M40" s="1">
        <f>AVERAGE(A40:K40)/178</f>
        <v>5.4165485145963368</v>
      </c>
      <c r="N40" s="1">
        <f>STDEV(A40:K40)/178</f>
        <v>3.1495224216831863</v>
      </c>
      <c r="O40">
        <f t="shared" si="1"/>
        <v>1.0215604595379492E-2</v>
      </c>
    </row>
    <row r="41" spans="1:15" x14ac:dyDescent="0.25">
      <c r="A41" s="1">
        <v>14</v>
      </c>
      <c r="B41" s="1">
        <v>516.509781830012</v>
      </c>
      <c r="C41" s="1">
        <v>781.83996771269994</v>
      </c>
      <c r="D41" s="1">
        <v>588.84505618363596</v>
      </c>
      <c r="E41" s="1">
        <v>351.61377127096</v>
      </c>
      <c r="L41" s="1">
        <f>SUM(A41:K41)/178</f>
        <v>12.656227960659033</v>
      </c>
      <c r="M41" s="1">
        <f>AVERAGE(A41:K41)/178</f>
        <v>2.5312455921318064</v>
      </c>
      <c r="N41" s="1">
        <f>STDEV(A41:K41)/178</f>
        <v>1.6224032821374152</v>
      </c>
      <c r="O41">
        <f t="shared" si="1"/>
        <v>5.2623313015515115E-3</v>
      </c>
    </row>
    <row r="42" spans="1:15" x14ac:dyDescent="0.25">
      <c r="A42" s="1">
        <v>15</v>
      </c>
      <c r="B42" s="1">
        <v>174.00147067196599</v>
      </c>
      <c r="C42" s="1">
        <v>302.77361822873303</v>
      </c>
      <c r="D42" s="1">
        <v>71.380057878792201</v>
      </c>
      <c r="E42" s="1">
        <v>118.662118401378</v>
      </c>
      <c r="L42" s="1">
        <f>SUM(A42:K42)/178</f>
        <v>3.8304340740498275</v>
      </c>
      <c r="M42" s="1">
        <f>AVERAGE(A42:K42)/178</f>
        <v>0.76608681480996554</v>
      </c>
      <c r="N42" s="1">
        <f>STDEV(A42:K42)/178</f>
        <v>0.61781298931779449</v>
      </c>
      <c r="O42">
        <f t="shared" si="1"/>
        <v>2.0039016611880676E-3</v>
      </c>
    </row>
    <row r="43" spans="1:15" x14ac:dyDescent="0.25">
      <c r="A43" s="1">
        <v>16</v>
      </c>
      <c r="B43" s="1">
        <v>77.054865732788997</v>
      </c>
      <c r="C43" s="1">
        <v>98.292105395346795</v>
      </c>
      <c r="D43" s="1">
        <v>6.5175169035792297</v>
      </c>
      <c r="E43" s="1">
        <v>32.465838879346798</v>
      </c>
      <c r="L43" s="1">
        <f>SUM(A43:K43)/178</f>
        <v>1.2939906006239428</v>
      </c>
      <c r="M43" s="1">
        <f>AVERAGE(A43:K43)/178</f>
        <v>0.25879812012478859</v>
      </c>
      <c r="N43" s="1">
        <f>STDEV(A43:K43)/178</f>
        <v>0.22367889758721332</v>
      </c>
      <c r="O43">
        <f t="shared" si="1"/>
        <v>7.2551163895514799E-4</v>
      </c>
    </row>
    <row r="44" spans="1:15" x14ac:dyDescent="0.25">
      <c r="A44" s="1">
        <v>17</v>
      </c>
      <c r="B44" s="1">
        <v>-2.5662979334592801</v>
      </c>
      <c r="C44" s="1">
        <v>32.836906552314701</v>
      </c>
      <c r="D44" s="1">
        <v>19.716158982366299</v>
      </c>
      <c r="E44" s="1">
        <v>-43.705906536430099</v>
      </c>
      <c r="L44" s="1">
        <f>SUM(A44:K44)/178</f>
        <v>0.13079135429658212</v>
      </c>
      <c r="M44" s="1">
        <f>AVERAGE(A44:K44)/178</f>
        <v>2.6158270859316421E-2</v>
      </c>
      <c r="N44" s="1">
        <f>STDEV(A44:K44)/178</f>
        <v>0.16770349415244457</v>
      </c>
      <c r="O44">
        <f t="shared" si="1"/>
        <v>5.4395313198289164E-4</v>
      </c>
    </row>
    <row r="45" spans="1:15" x14ac:dyDescent="0.25">
      <c r="A45" s="1">
        <v>18</v>
      </c>
      <c r="B45" s="1">
        <v>52.977822385728302</v>
      </c>
      <c r="C45" s="1">
        <v>9.36165071651339</v>
      </c>
      <c r="D45" s="1">
        <v>-33.274311296641798</v>
      </c>
      <c r="E45" s="1">
        <v>67.352168381214099</v>
      </c>
      <c r="L45" s="1">
        <f>SUM(A45:K45)/178</f>
        <v>0.64279398981356184</v>
      </c>
      <c r="M45" s="1">
        <f>AVERAGE(A45:K45)/178</f>
        <v>0.12855879796271236</v>
      </c>
      <c r="N45" s="1">
        <f>STDEV(A45:K45)/178</f>
        <v>0.22195489978580338</v>
      </c>
      <c r="O45">
        <f t="shared" si="1"/>
        <v>7.1991978168140446E-4</v>
      </c>
    </row>
    <row r="46" spans="1:15" x14ac:dyDescent="0.25">
      <c r="A46" s="1">
        <v>19</v>
      </c>
      <c r="B46" s="1">
        <v>45.794991977512801</v>
      </c>
      <c r="C46" s="1">
        <v>29.584099754691099</v>
      </c>
      <c r="D46" s="1">
        <v>24.385509587824298</v>
      </c>
      <c r="E46" s="1">
        <v>-66.187943592667494</v>
      </c>
      <c r="L46" s="1">
        <f>SUM(A46:K46)/178</f>
        <v>0.29537448161438601</v>
      </c>
      <c r="M46" s="1">
        <f>AVERAGE(A46:K46)/178</f>
        <v>5.9074896322877199E-2</v>
      </c>
      <c r="N46" s="1">
        <f>STDEV(A46:K46)/178</f>
        <v>0.24738303662239075</v>
      </c>
      <c r="O46">
        <f t="shared" si="1"/>
        <v>8.0239698194878848E-4</v>
      </c>
    </row>
    <row r="50" spans="1:5" x14ac:dyDescent="0.25">
      <c r="A50" t="s">
        <v>6</v>
      </c>
      <c r="B50" t="e">
        <f>SUM(#REF!)</f>
        <v>#REF!</v>
      </c>
      <c r="C50">
        <f>SUM(A27:A46)</f>
        <v>190</v>
      </c>
      <c r="D50">
        <f>SUM(B27:B46)</f>
        <v>180445.37222935792</v>
      </c>
      <c r="E50">
        <f>SUM(C27:C46)</f>
        <v>183796.28301740007</v>
      </c>
    </row>
    <row r="51" spans="1:5" x14ac:dyDescent="0.25">
      <c r="A51" t="s">
        <v>7</v>
      </c>
      <c r="B51" t="e">
        <f>SUM(#REF!)</f>
        <v>#REF!</v>
      </c>
      <c r="C51">
        <f>SUM(A3:A22)</f>
        <v>190</v>
      </c>
      <c r="D51">
        <f>SUM(B3:B22)</f>
        <v>181078</v>
      </c>
      <c r="E51">
        <f>SUM(C3:C22)</f>
        <v>182463</v>
      </c>
    </row>
    <row r="52" spans="1:5" x14ac:dyDescent="0.25">
      <c r="A52" t="s">
        <v>8</v>
      </c>
      <c r="B52" t="e">
        <f>B50-B51</f>
        <v>#REF!</v>
      </c>
      <c r="C52">
        <f t="shared" ref="C52" si="2">C50-C51</f>
        <v>0</v>
      </c>
      <c r="D52">
        <f>D50-D51</f>
        <v>-632.62777064208058</v>
      </c>
      <c r="E52">
        <f t="shared" ref="E52" si="3">E50-E51</f>
        <v>1333.2830174000701</v>
      </c>
    </row>
    <row r="53" spans="1:5" x14ac:dyDescent="0.25">
      <c r="A53" t="s">
        <v>9</v>
      </c>
      <c r="B53" t="e">
        <f>B52/B51</f>
        <v>#REF!</v>
      </c>
      <c r="C53">
        <f t="shared" ref="C53" si="4">C52/C51</f>
        <v>0</v>
      </c>
      <c r="D53">
        <f>D52/D51</f>
        <v>-3.4936754914571652E-3</v>
      </c>
      <c r="E53">
        <f>E52/E51</f>
        <v>7.3071418172455244E-3</v>
      </c>
    </row>
    <row r="54" spans="1:5" x14ac:dyDescent="0.25">
      <c r="A54" t="s">
        <v>10</v>
      </c>
      <c r="B54" t="e">
        <f>(B50-B51)^2/B51</f>
        <v>#REF!</v>
      </c>
      <c r="C54">
        <f t="shared" ref="C54" si="5">(C50-C51)^2/C51</f>
        <v>0</v>
      </c>
      <c r="D54">
        <f>(D50-D51)^2/D51</f>
        <v>2.2101961375074217</v>
      </c>
      <c r="E54">
        <f>(E50-E51)^2/E51</f>
        <v>9.7424880906673437</v>
      </c>
    </row>
  </sheetData>
  <mergeCells count="4">
    <mergeCell ref="A1:K1"/>
    <mergeCell ref="A25:K25"/>
    <mergeCell ref="L1:O1"/>
    <mergeCell ref="L25:O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ניר צדוק</cp:lastModifiedBy>
  <dcterms:created xsi:type="dcterms:W3CDTF">2022-03-18T18:27:43Z</dcterms:created>
  <dcterms:modified xsi:type="dcterms:W3CDTF">2022-04-02T15:42:05Z</dcterms:modified>
</cp:coreProperties>
</file>