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ניר צדוק\Desktop\"/>
    </mc:Choice>
  </mc:AlternateContent>
  <xr:revisionPtr revIDLastSave="0" documentId="13_ncr:1_{188B0121-59C0-481A-896C-772222F2E0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1" i="1" l="1"/>
  <c r="B251" i="1"/>
  <c r="F249" i="1"/>
  <c r="F250" i="1" s="1"/>
  <c r="B249" i="1"/>
  <c r="B250" i="1" s="1"/>
  <c r="I246" i="1"/>
  <c r="H246" i="1"/>
  <c r="H247" i="1" s="1"/>
  <c r="H248" i="1" s="1"/>
  <c r="G246" i="1"/>
  <c r="F246" i="1"/>
  <c r="E246" i="1"/>
  <c r="D246" i="1"/>
  <c r="D247" i="1" s="1"/>
  <c r="D248" i="1" s="1"/>
  <c r="C246" i="1"/>
  <c r="B246" i="1"/>
  <c r="I245" i="1"/>
  <c r="I249" i="1" s="1"/>
  <c r="H245" i="1"/>
  <c r="H249" i="1" s="1"/>
  <c r="G245" i="1"/>
  <c r="G249" i="1" s="1"/>
  <c r="F245" i="1"/>
  <c r="E245" i="1"/>
  <c r="E249" i="1" s="1"/>
  <c r="D245" i="1"/>
  <c r="D249" i="1" s="1"/>
  <c r="C245" i="1"/>
  <c r="C249" i="1" s="1"/>
  <c r="B245" i="1"/>
  <c r="H244" i="1"/>
  <c r="D244" i="1"/>
  <c r="I241" i="1"/>
  <c r="I247" i="1" s="1"/>
  <c r="I248" i="1" s="1"/>
  <c r="H241" i="1"/>
  <c r="G241" i="1"/>
  <c r="G247" i="1" s="1"/>
  <c r="G248" i="1" s="1"/>
  <c r="F241" i="1"/>
  <c r="F247" i="1" s="1"/>
  <c r="F248" i="1" s="1"/>
  <c r="E241" i="1"/>
  <c r="E247" i="1" s="1"/>
  <c r="E248" i="1" s="1"/>
  <c r="D241" i="1"/>
  <c r="C241" i="1"/>
  <c r="C247" i="1" s="1"/>
  <c r="C248" i="1" s="1"/>
  <c r="B241" i="1"/>
  <c r="B247" i="1" s="1"/>
  <c r="B248" i="1" s="1"/>
  <c r="J248" i="1" s="1"/>
  <c r="I240" i="1"/>
  <c r="I242" i="1" s="1"/>
  <c r="I243" i="1" s="1"/>
  <c r="H240" i="1"/>
  <c r="H242" i="1" s="1"/>
  <c r="H243" i="1" s="1"/>
  <c r="G240" i="1"/>
  <c r="G242" i="1" s="1"/>
  <c r="G243" i="1" s="1"/>
  <c r="F240" i="1"/>
  <c r="F242" i="1" s="1"/>
  <c r="F243" i="1" s="1"/>
  <c r="E240" i="1"/>
  <c r="E242" i="1" s="1"/>
  <c r="E243" i="1" s="1"/>
  <c r="D240" i="1"/>
  <c r="D242" i="1" s="1"/>
  <c r="D243" i="1" s="1"/>
  <c r="C240" i="1"/>
  <c r="C242" i="1" s="1"/>
  <c r="C243" i="1" s="1"/>
  <c r="B240" i="1"/>
  <c r="B242" i="1" s="1"/>
  <c r="B243" i="1" s="1"/>
  <c r="C250" i="1" l="1"/>
  <c r="K250" i="1" s="1"/>
  <c r="C251" i="1"/>
  <c r="G250" i="1"/>
  <c r="G251" i="1"/>
  <c r="D251" i="1"/>
  <c r="D250" i="1"/>
  <c r="H251" i="1"/>
  <c r="H250" i="1"/>
  <c r="J243" i="1"/>
  <c r="K243" i="1"/>
  <c r="E251" i="1"/>
  <c r="E250" i="1"/>
  <c r="I251" i="1"/>
  <c r="I250" i="1"/>
  <c r="E244" i="1"/>
  <c r="I244" i="1"/>
  <c r="B244" i="1"/>
  <c r="F244" i="1"/>
  <c r="C244" i="1"/>
  <c r="G244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J250" i="1" l="1"/>
  <c r="L3" i="1"/>
  <c r="O164" i="1" l="1"/>
  <c r="O210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Q223" i="1" s="1"/>
  <c r="M104" i="1"/>
  <c r="M105" i="1"/>
  <c r="Q225" i="1" s="1"/>
  <c r="M106" i="1"/>
  <c r="Q226" i="1" s="1"/>
  <c r="M107" i="1"/>
  <c r="Q227" i="1" s="1"/>
  <c r="M108" i="1"/>
  <c r="M109" i="1"/>
  <c r="Q229" i="1" s="1"/>
  <c r="M110" i="1"/>
  <c r="Q230" i="1" s="1"/>
  <c r="M111" i="1"/>
  <c r="Q231" i="1" s="1"/>
  <c r="M112" i="1"/>
  <c r="O19" i="1"/>
  <c r="O59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M3" i="1"/>
  <c r="N3" i="1"/>
  <c r="O3" i="1" s="1"/>
  <c r="S213" i="1" l="1"/>
  <c r="Q213" i="1"/>
  <c r="S205" i="1"/>
  <c r="Q205" i="1"/>
  <c r="Q193" i="1"/>
  <c r="S193" i="1"/>
  <c r="S185" i="1"/>
  <c r="Q185" i="1"/>
  <c r="S173" i="1"/>
  <c r="Q173" i="1"/>
  <c r="Q161" i="1"/>
  <c r="S161" i="1"/>
  <c r="S149" i="1"/>
  <c r="Q149" i="1"/>
  <c r="S141" i="1"/>
  <c r="Q141" i="1"/>
  <c r="Q232" i="1"/>
  <c r="Q228" i="1"/>
  <c r="Q224" i="1"/>
  <c r="Q220" i="1"/>
  <c r="S220" i="1"/>
  <c r="S216" i="1"/>
  <c r="Q216" i="1"/>
  <c r="S212" i="1"/>
  <c r="Q212" i="1"/>
  <c r="S208" i="1"/>
  <c r="Q208" i="1"/>
  <c r="Q204" i="1"/>
  <c r="S204" i="1"/>
  <c r="S200" i="1"/>
  <c r="Q200" i="1"/>
  <c r="S196" i="1"/>
  <c r="Q196" i="1"/>
  <c r="S192" i="1"/>
  <c r="Q192" i="1"/>
  <c r="Q188" i="1"/>
  <c r="S188" i="1"/>
  <c r="S184" i="1"/>
  <c r="Q184" i="1"/>
  <c r="S180" i="1"/>
  <c r="Q180" i="1"/>
  <c r="S176" i="1"/>
  <c r="Q176" i="1"/>
  <c r="Q172" i="1"/>
  <c r="S172" i="1"/>
  <c r="S168" i="1"/>
  <c r="Q168" i="1"/>
  <c r="S164" i="1"/>
  <c r="Q164" i="1"/>
  <c r="S160" i="1"/>
  <c r="Q160" i="1"/>
  <c r="S156" i="1"/>
  <c r="Q156" i="1"/>
  <c r="S152" i="1"/>
  <c r="Q152" i="1"/>
  <c r="Q148" i="1"/>
  <c r="S148" i="1"/>
  <c r="S144" i="1"/>
  <c r="Q144" i="1"/>
  <c r="Q140" i="1"/>
  <c r="S140" i="1"/>
  <c r="S136" i="1"/>
  <c r="Q136" i="1"/>
  <c r="S132" i="1"/>
  <c r="Q132" i="1"/>
  <c r="S217" i="1"/>
  <c r="Q217" i="1"/>
  <c r="S197" i="1"/>
  <c r="Q197" i="1"/>
  <c r="S181" i="1"/>
  <c r="Q181" i="1"/>
  <c r="S165" i="1"/>
  <c r="Q165" i="1"/>
  <c r="Q153" i="1"/>
  <c r="S153" i="1"/>
  <c r="S133" i="1"/>
  <c r="Q133" i="1"/>
  <c r="S219" i="1"/>
  <c r="Q219" i="1"/>
  <c r="S215" i="1"/>
  <c r="Q215" i="1"/>
  <c r="S211" i="1"/>
  <c r="Q211" i="1"/>
  <c r="Q207" i="1"/>
  <c r="S207" i="1"/>
  <c r="S203" i="1"/>
  <c r="Q203" i="1"/>
  <c r="S199" i="1"/>
  <c r="Q199" i="1"/>
  <c r="S195" i="1"/>
  <c r="Q195" i="1"/>
  <c r="Q191" i="1"/>
  <c r="S191" i="1"/>
  <c r="S187" i="1"/>
  <c r="Q187" i="1"/>
  <c r="S183" i="1"/>
  <c r="Q183" i="1"/>
  <c r="S179" i="1"/>
  <c r="Q179" i="1"/>
  <c r="Q175" i="1"/>
  <c r="S175" i="1"/>
  <c r="S171" i="1"/>
  <c r="Q171" i="1"/>
  <c r="S167" i="1"/>
  <c r="Q167" i="1"/>
  <c r="S163" i="1"/>
  <c r="Q163" i="1"/>
  <c r="Q159" i="1"/>
  <c r="S159" i="1"/>
  <c r="S155" i="1"/>
  <c r="Q155" i="1"/>
  <c r="S151" i="1"/>
  <c r="Q151" i="1"/>
  <c r="S147" i="1"/>
  <c r="Q147" i="1"/>
  <c r="Q143" i="1"/>
  <c r="S143" i="1"/>
  <c r="S139" i="1"/>
  <c r="Q139" i="1"/>
  <c r="S135" i="1"/>
  <c r="Q135" i="1"/>
  <c r="S131" i="1"/>
  <c r="Q131" i="1"/>
  <c r="S221" i="1"/>
  <c r="Q221" i="1"/>
  <c r="Q209" i="1"/>
  <c r="S209" i="1"/>
  <c r="S201" i="1"/>
  <c r="Q201" i="1"/>
  <c r="S189" i="1"/>
  <c r="Q189" i="1"/>
  <c r="Q177" i="1"/>
  <c r="S177" i="1"/>
  <c r="S169" i="1"/>
  <c r="Q169" i="1"/>
  <c r="S157" i="1"/>
  <c r="Q157" i="1"/>
  <c r="Q145" i="1"/>
  <c r="S145" i="1"/>
  <c r="S137" i="1"/>
  <c r="Q137" i="1"/>
  <c r="S222" i="1"/>
  <c r="Q222" i="1"/>
  <c r="Q218" i="1"/>
  <c r="S218" i="1"/>
  <c r="Q214" i="1"/>
  <c r="S214" i="1"/>
  <c r="S210" i="1"/>
  <c r="Q210" i="1"/>
  <c r="S206" i="1"/>
  <c r="Q206" i="1"/>
  <c r="Q202" i="1"/>
  <c r="S202" i="1"/>
  <c r="Q198" i="1"/>
  <c r="S198" i="1"/>
  <c r="S194" i="1"/>
  <c r="Q194" i="1"/>
  <c r="S190" i="1"/>
  <c r="Q190" i="1"/>
  <c r="Q186" i="1"/>
  <c r="S186" i="1"/>
  <c r="Q182" i="1"/>
  <c r="S182" i="1"/>
  <c r="S178" i="1"/>
  <c r="Q178" i="1"/>
  <c r="S174" i="1"/>
  <c r="Q174" i="1"/>
  <c r="Q170" i="1"/>
  <c r="S170" i="1"/>
  <c r="Q166" i="1"/>
  <c r="S166" i="1"/>
  <c r="S162" i="1"/>
  <c r="Q162" i="1"/>
  <c r="S158" i="1"/>
  <c r="Q158" i="1"/>
  <c r="Q154" i="1"/>
  <c r="S154" i="1"/>
  <c r="Q150" i="1"/>
  <c r="S150" i="1"/>
  <c r="S146" i="1"/>
  <c r="Q146" i="1"/>
  <c r="Q142" i="1"/>
  <c r="S142" i="1"/>
  <c r="Q138" i="1"/>
  <c r="S138" i="1"/>
  <c r="Q134" i="1"/>
  <c r="S134" i="1"/>
  <c r="S130" i="1"/>
  <c r="Q130" i="1"/>
  <c r="U138" i="1" l="1"/>
  <c r="R138" i="1"/>
  <c r="T138" i="1" s="1"/>
  <c r="U202" i="1"/>
  <c r="R202" i="1"/>
  <c r="T202" i="1" s="1"/>
  <c r="U218" i="1"/>
  <c r="R218" i="1"/>
  <c r="T218" i="1" s="1"/>
  <c r="U177" i="1"/>
  <c r="R177" i="1"/>
  <c r="T177" i="1" s="1"/>
  <c r="U175" i="1"/>
  <c r="R175" i="1"/>
  <c r="T175" i="1" s="1"/>
  <c r="U191" i="1"/>
  <c r="R191" i="1"/>
  <c r="T191" i="1" s="1"/>
  <c r="U148" i="1"/>
  <c r="R148" i="1"/>
  <c r="T164" i="1"/>
  <c r="R188" i="1"/>
  <c r="U188" i="1"/>
  <c r="T212" i="1"/>
  <c r="R141" i="1"/>
  <c r="T141" i="1" s="1"/>
  <c r="U141" i="1"/>
  <c r="U185" i="1"/>
  <c r="R185" i="1"/>
  <c r="T185" i="1" s="1"/>
  <c r="R205" i="1"/>
  <c r="T205" i="1" s="1"/>
  <c r="U205" i="1"/>
  <c r="R158" i="1"/>
  <c r="T158" i="1" s="1"/>
  <c r="U158" i="1"/>
  <c r="U174" i="1"/>
  <c r="R174" i="1"/>
  <c r="T174" i="1" s="1"/>
  <c r="U190" i="1"/>
  <c r="R190" i="1"/>
  <c r="T190" i="1" s="1"/>
  <c r="U206" i="1"/>
  <c r="R206" i="1"/>
  <c r="T206" i="1" s="1"/>
  <c r="U222" i="1"/>
  <c r="R222" i="1"/>
  <c r="T222" i="1" s="1"/>
  <c r="U169" i="1"/>
  <c r="R169" i="1"/>
  <c r="T169" i="1" s="1"/>
  <c r="R189" i="1"/>
  <c r="T189" i="1" s="1"/>
  <c r="U189" i="1"/>
  <c r="R131" i="1"/>
  <c r="T131" i="1" s="1"/>
  <c r="U131" i="1"/>
  <c r="U139" i="1"/>
  <c r="R139" i="1"/>
  <c r="T139" i="1" s="1"/>
  <c r="R147" i="1"/>
  <c r="T147" i="1" s="1"/>
  <c r="U147" i="1"/>
  <c r="U155" i="1"/>
  <c r="R155" i="1"/>
  <c r="T155" i="1" s="1"/>
  <c r="R163" i="1"/>
  <c r="T163" i="1" s="1"/>
  <c r="U163" i="1"/>
  <c r="R171" i="1"/>
  <c r="T171" i="1" s="1"/>
  <c r="U171" i="1"/>
  <c r="U179" i="1"/>
  <c r="R179" i="1"/>
  <c r="T179" i="1" s="1"/>
  <c r="U187" i="1"/>
  <c r="R187" i="1"/>
  <c r="T187" i="1" s="1"/>
  <c r="U195" i="1"/>
  <c r="R195" i="1"/>
  <c r="T195" i="1" s="1"/>
  <c r="U203" i="1"/>
  <c r="R203" i="1"/>
  <c r="T203" i="1" s="1"/>
  <c r="U211" i="1"/>
  <c r="R211" i="1"/>
  <c r="T211" i="1" s="1"/>
  <c r="U219" i="1"/>
  <c r="R219" i="1"/>
  <c r="T219" i="1" s="1"/>
  <c r="R181" i="1"/>
  <c r="T181" i="1" s="1"/>
  <c r="U181" i="1"/>
  <c r="U217" i="1"/>
  <c r="R217" i="1"/>
  <c r="T217" i="1" s="1"/>
  <c r="U136" i="1"/>
  <c r="R136" i="1"/>
  <c r="T136" i="1" s="1"/>
  <c r="U144" i="1"/>
  <c r="R144" i="1"/>
  <c r="T144" i="1" s="1"/>
  <c r="U152" i="1"/>
  <c r="R152" i="1"/>
  <c r="T152" i="1" s="1"/>
  <c r="U160" i="1"/>
  <c r="R160" i="1"/>
  <c r="T160" i="1" s="1"/>
  <c r="U168" i="1"/>
  <c r="R168" i="1"/>
  <c r="T168" i="1" s="1"/>
  <c r="U176" i="1"/>
  <c r="R176" i="1"/>
  <c r="T176" i="1" s="1"/>
  <c r="U184" i="1"/>
  <c r="R184" i="1"/>
  <c r="T184" i="1" s="1"/>
  <c r="U192" i="1"/>
  <c r="R192" i="1"/>
  <c r="T192" i="1" s="1"/>
  <c r="U200" i="1"/>
  <c r="R200" i="1"/>
  <c r="T200" i="1" s="1"/>
  <c r="U208" i="1"/>
  <c r="R208" i="1"/>
  <c r="T208" i="1" s="1"/>
  <c r="U216" i="1"/>
  <c r="R216" i="1"/>
  <c r="T216" i="1" s="1"/>
  <c r="U161" i="1"/>
  <c r="R161" i="1"/>
  <c r="T161" i="1" s="1"/>
  <c r="U186" i="1"/>
  <c r="R186" i="1"/>
  <c r="T186" i="1" s="1"/>
  <c r="R204" i="1"/>
  <c r="U204" i="1"/>
  <c r="U150" i="1"/>
  <c r="R150" i="1"/>
  <c r="T150" i="1" s="1"/>
  <c r="R166" i="1"/>
  <c r="T166" i="1" s="1"/>
  <c r="U166" i="1"/>
  <c r="U198" i="1"/>
  <c r="R198" i="1"/>
  <c r="T198" i="1" s="1"/>
  <c r="U214" i="1"/>
  <c r="R214" i="1"/>
  <c r="T214" i="1" s="1"/>
  <c r="U145" i="1"/>
  <c r="R145" i="1"/>
  <c r="T145" i="1" s="1"/>
  <c r="U209" i="1"/>
  <c r="R209" i="1"/>
  <c r="T209" i="1" s="1"/>
  <c r="U153" i="1"/>
  <c r="R153" i="1"/>
  <c r="T153" i="1" s="1"/>
  <c r="R149" i="1"/>
  <c r="T149" i="1" s="1"/>
  <c r="U149" i="1"/>
  <c r="R173" i="1"/>
  <c r="T173" i="1" s="1"/>
  <c r="U173" i="1"/>
  <c r="R213" i="1"/>
  <c r="T213" i="1" s="1"/>
  <c r="U213" i="1"/>
  <c r="U154" i="1"/>
  <c r="R154" i="1"/>
  <c r="T154" i="1" s="1"/>
  <c r="U170" i="1"/>
  <c r="R170" i="1"/>
  <c r="T170" i="1" s="1"/>
  <c r="U143" i="1"/>
  <c r="R143" i="1"/>
  <c r="T143" i="1" s="1"/>
  <c r="U159" i="1"/>
  <c r="R159" i="1"/>
  <c r="T159" i="1" s="1"/>
  <c r="U207" i="1"/>
  <c r="R207" i="1"/>
  <c r="T207" i="1" s="1"/>
  <c r="R140" i="1"/>
  <c r="U140" i="1"/>
  <c r="R172" i="1"/>
  <c r="U172" i="1"/>
  <c r="R220" i="1"/>
  <c r="U220" i="1"/>
  <c r="U134" i="1"/>
  <c r="R134" i="1"/>
  <c r="T134" i="1" s="1"/>
  <c r="U142" i="1"/>
  <c r="R142" i="1"/>
  <c r="T142" i="1" s="1"/>
  <c r="R182" i="1"/>
  <c r="T182" i="1" s="1"/>
  <c r="U182" i="1"/>
  <c r="U130" i="1"/>
  <c r="R130" i="1"/>
  <c r="T130" i="1" s="1"/>
  <c r="U146" i="1"/>
  <c r="R146" i="1"/>
  <c r="T146" i="1" s="1"/>
  <c r="R162" i="1"/>
  <c r="T162" i="1" s="1"/>
  <c r="U162" i="1"/>
  <c r="R178" i="1"/>
  <c r="T178" i="1" s="1"/>
  <c r="U178" i="1"/>
  <c r="R194" i="1"/>
  <c r="T194" i="1" s="1"/>
  <c r="U194" i="1"/>
  <c r="R210" i="1"/>
  <c r="T210" i="1" s="1"/>
  <c r="U210" i="1"/>
  <c r="U137" i="1"/>
  <c r="R137" i="1"/>
  <c r="T137" i="1" s="1"/>
  <c r="R157" i="1"/>
  <c r="T157" i="1" s="1"/>
  <c r="U157" i="1"/>
  <c r="U201" i="1"/>
  <c r="R201" i="1"/>
  <c r="T201" i="1" s="1"/>
  <c r="R221" i="1"/>
  <c r="T221" i="1" s="1"/>
  <c r="U221" i="1"/>
  <c r="U135" i="1"/>
  <c r="R135" i="1"/>
  <c r="T135" i="1" s="1"/>
  <c r="U151" i="1"/>
  <c r="R151" i="1"/>
  <c r="T151" i="1" s="1"/>
  <c r="R167" i="1"/>
  <c r="T167" i="1" s="1"/>
  <c r="U167" i="1"/>
  <c r="R183" i="1"/>
  <c r="T183" i="1" s="1"/>
  <c r="U183" i="1"/>
  <c r="R199" i="1"/>
  <c r="T199" i="1" s="1"/>
  <c r="U199" i="1"/>
  <c r="R215" i="1"/>
  <c r="T215" i="1" s="1"/>
  <c r="U215" i="1"/>
  <c r="R133" i="1"/>
  <c r="T133" i="1" s="1"/>
  <c r="U133" i="1"/>
  <c r="R165" i="1"/>
  <c r="T165" i="1" s="1"/>
  <c r="U165" i="1"/>
  <c r="R197" i="1"/>
  <c r="T197" i="1" s="1"/>
  <c r="U197" i="1"/>
  <c r="U132" i="1"/>
  <c r="R132" i="1"/>
  <c r="T132" i="1" s="1"/>
  <c r="T140" i="1"/>
  <c r="T148" i="1"/>
  <c r="R156" i="1"/>
  <c r="T156" i="1" s="1"/>
  <c r="U156" i="1"/>
  <c r="U164" i="1"/>
  <c r="R164" i="1"/>
  <c r="T172" i="1"/>
  <c r="U180" i="1"/>
  <c r="R180" i="1"/>
  <c r="T180" i="1" s="1"/>
  <c r="T188" i="1"/>
  <c r="U196" i="1"/>
  <c r="R196" i="1"/>
  <c r="T196" i="1" s="1"/>
  <c r="T204" i="1"/>
  <c r="U212" i="1"/>
  <c r="R212" i="1"/>
  <c r="T220" i="1"/>
  <c r="U193" i="1"/>
  <c r="R193" i="1"/>
  <c r="T193" i="1" s="1"/>
</calcChain>
</file>

<file path=xl/sharedStrings.xml><?xml version="1.0" encoding="utf-8"?>
<sst xmlns="http://schemas.openxmlformats.org/spreadsheetml/2006/main" count="32" uniqueCount="25">
  <si>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</si>
  <si>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</si>
  <si>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</si>
  <si>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</si>
  <si>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</si>
  <si>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</si>
  <si>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</si>
  <si>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</si>
  <si>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</si>
  <si>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</si>
  <si>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</si>
  <si>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</si>
  <si>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</si>
  <si>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</si>
  <si>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</si>
  <si>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</si>
  <si>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</si>
  <si>
    <t>average</t>
  </si>
  <si>
    <t>stdev/sqrt7</t>
  </si>
  <si>
    <t>10-89out</t>
  </si>
  <si>
    <t>10-89true</t>
  </si>
  <si>
    <t>deltatrue</t>
  </si>
  <si>
    <t>delta/true</t>
  </si>
  <si>
    <t>bias</t>
  </si>
  <si>
    <t>relbias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</si>
</sst>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167592"/>
        <c:axId val="432168376"/>
      </c:barChart>
      <c:catAx>
        <c:axId val="43216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68376"/>
        <c:crosses val="autoZero"/>
        <c:auto val="1"/>
        <c:lblAlgn val="ctr"/>
        <c:lblOffset val="100"/>
        <c:noMultiLvlLbl val="0"/>
      </c:catAx>
      <c:valAx>
        <c:axId val="4321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67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5CC-A52D-AA61E4B5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8888"/>
        <c:axId val="576110456"/>
      </c:scatterChart>
      <c:valAx>
        <c:axId val="576108888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10456"/>
        <c:crosses val="autoZero"/>
        <c:crossBetween val="midCat"/>
      </c:valAx>
      <c:valAx>
        <c:axId val="576110456"/>
        <c:scaling>
          <c:orientation val="minMax"/>
          <c:max val="0.5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גיליון1!$P$133:$P$212</c:f>
              <c:numCache>
                <c:formatCode>General</c:formatCode>
                <c:ptCount val="8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</c:numCache>
            </c:numRef>
          </c:xVal>
          <c:yVal>
            <c:numRef>
              <c:f>גיליון1!$R$133:$R$212</c:f>
              <c:numCache>
                <c:formatCode>General</c:formatCode>
                <c:ptCount val="80"/>
                <c:pt idx="0">
                  <c:v>-6.148734959149816E-2</c:v>
                </c:pt>
                <c:pt idx="1">
                  <c:v>-1.3583193189431216E-2</c:v>
                </c:pt>
                <c:pt idx="2">
                  <c:v>4.0036901846350122E-2</c:v>
                </c:pt>
                <c:pt idx="3">
                  <c:v>2.0651996022213879E-2</c:v>
                </c:pt>
                <c:pt idx="4">
                  <c:v>-1.19958793386532E-2</c:v>
                </c:pt>
                <c:pt idx="5">
                  <c:v>2.7851735668360231E-2</c:v>
                </c:pt>
                <c:pt idx="6">
                  <c:v>4.1346980081556663E-3</c:v>
                </c:pt>
                <c:pt idx="7">
                  <c:v>5.214623467218845E-3</c:v>
                </c:pt>
                <c:pt idx="8">
                  <c:v>3.6512963201166377E-3</c:v>
                </c:pt>
                <c:pt idx="9">
                  <c:v>9.9469569785007729E-4</c:v>
                </c:pt>
                <c:pt idx="10">
                  <c:v>8.0912084747351027E-3</c:v>
                </c:pt>
                <c:pt idx="11">
                  <c:v>-1.3487818784956711E-2</c:v>
                </c:pt>
                <c:pt idx="12">
                  <c:v>5.2046964034804747E-3</c:v>
                </c:pt>
                <c:pt idx="13">
                  <c:v>-5.2856544366176213E-3</c:v>
                </c:pt>
                <c:pt idx="14">
                  <c:v>8.3034073463130668E-4</c:v>
                </c:pt>
                <c:pt idx="15">
                  <c:v>1.485382572565702E-3</c:v>
                </c:pt>
                <c:pt idx="16">
                  <c:v>-1.298781673646901E-3</c:v>
                </c:pt>
                <c:pt idx="17">
                  <c:v>-1.9820239198405287E-3</c:v>
                </c:pt>
                <c:pt idx="18">
                  <c:v>6.9397945533765729E-4</c:v>
                </c:pt>
                <c:pt idx="19">
                  <c:v>-8.739686147436778E-3</c:v>
                </c:pt>
                <c:pt idx="20">
                  <c:v>-6.8503878320259216E-3</c:v>
                </c:pt>
                <c:pt idx="21">
                  <c:v>-1.8123097605162931E-2</c:v>
                </c:pt>
                <c:pt idx="22">
                  <c:v>-1.3403314497615332E-2</c:v>
                </c:pt>
                <c:pt idx="23">
                  <c:v>-3.3293299963635392E-3</c:v>
                </c:pt>
                <c:pt idx="24">
                  <c:v>-3.9431350565812904E-3</c:v>
                </c:pt>
                <c:pt idx="25">
                  <c:v>-1.3265596473084795E-2</c:v>
                </c:pt>
                <c:pt idx="26">
                  <c:v>-1.6059253308315383E-2</c:v>
                </c:pt>
                <c:pt idx="27">
                  <c:v>-5.2211943233401075E-3</c:v>
                </c:pt>
                <c:pt idx="28">
                  <c:v>-1.9528037254739342E-2</c:v>
                </c:pt>
                <c:pt idx="29">
                  <c:v>2.6351467463010093E-4</c:v>
                </c:pt>
                <c:pt idx="30">
                  <c:v>-1.5845024887575183E-2</c:v>
                </c:pt>
                <c:pt idx="31">
                  <c:v>-8.0805134790956738E-3</c:v>
                </c:pt>
                <c:pt idx="32">
                  <c:v>-3.381909989623743E-3</c:v>
                </c:pt>
                <c:pt idx="33">
                  <c:v>-2.0796398788179685E-2</c:v>
                </c:pt>
                <c:pt idx="34">
                  <c:v>-2.2171218869859708E-2</c:v>
                </c:pt>
                <c:pt idx="35">
                  <c:v>-7.679002483086411E-3</c:v>
                </c:pt>
                <c:pt idx="36">
                  <c:v>-5.9623013952313309E-3</c:v>
                </c:pt>
                <c:pt idx="37">
                  <c:v>-4.3868149109776685E-3</c:v>
                </c:pt>
                <c:pt idx="38">
                  <c:v>-7.4476103456911713E-3</c:v>
                </c:pt>
                <c:pt idx="39">
                  <c:v>1.5131039564977945E-2</c:v>
                </c:pt>
                <c:pt idx="40">
                  <c:v>-1.5382463836561033E-2</c:v>
                </c:pt>
                <c:pt idx="41">
                  <c:v>-5.8534525144169104E-3</c:v>
                </c:pt>
                <c:pt idx="42">
                  <c:v>1.1196045226504341E-2</c:v>
                </c:pt>
                <c:pt idx="43">
                  <c:v>4.8681356078051335E-3</c:v>
                </c:pt>
                <c:pt idx="44">
                  <c:v>6.9829720013823886E-3</c:v>
                </c:pt>
                <c:pt idx="45">
                  <c:v>-6.5018974777839031E-3</c:v>
                </c:pt>
                <c:pt idx="46">
                  <c:v>1.4459786699645176E-2</c:v>
                </c:pt>
                <c:pt idx="47">
                  <c:v>3.3836220711303447E-2</c:v>
                </c:pt>
                <c:pt idx="48">
                  <c:v>2.8058952217732757E-2</c:v>
                </c:pt>
                <c:pt idx="49">
                  <c:v>2.7908990694304279E-2</c:v>
                </c:pt>
                <c:pt idx="50">
                  <c:v>1.9977516697880896E-2</c:v>
                </c:pt>
                <c:pt idx="51">
                  <c:v>3.6822232971022203E-2</c:v>
                </c:pt>
                <c:pt idx="52">
                  <c:v>2.5415360712498843E-2</c:v>
                </c:pt>
                <c:pt idx="53">
                  <c:v>3.5097842747609687E-2</c:v>
                </c:pt>
                <c:pt idx="54">
                  <c:v>3.3070868030647314E-2</c:v>
                </c:pt>
                <c:pt idx="55">
                  <c:v>9.9784443283469741E-3</c:v>
                </c:pt>
                <c:pt idx="56">
                  <c:v>4.1717198419769425E-2</c:v>
                </c:pt>
                <c:pt idx="57">
                  <c:v>2.1841206319419677E-2</c:v>
                </c:pt>
                <c:pt idx="58">
                  <c:v>3.4608762252730497E-2</c:v>
                </c:pt>
                <c:pt idx="59">
                  <c:v>4.12092047044074E-2</c:v>
                </c:pt>
                <c:pt idx="60">
                  <c:v>-2.4109311856402287E-3</c:v>
                </c:pt>
                <c:pt idx="61">
                  <c:v>7.6645414937863967E-3</c:v>
                </c:pt>
                <c:pt idx="62">
                  <c:v>3.817721107843708E-3</c:v>
                </c:pt>
                <c:pt idx="63">
                  <c:v>1.8301006119351548E-3</c:v>
                </c:pt>
                <c:pt idx="64">
                  <c:v>5.5998180499822775E-2</c:v>
                </c:pt>
                <c:pt idx="65">
                  <c:v>-1.8602297412908377E-3</c:v>
                </c:pt>
                <c:pt idx="66">
                  <c:v>-9.0696013888326182E-2</c:v>
                </c:pt>
                <c:pt idx="67">
                  <c:v>-3.2381602708967276E-2</c:v>
                </c:pt>
                <c:pt idx="68">
                  <c:v>-0.11545274669882419</c:v>
                </c:pt>
                <c:pt idx="69">
                  <c:v>-0.23190856739908841</c:v>
                </c:pt>
                <c:pt idx="70">
                  <c:v>7.0954429141056145E-3</c:v>
                </c:pt>
                <c:pt idx="71">
                  <c:v>-0.21099161550288481</c:v>
                </c:pt>
                <c:pt idx="72">
                  <c:v>-1.2847697401777875E-2</c:v>
                </c:pt>
                <c:pt idx="73">
                  <c:v>-0.18924739295475893</c:v>
                </c:pt>
                <c:pt idx="74">
                  <c:v>-0.23987525192702336</c:v>
                </c:pt>
                <c:pt idx="75">
                  <c:v>-0.30617692426737297</c:v>
                </c:pt>
                <c:pt idx="76">
                  <c:v>-0.25052812769932564</c:v>
                </c:pt>
                <c:pt idx="77">
                  <c:v>8.9222167255998477E-2</c:v>
                </c:pt>
                <c:pt idx="78">
                  <c:v>-0.58679788988616111</c:v>
                </c:pt>
                <c:pt idx="79">
                  <c:v>-0.61203966783876829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0-4768-8C59-1E4FE0F4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32896"/>
        <c:axId val="585281624"/>
      </c:scatterChart>
      <c:valAx>
        <c:axId val="352832896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81624"/>
        <c:crosses val="autoZero"/>
        <c:crossBetween val="midCat"/>
      </c:valAx>
      <c:valAx>
        <c:axId val="5852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3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8-46B5-B82A-D558C313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8424"/>
        <c:axId val="434566872"/>
      </c:scatterChart>
      <c:valAx>
        <c:axId val="584678424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6872"/>
        <c:crosses val="autoZero"/>
        <c:crossBetween val="midCat"/>
      </c:valAx>
      <c:valAx>
        <c:axId val="4345668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7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5-47C3-8888-8E0AD431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65696"/>
        <c:axId val="434564128"/>
      </c:scatterChart>
      <c:valAx>
        <c:axId val="434565696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4128"/>
        <c:crosses val="autoZero"/>
        <c:crossBetween val="midCat"/>
      </c:valAx>
      <c:valAx>
        <c:axId val="4345641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D-48C6-B900-C96100A93E75}"/>
            </c:ext>
          </c:extLst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D-48C6-B900-C96100A9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64520"/>
        <c:axId val="434564912"/>
      </c:scatterChart>
      <c:valAx>
        <c:axId val="434564520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4912"/>
        <c:crosses val="autoZero"/>
        <c:crossBetween val="midCat"/>
      </c:valAx>
      <c:valAx>
        <c:axId val="434564912"/>
        <c:scaling>
          <c:orientation val="minMax"/>
          <c:max val="0.2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7-43C6-8A18-3AF562BA91E9}"/>
            </c:ext>
          </c:extLst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7-43C6-8A18-3AF562BA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2088"/>
        <c:axId val="576519736"/>
      </c:scatterChart>
      <c:valAx>
        <c:axId val="576522088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9736"/>
        <c:crosses val="autoZero"/>
        <c:crossBetween val="midCat"/>
      </c:valAx>
      <c:valAx>
        <c:axId val="57651973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7-4BAB-80FD-AB09E620330E}"/>
            </c:ext>
          </c:extLst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07-4BAB-80FD-AB09E620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0520"/>
        <c:axId val="576521696"/>
      </c:scatterChart>
      <c:valAx>
        <c:axId val="576520520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1696"/>
        <c:crosses val="autoZero"/>
        <c:crossBetween val="midCat"/>
      </c:valAx>
      <c:valAx>
        <c:axId val="5765216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0-4094-99A0-1E9D3DAB78C6}"/>
            </c:ext>
          </c:extLst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0-4094-99A0-1E9D3DAB78C6}"/>
            </c:ext>
          </c:extLst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0-4094-99A0-1E9D3DAB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4216"/>
        <c:axId val="83185000"/>
      </c:scatterChart>
      <c:valAx>
        <c:axId val="83184216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5000"/>
        <c:crosses val="autoZero"/>
        <c:crossBetween val="midCat"/>
      </c:valAx>
      <c:valAx>
        <c:axId val="83185000"/>
        <c:scaling>
          <c:orientation val="minMax"/>
          <c:max val="0.4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2-4AA7-BD88-C86C93CBA626}"/>
            </c:ext>
          </c:extLst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2-4AA7-BD88-C86C93CBA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5784"/>
        <c:axId val="83186176"/>
      </c:scatterChart>
      <c:valAx>
        <c:axId val="83185784"/>
        <c:scaling>
          <c:orientation val="minMax"/>
          <c:max val="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6176"/>
        <c:crosses val="autoZero"/>
        <c:crossBetween val="midCat"/>
      </c:valAx>
      <c:valAx>
        <c:axId val="83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125</xdr:row>
      <xdr:rowOff>106680</xdr:rowOff>
    </xdr:from>
    <xdr:to>
      <xdr:col>33</xdr:col>
      <xdr:colOff>228600</xdr:colOff>
      <xdr:row>147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148</xdr:row>
      <xdr:rowOff>0</xdr:rowOff>
    </xdr:from>
    <xdr:to>
      <xdr:col>33</xdr:col>
      <xdr:colOff>220980</xdr:colOff>
      <xdr:row>166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403860</xdr:colOff>
      <xdr:row>167</xdr:row>
      <xdr:rowOff>91440</xdr:rowOff>
    </xdr:from>
    <xdr:to>
      <xdr:col>33</xdr:col>
      <xdr:colOff>251460</xdr:colOff>
      <xdr:row>186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126</xdr:row>
      <xdr:rowOff>0</xdr:rowOff>
    </xdr:from>
    <xdr:to>
      <xdr:col>45</xdr:col>
      <xdr:colOff>38100</xdr:colOff>
      <xdr:row>143</xdr:row>
      <xdr:rowOff>61286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22860</xdr:colOff>
      <xdr:row>144</xdr:row>
      <xdr:rowOff>39689</xdr:rowOff>
    </xdr:from>
    <xdr:to>
      <xdr:col>45</xdr:col>
      <xdr:colOff>76200</xdr:colOff>
      <xdr:row>161</xdr:row>
      <xdr:rowOff>58841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64994</xdr:colOff>
      <xdr:row>164</xdr:row>
      <xdr:rowOff>46046</xdr:rowOff>
    </xdr:from>
    <xdr:to>
      <xdr:col>45</xdr:col>
      <xdr:colOff>103094</xdr:colOff>
      <xdr:row>182</xdr:row>
      <xdr:rowOff>5502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126</xdr:row>
      <xdr:rowOff>0</xdr:rowOff>
    </xdr:from>
    <xdr:to>
      <xdr:col>57</xdr:col>
      <xdr:colOff>38100</xdr:colOff>
      <xdr:row>144</xdr:row>
      <xdr:rowOff>18634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30480</xdr:colOff>
      <xdr:row>144</xdr:row>
      <xdr:rowOff>179294</xdr:rowOff>
    </xdr:from>
    <xdr:to>
      <xdr:col>56</xdr:col>
      <xdr:colOff>560294</xdr:colOff>
      <xdr:row>162</xdr:row>
      <xdr:rowOff>38793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162</xdr:row>
      <xdr:rowOff>137853</xdr:rowOff>
    </xdr:from>
    <xdr:to>
      <xdr:col>57</xdr:col>
      <xdr:colOff>89647</xdr:colOff>
      <xdr:row>183</xdr:row>
      <xdr:rowOff>145676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particles_nir_repo_new\csv_files\paper\2d_110classes_10z\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target_vs_output%20(1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particles_nir_repo_new\csv_files\paper\2d_110classes_allz\target_vs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P130">
            <v>7</v>
          </cell>
          <cell r="R130">
            <v>-2.4315509963780584</v>
          </cell>
          <cell r="S130">
            <v>1.6329931618554523</v>
          </cell>
          <cell r="U130">
            <v>2.2171650929951729</v>
          </cell>
        </row>
        <row r="131">
          <cell r="P131">
            <v>8</v>
          </cell>
          <cell r="R131">
            <v>-1.9938397216144885</v>
          </cell>
          <cell r="S131">
            <v>0.63245553203367588</v>
          </cell>
          <cell r="U131">
            <v>9.9384920887193537</v>
          </cell>
        </row>
        <row r="132">
          <cell r="P132">
            <v>9</v>
          </cell>
          <cell r="R132">
            <v>-0.20464890981640621</v>
          </cell>
          <cell r="S132">
            <v>0.19802950859533489</v>
          </cell>
          <cell r="U132">
            <v>1.0679699953706108</v>
          </cell>
        </row>
        <row r="133">
          <cell r="P133">
            <v>10</v>
          </cell>
          <cell r="R133">
            <v>3.5174480604062502E-2</v>
          </cell>
          <cell r="S133">
            <v>9.8954139199058683E-2</v>
          </cell>
          <cell r="U133">
            <v>0.12635355225880876</v>
          </cell>
        </row>
        <row r="134">
          <cell r="P134">
            <v>11</v>
          </cell>
          <cell r="R134">
            <v>-3.5619465779506934E-2</v>
          </cell>
          <cell r="S134">
            <v>6.8239119393494044E-2</v>
          </cell>
          <cell r="U134">
            <v>0.27246327703415069</v>
          </cell>
        </row>
        <row r="135">
          <cell r="P135">
            <v>12</v>
          </cell>
          <cell r="R135">
            <v>2.1065423317759478E-2</v>
          </cell>
          <cell r="S135">
            <v>5.128205128205128E-2</v>
          </cell>
          <cell r="U135">
            <v>0.16873672064632289</v>
          </cell>
        </row>
        <row r="136">
          <cell r="P136">
            <v>13</v>
          </cell>
          <cell r="R136">
            <v>-4.1652621929469556E-3</v>
          </cell>
          <cell r="S136">
            <v>4.004407273335673E-2</v>
          </cell>
          <cell r="U136">
            <v>1.0819525272433808E-2</v>
          </cell>
        </row>
        <row r="137">
          <cell r="P137">
            <v>14</v>
          </cell>
          <cell r="R137">
            <v>-2.0280259004677427E-2</v>
          </cell>
          <cell r="S137">
            <v>3.3840027153248686E-2</v>
          </cell>
          <cell r="U137">
            <v>0.35915803655043049</v>
          </cell>
        </row>
        <row r="138">
          <cell r="P138">
            <v>15</v>
          </cell>
          <cell r="R138">
            <v>3.6226703084207966E-2</v>
          </cell>
          <cell r="S138">
            <v>2.8713886396267204E-2</v>
          </cell>
          <cell r="U138">
            <v>1.591745635082159</v>
          </cell>
        </row>
        <row r="139">
          <cell r="P139">
            <v>16</v>
          </cell>
          <cell r="R139">
            <v>1.8204091973367642E-2</v>
          </cell>
          <cell r="S139">
            <v>2.5479257578373642E-2</v>
          </cell>
          <cell r="U139">
            <v>0.51046327630695099</v>
          </cell>
        </row>
        <row r="140">
          <cell r="P140">
            <v>17</v>
          </cell>
          <cell r="R140">
            <v>1.8073296462906202E-2</v>
          </cell>
          <cell r="S140">
            <v>2.3065580739059788E-2</v>
          </cell>
          <cell r="U140">
            <v>0.61396831315097522</v>
          </cell>
        </row>
        <row r="141">
          <cell r="P141">
            <v>18</v>
          </cell>
          <cell r="R141">
            <v>1.1190273187198669E-2</v>
          </cell>
          <cell r="S141">
            <v>2.0825990392946817E-2</v>
          </cell>
          <cell r="U141">
            <v>0.28871546716328944</v>
          </cell>
        </row>
        <row r="142">
          <cell r="P142">
            <v>19</v>
          </cell>
          <cell r="R142">
            <v>6.7301059239082027E-3</v>
          </cell>
          <cell r="S142">
            <v>1.9282539322832151E-2</v>
          </cell>
          <cell r="U142">
            <v>0.12181908909662181</v>
          </cell>
        </row>
        <row r="143">
          <cell r="P143">
            <v>20</v>
          </cell>
          <cell r="R143">
            <v>1.4381130125347068E-2</v>
          </cell>
          <cell r="S143">
            <v>1.8267316060998445E-2</v>
          </cell>
          <cell r="U143">
            <v>0.61977855610952803</v>
          </cell>
        </row>
        <row r="144">
          <cell r="P144">
            <v>21</v>
          </cell>
          <cell r="R144">
            <v>-7.855267711991198E-4</v>
          </cell>
          <cell r="S144">
            <v>1.7176718136839322E-2</v>
          </cell>
          <cell r="U144">
            <v>2.0914216673443742E-3</v>
          </cell>
        </row>
        <row r="145">
          <cell r="P145">
            <v>22</v>
          </cell>
          <cell r="R145">
            <v>9.6659833624698089E-3</v>
          </cell>
          <cell r="S145">
            <v>1.6238709775341649E-2</v>
          </cell>
          <cell r="U145">
            <v>0.35431459851514646</v>
          </cell>
        </row>
        <row r="146">
          <cell r="P146">
            <v>23</v>
          </cell>
          <cell r="R146">
            <v>-6.5832339617510859E-3</v>
          </cell>
          <cell r="S146">
            <v>1.5591727976114366E-2</v>
          </cell>
          <cell r="U146">
            <v>0.17827485060696144</v>
          </cell>
        </row>
        <row r="147">
          <cell r="P147">
            <v>24</v>
          </cell>
          <cell r="R147">
            <v>2.9501404703416523E-3</v>
          </cell>
          <cell r="S147">
            <v>1.5172209934815136E-2</v>
          </cell>
          <cell r="U147">
            <v>3.7808348200483205E-2</v>
          </cell>
        </row>
        <row r="148">
          <cell r="P148">
            <v>25</v>
          </cell>
          <cell r="R148">
            <v>3.7241703942011172E-3</v>
          </cell>
          <cell r="S148">
            <v>1.4521950407133924E-2</v>
          </cell>
          <cell r="U148">
            <v>6.5767175102318512E-2</v>
          </cell>
        </row>
        <row r="149">
          <cell r="P149">
            <v>26</v>
          </cell>
          <cell r="R149">
            <v>7.0249294495233826E-4</v>
          </cell>
          <cell r="S149">
            <v>1.4174953192277748E-2</v>
          </cell>
          <cell r="U149">
            <v>2.4560695857295516E-3</v>
          </cell>
        </row>
        <row r="150">
          <cell r="P150">
            <v>27</v>
          </cell>
          <cell r="R150">
            <v>2.2962361025349802E-3</v>
          </cell>
          <cell r="S150">
            <v>1.3944479031314379E-2</v>
          </cell>
          <cell r="U150">
            <v>2.7116179151983191E-2</v>
          </cell>
        </row>
        <row r="151">
          <cell r="P151">
            <v>28</v>
          </cell>
          <cell r="R151">
            <v>5.0674132512573819E-3</v>
          </cell>
          <cell r="S151">
            <v>1.3686115720737697E-2</v>
          </cell>
          <cell r="U151">
            <v>0.13709203714883716</v>
          </cell>
        </row>
        <row r="152">
          <cell r="P152">
            <v>29</v>
          </cell>
          <cell r="R152">
            <v>-6.5977886857159799E-3</v>
          </cell>
          <cell r="S152">
            <v>1.3550838384546319E-2</v>
          </cell>
          <cell r="U152">
            <v>0.2370633800863137</v>
          </cell>
        </row>
        <row r="153">
          <cell r="P153">
            <v>30</v>
          </cell>
          <cell r="R153">
            <v>5.6852837267531325E-4</v>
          </cell>
          <cell r="S153">
            <v>1.337336474903855E-2</v>
          </cell>
          <cell r="U153">
            <v>1.8072694476029233E-3</v>
          </cell>
        </row>
        <row r="154">
          <cell r="P154">
            <v>31</v>
          </cell>
          <cell r="R154">
            <v>-6.9335463770812261E-3</v>
          </cell>
          <cell r="S154">
            <v>1.3294980928779005E-2</v>
          </cell>
          <cell r="U154">
            <v>0.27197902479194308</v>
          </cell>
        </row>
        <row r="155">
          <cell r="P155">
            <v>32</v>
          </cell>
          <cell r="R155">
            <v>-7.7317726222970295E-3</v>
          </cell>
          <cell r="S155">
            <v>1.3220124979025265E-2</v>
          </cell>
          <cell r="U155">
            <v>0.34204797662899389</v>
          </cell>
        </row>
        <row r="156">
          <cell r="P156">
            <v>33</v>
          </cell>
          <cell r="R156">
            <v>-1.1095481454550518E-3</v>
          </cell>
          <cell r="S156">
            <v>1.3168015154181935E-2</v>
          </cell>
          <cell r="U156">
            <v>7.099890788342075E-3</v>
          </cell>
        </row>
        <row r="157">
          <cell r="P157">
            <v>34</v>
          </cell>
          <cell r="R157">
            <v>2.5724800740679179E-3</v>
          </cell>
          <cell r="S157">
            <v>1.3212910564542248E-2</v>
          </cell>
          <cell r="U157">
            <v>3.790592057389728E-2</v>
          </cell>
        </row>
        <row r="158">
          <cell r="P158">
            <v>35</v>
          </cell>
          <cell r="R158">
            <v>-2.7176888031028418E-3</v>
          </cell>
          <cell r="S158">
            <v>1.3328743112218882E-2</v>
          </cell>
          <cell r="U158">
            <v>4.1573927522290111E-2</v>
          </cell>
        </row>
        <row r="159">
          <cell r="P159">
            <v>36</v>
          </cell>
          <cell r="R159">
            <v>-1.3797588885797796E-2</v>
          </cell>
          <cell r="S159">
            <v>1.3435230372511476E-2</v>
          </cell>
          <cell r="U159">
            <v>1.0546689632006596</v>
          </cell>
        </row>
        <row r="160">
          <cell r="P160">
            <v>37</v>
          </cell>
          <cell r="R160">
            <v>-4.4439143573622728E-3</v>
          </cell>
          <cell r="S160">
            <v>1.3499192392788215E-2</v>
          </cell>
          <cell r="U160">
            <v>0.10837167534729529</v>
          </cell>
        </row>
        <row r="161">
          <cell r="P161">
            <v>38</v>
          </cell>
          <cell r="R161">
            <v>-1.2980955315924211E-2</v>
          </cell>
          <cell r="S161">
            <v>1.3763839347353903E-2</v>
          </cell>
          <cell r="U161">
            <v>0.8894757661747742</v>
          </cell>
        </row>
        <row r="162">
          <cell r="P162">
            <v>39</v>
          </cell>
          <cell r="R162">
            <v>3.3622296168745154E-3</v>
          </cell>
          <cell r="S162">
            <v>1.3847214960382929E-2</v>
          </cell>
          <cell r="U162">
            <v>5.8956252549206369E-2</v>
          </cell>
        </row>
        <row r="163">
          <cell r="P163">
            <v>40</v>
          </cell>
          <cell r="R163">
            <v>-1.0387855947005165E-2</v>
          </cell>
          <cell r="S163">
            <v>1.4183148764245436E-2</v>
          </cell>
          <cell r="U163">
            <v>0.53642192533845368</v>
          </cell>
        </row>
        <row r="164">
          <cell r="P164">
            <v>41</v>
          </cell>
          <cell r="R164">
            <v>2.8210754583344725E-3</v>
          </cell>
          <cell r="S164">
            <v>1.432376666040793E-2</v>
          </cell>
          <cell r="U164">
            <v>3.8789566898641513E-2</v>
          </cell>
        </row>
        <row r="165">
          <cell r="P165">
            <v>42</v>
          </cell>
          <cell r="R165">
            <v>3.5962085332337987E-3</v>
          </cell>
          <cell r="S165">
            <v>1.4712247158412491E-2</v>
          </cell>
          <cell r="U165">
            <v>5.9749147063006589E-2</v>
          </cell>
        </row>
        <row r="166">
          <cell r="P166">
            <v>43</v>
          </cell>
          <cell r="R166">
            <v>-1.5476208946703146E-2</v>
          </cell>
          <cell r="S166">
            <v>1.504418666962188E-2</v>
          </cell>
          <cell r="U166">
            <v>1.0582584429646409</v>
          </cell>
        </row>
        <row r="167">
          <cell r="P167">
            <v>44</v>
          </cell>
          <cell r="R167">
            <v>-1.2664560537708695E-2</v>
          </cell>
          <cell r="S167">
            <v>1.5353757178626857E-2</v>
          </cell>
          <cell r="U167">
            <v>0.68037901910756915</v>
          </cell>
        </row>
        <row r="168">
          <cell r="P168">
            <v>45</v>
          </cell>
          <cell r="R168">
            <v>-1.0426043723433173E-3</v>
          </cell>
          <cell r="S168">
            <v>1.5715666909482562E-2</v>
          </cell>
          <cell r="U168">
            <v>4.401223800917199E-3</v>
          </cell>
        </row>
        <row r="169">
          <cell r="P169">
            <v>46</v>
          </cell>
          <cell r="R169">
            <v>-4.9831749146953212E-3</v>
          </cell>
          <cell r="S169">
            <v>1.6153476372506338E-2</v>
          </cell>
          <cell r="U169">
            <v>9.5165659519165932E-2</v>
          </cell>
        </row>
        <row r="170">
          <cell r="P170">
            <v>47</v>
          </cell>
          <cell r="R170">
            <v>9.7735251709563549E-3</v>
          </cell>
          <cell r="S170">
            <v>1.6635792022840736E-2</v>
          </cell>
          <cell r="U170">
            <v>0.34515606336066823</v>
          </cell>
        </row>
        <row r="171">
          <cell r="P171">
            <v>48</v>
          </cell>
          <cell r="R171">
            <v>6.5841652835281483E-3</v>
          </cell>
          <cell r="S171">
            <v>1.7044904292704971E-2</v>
          </cell>
          <cell r="U171">
            <v>0.14921494219897316</v>
          </cell>
        </row>
        <row r="172">
          <cell r="P172">
            <v>49</v>
          </cell>
          <cell r="R172">
            <v>2.1770937790127849E-2</v>
          </cell>
          <cell r="S172">
            <v>1.7657678008211362E-2</v>
          </cell>
          <cell r="U172">
            <v>1.5201522527960705</v>
          </cell>
        </row>
        <row r="173">
          <cell r="P173">
            <v>50</v>
          </cell>
          <cell r="R173">
            <v>-1.4028904120963722E-2</v>
          </cell>
          <cell r="S173">
            <v>1.844199375737695E-2</v>
          </cell>
          <cell r="U173">
            <v>0.57867104599317587</v>
          </cell>
        </row>
        <row r="174">
          <cell r="P174">
            <v>51</v>
          </cell>
          <cell r="R174">
            <v>-6.8520266222517291E-3</v>
          </cell>
          <cell r="S174">
            <v>1.8984015070124632E-2</v>
          </cell>
          <cell r="U174">
            <v>0.13027525844172089</v>
          </cell>
        </row>
        <row r="175">
          <cell r="P175">
            <v>52</v>
          </cell>
          <cell r="R175">
            <v>6.5643021283019456E-3</v>
          </cell>
          <cell r="S175">
            <v>1.9416560651186562E-2</v>
          </cell>
          <cell r="U175">
            <v>0.11429639059989713</v>
          </cell>
        </row>
        <row r="176">
          <cell r="P176">
            <v>53</v>
          </cell>
          <cell r="R176">
            <v>-3.8574833723739889E-3</v>
          </cell>
          <cell r="S176">
            <v>2.0502847851135975E-2</v>
          </cell>
          <cell r="U176">
            <v>3.5398083363963329E-2</v>
          </cell>
        </row>
        <row r="177">
          <cell r="P177">
            <v>54</v>
          </cell>
          <cell r="R177">
            <v>-3.68410812929713E-3</v>
          </cell>
          <cell r="S177">
            <v>2.1142428689408906E-2</v>
          </cell>
          <cell r="U177">
            <v>3.0363720690174647E-2</v>
          </cell>
        </row>
        <row r="178">
          <cell r="P178">
            <v>55</v>
          </cell>
          <cell r="R178">
            <v>-1.1710508748742625E-2</v>
          </cell>
          <cell r="S178">
            <v>2.1976031725940863E-2</v>
          </cell>
          <cell r="U178">
            <v>0.28395726137903304</v>
          </cell>
        </row>
        <row r="179">
          <cell r="P179">
            <v>56</v>
          </cell>
          <cell r="R179">
            <v>-1.6111014793742397E-3</v>
          </cell>
          <cell r="S179">
            <v>2.2777329617136386E-2</v>
          </cell>
          <cell r="U179">
            <v>5.003111475362693E-3</v>
          </cell>
        </row>
        <row r="180">
          <cell r="P180">
            <v>57</v>
          </cell>
          <cell r="R180">
            <v>1.4771466632292573E-2</v>
          </cell>
          <cell r="S180">
            <v>2.3806993438741434E-2</v>
          </cell>
          <cell r="U180">
            <v>0.38497996707612342</v>
          </cell>
        </row>
        <row r="181">
          <cell r="P181">
            <v>58</v>
          </cell>
          <cell r="R181">
            <v>8.8927156627950556E-3</v>
          </cell>
          <cell r="S181">
            <v>2.5030328537576901E-2</v>
          </cell>
          <cell r="U181">
            <v>0.12622219045645797</v>
          </cell>
        </row>
        <row r="182">
          <cell r="P182">
            <v>59</v>
          </cell>
          <cell r="R182">
            <v>3.9874230704888061E-3</v>
          </cell>
          <cell r="S182">
            <v>2.6423514707860023E-2</v>
          </cell>
          <cell r="U182">
            <v>2.2772120093756822E-2</v>
          </cell>
        </row>
        <row r="183">
          <cell r="P183">
            <v>60</v>
          </cell>
          <cell r="R183">
            <v>-8.7623110890781911E-3</v>
          </cell>
          <cell r="S183">
            <v>2.7529308506178359E-2</v>
          </cell>
          <cell r="U183">
            <v>0.10130869717294219</v>
          </cell>
        </row>
        <row r="184">
          <cell r="P184">
            <v>61</v>
          </cell>
          <cell r="R184">
            <v>1.4637329296378558E-2</v>
          </cell>
          <cell r="S184">
            <v>2.8987029394585629E-2</v>
          </cell>
          <cell r="U184">
            <v>0.25498595805355656</v>
          </cell>
        </row>
        <row r="185">
          <cell r="P185">
            <v>62</v>
          </cell>
          <cell r="R185">
            <v>-3.7069768941649958E-3</v>
          </cell>
          <cell r="S185">
            <v>3.0718378505606096E-2</v>
          </cell>
          <cell r="U185">
            <v>1.4562742936082078E-2</v>
          </cell>
        </row>
        <row r="186">
          <cell r="P186">
            <v>63</v>
          </cell>
          <cell r="R186">
            <v>-1.269873152410681E-3</v>
          </cell>
          <cell r="S186">
            <v>3.2064707742092177E-2</v>
          </cell>
          <cell r="U186">
            <v>1.568433505302973E-3</v>
          </cell>
        </row>
        <row r="187">
          <cell r="P187">
            <v>64</v>
          </cell>
          <cell r="R187">
            <v>-7.9408428086733575E-3</v>
          </cell>
          <cell r="S187">
            <v>3.430476221747198E-2</v>
          </cell>
          <cell r="U187">
            <v>5.3582672589122457E-2</v>
          </cell>
        </row>
        <row r="188">
          <cell r="P188">
            <v>65</v>
          </cell>
          <cell r="R188">
            <v>-1.4710713540224627E-2</v>
          </cell>
          <cell r="S188">
            <v>3.6040423985645734E-2</v>
          </cell>
          <cell r="U188">
            <v>0.16660487086755432</v>
          </cell>
        </row>
        <row r="189">
          <cell r="P189">
            <v>66</v>
          </cell>
          <cell r="R189">
            <v>-3.8998924569152238E-3</v>
          </cell>
          <cell r="S189">
            <v>3.7942399730627178E-2</v>
          </cell>
          <cell r="U189">
            <v>1.0564663581534649E-2</v>
          </cell>
        </row>
        <row r="190">
          <cell r="P190">
            <v>67</v>
          </cell>
          <cell r="R190">
            <v>-3.222335013651232E-2</v>
          </cell>
          <cell r="S190">
            <v>4.1567556712637267E-2</v>
          </cell>
          <cell r="U190">
            <v>0.60094176016423051</v>
          </cell>
        </row>
        <row r="191">
          <cell r="P191">
            <v>68</v>
          </cell>
          <cell r="R191">
            <v>-2.8048837312870945E-2</v>
          </cell>
          <cell r="S191">
            <v>4.3003295253753064E-2</v>
          </cell>
          <cell r="U191">
            <v>0.42542818124205961</v>
          </cell>
        </row>
        <row r="192">
          <cell r="P192">
            <v>69</v>
          </cell>
          <cell r="R192">
            <v>-2.8351337706645958E-2</v>
          </cell>
          <cell r="S192">
            <v>4.6480215984769452E-2</v>
          </cell>
          <cell r="U192">
            <v>0.37205816114344031</v>
          </cell>
        </row>
        <row r="193">
          <cell r="P193">
            <v>70</v>
          </cell>
          <cell r="R193">
            <v>-4.2110959267564682E-2</v>
          </cell>
          <cell r="S193">
            <v>4.8400476747043952E-2</v>
          </cell>
          <cell r="U193">
            <v>0.75699147760422358</v>
          </cell>
        </row>
        <row r="194">
          <cell r="P194">
            <v>71</v>
          </cell>
          <cell r="R194">
            <v>-3.4659712607531992E-2</v>
          </cell>
          <cell r="S194">
            <v>5.1786715433664143E-2</v>
          </cell>
          <cell r="U194">
            <v>0.44793312594793899</v>
          </cell>
        </row>
        <row r="195">
          <cell r="P195">
            <v>72</v>
          </cell>
          <cell r="R195">
            <v>-3.1508256459648956E-2</v>
          </cell>
          <cell r="S195">
            <v>5.4242586434973504E-2</v>
          </cell>
          <cell r="U195">
            <v>0.3374177802650426</v>
          </cell>
        </row>
        <row r="196">
          <cell r="P196">
            <v>73</v>
          </cell>
          <cell r="R196">
            <v>-5.1833460452901506E-2</v>
          </cell>
          <cell r="S196">
            <v>6.0233860193683417E-2</v>
          </cell>
          <cell r="U196">
            <v>0.74052378845776512</v>
          </cell>
        </row>
        <row r="197">
          <cell r="P197">
            <v>74</v>
          </cell>
          <cell r="R197">
            <v>6.3216629575675804E-3</v>
          </cell>
          <cell r="S197">
            <v>6.291610618605574E-2</v>
          </cell>
          <cell r="U197">
            <v>1.0095759621461864E-2</v>
          </cell>
        </row>
        <row r="198">
          <cell r="P198">
            <v>75</v>
          </cell>
          <cell r="R198">
            <v>-1.1919830559787733E-2</v>
          </cell>
          <cell r="S198">
            <v>6.7943155358499832E-2</v>
          </cell>
          <cell r="U198">
            <v>3.0778591359353479E-2</v>
          </cell>
        </row>
        <row r="199">
          <cell r="P199">
            <v>76</v>
          </cell>
          <cell r="R199">
            <v>-2.4295221495194856E-2</v>
          </cell>
          <cell r="S199">
            <v>7.474350927519359E-2</v>
          </cell>
          <cell r="U199">
            <v>0.10565614396260349</v>
          </cell>
        </row>
        <row r="200">
          <cell r="P200">
            <v>77</v>
          </cell>
          <cell r="R200">
            <v>-2.5082914978035668E-2</v>
          </cell>
          <cell r="S200">
            <v>7.8027431464087041E-2</v>
          </cell>
          <cell r="U200">
            <v>0.10333831845838888</v>
          </cell>
        </row>
        <row r="201">
          <cell r="P201">
            <v>78</v>
          </cell>
          <cell r="R201">
            <v>1.2833077710346004E-2</v>
          </cell>
          <cell r="S201">
            <v>8.6226122711845377E-2</v>
          </cell>
          <cell r="U201">
            <v>2.2150520333410337E-2</v>
          </cell>
        </row>
        <row r="202">
          <cell r="P202">
            <v>79</v>
          </cell>
          <cell r="R202">
            <v>-5.5109271980650534E-2</v>
          </cell>
          <cell r="S202">
            <v>9.067521068905561E-2</v>
          </cell>
          <cell r="U202">
            <v>0.36937899975811328</v>
          </cell>
        </row>
        <row r="203">
          <cell r="P203">
            <v>80</v>
          </cell>
          <cell r="R203">
            <v>-3.6451789476461198E-3</v>
          </cell>
          <cell r="S203">
            <v>0.10044039219036507</v>
          </cell>
          <cell r="U203">
            <v>1.3171065426709301E-3</v>
          </cell>
        </row>
        <row r="204">
          <cell r="P204">
            <v>81</v>
          </cell>
          <cell r="R204">
            <v>-0.11958370045414075</v>
          </cell>
          <cell r="S204">
            <v>0.11340959542474854</v>
          </cell>
          <cell r="U204">
            <v>1.1118453249622653</v>
          </cell>
        </row>
        <row r="205">
          <cell r="P205">
            <v>82</v>
          </cell>
          <cell r="R205">
            <v>0.10518720072330305</v>
          </cell>
          <cell r="S205">
            <v>0.11206636293610515</v>
          </cell>
          <cell r="U205">
            <v>0.88099864548185403</v>
          </cell>
        </row>
        <row r="206">
          <cell r="P206">
            <v>83</v>
          </cell>
          <cell r="R206">
            <v>-4.9402257020747437E-2</v>
          </cell>
          <cell r="S206">
            <v>0.131448155980155</v>
          </cell>
          <cell r="U206">
            <v>0.14124874105230836</v>
          </cell>
        </row>
        <row r="207">
          <cell r="P207">
            <v>84</v>
          </cell>
          <cell r="R207">
            <v>-0.20127952219993933</v>
          </cell>
          <cell r="S207">
            <v>0.14724203476646205</v>
          </cell>
          <cell r="U207">
            <v>1.8686826993807795</v>
          </cell>
        </row>
        <row r="208">
          <cell r="P208">
            <v>85</v>
          </cell>
          <cell r="R208">
            <v>5.7945040217783159E-3</v>
          </cell>
          <cell r="S208">
            <v>0.17087153154335219</v>
          </cell>
          <cell r="U208">
            <v>1.1499874824003741E-3</v>
          </cell>
        </row>
        <row r="209">
          <cell r="P209">
            <v>86</v>
          </cell>
          <cell r="R209">
            <v>-0.35286669858748065</v>
          </cell>
          <cell r="S209">
            <v>0.18107149208503706</v>
          </cell>
          <cell r="U209">
            <v>3.7977046626468511</v>
          </cell>
        </row>
        <row r="210">
          <cell r="P210">
            <v>87</v>
          </cell>
          <cell r="R210">
            <v>1.3980572506473667E-2</v>
          </cell>
          <cell r="S210">
            <v>0.17474081133220759</v>
          </cell>
          <cell r="U210">
            <v>6.4011973491871323E-3</v>
          </cell>
        </row>
        <row r="211">
          <cell r="P211">
            <v>88</v>
          </cell>
          <cell r="R211">
            <v>4.0586891709219752E-3</v>
          </cell>
          <cell r="S211">
            <v>0.19950186722152657</v>
          </cell>
          <cell r="U211">
            <v>4.138830643772527E-4</v>
          </cell>
        </row>
        <row r="212">
          <cell r="P212">
            <v>89</v>
          </cell>
          <cell r="R212">
            <v>-6.0601809734682988E-2</v>
          </cell>
          <cell r="S212">
            <v>0.23570226039551587</v>
          </cell>
          <cell r="U212">
            <v>6.6106428176136919E-2</v>
          </cell>
        </row>
        <row r="213">
          <cell r="P213">
            <v>90</v>
          </cell>
          <cell r="R213">
            <v>0.12116702294092691</v>
          </cell>
          <cell r="S213">
            <v>0.26607604209509572</v>
          </cell>
          <cell r="U213">
            <v>0.20737544520818535</v>
          </cell>
        </row>
        <row r="214">
          <cell r="P214">
            <v>91</v>
          </cell>
          <cell r="R214">
            <v>-0.6368495187722012</v>
          </cell>
          <cell r="S214">
            <v>0.31622776601683794</v>
          </cell>
          <cell r="U214">
            <v>4.0557730956038416</v>
          </cell>
        </row>
        <row r="215">
          <cell r="P215">
            <v>92</v>
          </cell>
          <cell r="R215">
            <v>-0.55949035306232231</v>
          </cell>
          <cell r="S215">
            <v>0.38851434494290565</v>
          </cell>
          <cell r="U215">
            <v>2.0738201404999388</v>
          </cell>
        </row>
        <row r="216">
          <cell r="P216">
            <v>93</v>
          </cell>
          <cell r="R216">
            <v>-0.10543339483609211</v>
          </cell>
          <cell r="S216">
            <v>0.4923659639173309</v>
          </cell>
          <cell r="U216">
            <v>4.5854328079986087E-2</v>
          </cell>
        </row>
        <row r="217">
          <cell r="P217">
            <v>94</v>
          </cell>
          <cell r="R217">
            <v>1.2194639529334386</v>
          </cell>
          <cell r="S217">
            <v>0.63245553203367588</v>
          </cell>
          <cell r="U217">
            <v>3.7177308312601185</v>
          </cell>
        </row>
        <row r="218">
          <cell r="P218">
            <v>95</v>
          </cell>
          <cell r="R218">
            <v>0.13019234883158204</v>
          </cell>
          <cell r="S218">
            <v>0.64888568452305018</v>
          </cell>
          <cell r="U218">
            <v>4.0256363273925316E-2</v>
          </cell>
        </row>
        <row r="219">
          <cell r="P219">
            <v>96</v>
          </cell>
          <cell r="R219">
            <v>1.1963842814522143</v>
          </cell>
          <cell r="S219">
            <v>1.0690449676496976</v>
          </cell>
          <cell r="U219">
            <v>1.2524184302926895</v>
          </cell>
        </row>
        <row r="220">
          <cell r="P220">
            <v>97</v>
          </cell>
          <cell r="R220">
            <v>-2.7271952199439133</v>
          </cell>
          <cell r="S220">
            <v>0.73029674334022143</v>
          </cell>
          <cell r="U220">
            <v>13.945488314409241</v>
          </cell>
        </row>
        <row r="221">
          <cell r="P221">
            <v>98</v>
          </cell>
          <cell r="R221">
            <v>3.6904017557389821</v>
          </cell>
          <cell r="S221">
            <v>1.4142135623730949</v>
          </cell>
          <cell r="U221">
            <v>6.8095325593806812</v>
          </cell>
        </row>
        <row r="222">
          <cell r="P222">
            <v>99</v>
          </cell>
          <cell r="R222">
            <v>-0.24829757128098384</v>
          </cell>
          <cell r="S222">
            <v>1.4142135623730949</v>
          </cell>
          <cell r="U222">
            <v>3.0825841952017628E-2</v>
          </cell>
        </row>
        <row r="223">
          <cell r="P223">
            <v>100</v>
          </cell>
        </row>
        <row r="224">
          <cell r="P224">
            <v>101</v>
          </cell>
        </row>
        <row r="225">
          <cell r="P225">
            <v>102</v>
          </cell>
        </row>
        <row r="226">
          <cell r="P226">
            <v>103</v>
          </cell>
        </row>
        <row r="227">
          <cell r="P227">
            <v>104</v>
          </cell>
        </row>
        <row r="228">
          <cell r="P228">
            <v>105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1"/>
  <sheetViews>
    <sheetView tabSelected="1" topLeftCell="AF124" zoomScale="85" zoomScaleNormal="85" workbookViewId="0">
      <selection activeCell="BF170" sqref="BF170"/>
    </sheetView>
  </sheetViews>
  <sheetFormatPr defaultRowHeight="15" x14ac:dyDescent="0.25"/>
  <cols>
    <col min="14" max="14" width="12" bestFit="1" customWidth="1"/>
    <col min="15" max="15" width="10.5703125" bestFit="1" customWidth="1"/>
  </cols>
  <sheetData>
    <row r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25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25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25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25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25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25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25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25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25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25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25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25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25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25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25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25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25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25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25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25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25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25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25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25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25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25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25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25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25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25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25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25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25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25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25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25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25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25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25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25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25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25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25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25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25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25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25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25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25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25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25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25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25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25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25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25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25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25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25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25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25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25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25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25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25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25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25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25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25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25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25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25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25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25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25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25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25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25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25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25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25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25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25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25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25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25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25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25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25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25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25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25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25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2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25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2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2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2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2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2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2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2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2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25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25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25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N123/SQRT(3)</f>
        <v>10.42354208347904</v>
      </c>
    </row>
    <row r="124" spans="1:21" x14ac:dyDescent="0.25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N124/SQRT(3)</f>
        <v>10.684633309050598</v>
      </c>
    </row>
    <row r="125" spans="1:21" x14ac:dyDescent="0.25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10.056887793739065</v>
      </c>
    </row>
    <row r="126" spans="1:21" x14ac:dyDescent="0.25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8.6695936363388117</v>
      </c>
    </row>
    <row r="127" spans="1:21" x14ac:dyDescent="0.25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6.1615314113588386</v>
      </c>
    </row>
    <row r="128" spans="1:21" x14ac:dyDescent="0.25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6.5541845445414522</v>
      </c>
    </row>
    <row r="129" spans="1:21" x14ac:dyDescent="0.25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9.1606189337473971</v>
      </c>
    </row>
    <row r="130" spans="1:21" x14ac:dyDescent="0.25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12.227428685918747</v>
      </c>
      <c r="P130">
        <f>A130</f>
        <v>7</v>
      </c>
      <c r="Q130">
        <f>M10-M130</f>
        <v>4.3142074504867134</v>
      </c>
      <c r="R130">
        <f>Q130/M10</f>
        <v>11.504553201297902</v>
      </c>
      <c r="S130">
        <f>1/SQRT(M10)</f>
        <v>1.6329931618554523</v>
      </c>
      <c r="T130">
        <f>R130/S130</f>
        <v>7.0450712654706455</v>
      </c>
      <c r="U130">
        <f>Q130*Q130/M10</f>
        <v>49.633029135560179</v>
      </c>
    </row>
    <row r="131" spans="1:21" x14ac:dyDescent="0.25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12.433726685627423</v>
      </c>
      <c r="P131">
        <f t="shared" ref="P131:P194" si="12">A131</f>
        <v>8</v>
      </c>
      <c r="Q131">
        <f>M11-M131</f>
        <v>8.2932233354658749</v>
      </c>
      <c r="R131">
        <f t="shared" ref="R131:R194" si="13">Q131/M11</f>
        <v>3.3172893341863499</v>
      </c>
      <c r="S131">
        <f t="shared" ref="S131:S194" si="14">1/SQRT(M11)</f>
        <v>0.63245553203367588</v>
      </c>
      <c r="T131">
        <f t="shared" ref="T131:T194" si="15">R131/S131</f>
        <v>5.2450949769061657</v>
      </c>
      <c r="U131">
        <f t="shared" ref="U131:U194" si="16">Q131*Q131/M11</f>
        <v>27.511021316766296</v>
      </c>
    </row>
    <row r="132" spans="1:21" x14ac:dyDescent="0.25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10.789427517905311</v>
      </c>
      <c r="P132">
        <f t="shared" si="12"/>
        <v>9</v>
      </c>
      <c r="Q132">
        <f t="shared" ref="Q132:Q195" si="17">M12-M132</f>
        <v>-9.5618159233126221</v>
      </c>
      <c r="R132">
        <f t="shared" si="13"/>
        <v>-0.37497317346324011</v>
      </c>
      <c r="S132">
        <f t="shared" si="14"/>
        <v>0.19802950859533489</v>
      </c>
      <c r="T132">
        <f t="shared" si="15"/>
        <v>-1.8935217085726466</v>
      </c>
      <c r="U132">
        <f t="shared" si="16"/>
        <v>3.585424460835875</v>
      </c>
    </row>
    <row r="133" spans="1:21" x14ac:dyDescent="0.25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17.177280931431234</v>
      </c>
      <c r="P133">
        <f t="shared" si="12"/>
        <v>10</v>
      </c>
      <c r="Q133">
        <f t="shared" si="17"/>
        <v>-6.2793955770317496</v>
      </c>
      <c r="R133">
        <f t="shared" si="13"/>
        <v>-6.148734959149816E-2</v>
      </c>
      <c r="S133">
        <f t="shared" si="14"/>
        <v>9.8954139199058683E-2</v>
      </c>
      <c r="T133">
        <f t="shared" si="15"/>
        <v>-0.62137218401555316</v>
      </c>
      <c r="U133">
        <f t="shared" si="16"/>
        <v>0.38610339106825847</v>
      </c>
    </row>
    <row r="134" spans="1:21" x14ac:dyDescent="0.25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11.071788063908965</v>
      </c>
      <c r="P134">
        <f t="shared" si="12"/>
        <v>11</v>
      </c>
      <c r="Q134">
        <f t="shared" si="17"/>
        <v>-2.9169907374303534</v>
      </c>
      <c r="R134">
        <f t="shared" si="13"/>
        <v>-1.3583193189431216E-2</v>
      </c>
      <c r="S134">
        <f t="shared" si="14"/>
        <v>6.8239119393494044E-2</v>
      </c>
      <c r="T134">
        <f t="shared" si="15"/>
        <v>-0.19905287920122611</v>
      </c>
      <c r="U134">
        <f t="shared" si="16"/>
        <v>3.9622048718297914E-2</v>
      </c>
    </row>
    <row r="135" spans="1:21" x14ac:dyDescent="0.25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10.787859297556146</v>
      </c>
      <c r="P135">
        <f t="shared" si="12"/>
        <v>12</v>
      </c>
      <c r="Q135">
        <f t="shared" si="17"/>
        <v>15.224031927074634</v>
      </c>
      <c r="R135">
        <f t="shared" si="13"/>
        <v>4.0036901846350122E-2</v>
      </c>
      <c r="S135">
        <f t="shared" si="14"/>
        <v>5.128205128205128E-2</v>
      </c>
      <c r="T135">
        <f t="shared" si="15"/>
        <v>0.7807195860038274</v>
      </c>
      <c r="U135">
        <f t="shared" si="16"/>
        <v>0.60952307196998767</v>
      </c>
    </row>
    <row r="136" spans="1:21" x14ac:dyDescent="0.25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15.195045866839227</v>
      </c>
      <c r="P136">
        <f t="shared" si="12"/>
        <v>13</v>
      </c>
      <c r="Q136">
        <f t="shared" si="17"/>
        <v>12.879101019353129</v>
      </c>
      <c r="R136">
        <f t="shared" si="13"/>
        <v>2.0651996022213879E-2</v>
      </c>
      <c r="S136">
        <f t="shared" si="14"/>
        <v>4.004407273335673E-2</v>
      </c>
      <c r="T136">
        <f t="shared" si="15"/>
        <v>0.51573165795922549</v>
      </c>
      <c r="U136">
        <f t="shared" si="16"/>
        <v>0.26597914302137154</v>
      </c>
    </row>
    <row r="137" spans="1:21" x14ac:dyDescent="0.25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27.550953069044432</v>
      </c>
      <c r="P137">
        <f t="shared" si="12"/>
        <v>14</v>
      </c>
      <c r="Q137">
        <f t="shared" si="17"/>
        <v>-10.475401632478906</v>
      </c>
      <c r="R137">
        <f t="shared" si="13"/>
        <v>-1.19958793386532E-2</v>
      </c>
      <c r="S137">
        <f t="shared" si="14"/>
        <v>3.3840027153248686E-2</v>
      </c>
      <c r="T137">
        <f t="shared" si="15"/>
        <v>-0.35448787568427176</v>
      </c>
      <c r="U137">
        <f t="shared" si="16"/>
        <v>0.12566165400714771</v>
      </c>
    </row>
    <row r="138" spans="1:21" x14ac:dyDescent="0.25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37.883999937078528</v>
      </c>
      <c r="P138">
        <f t="shared" si="12"/>
        <v>15</v>
      </c>
      <c r="Q138">
        <f t="shared" si="17"/>
        <v>33.780673898762416</v>
      </c>
      <c r="R138">
        <f t="shared" si="13"/>
        <v>2.7851735668360231E-2</v>
      </c>
      <c r="S138">
        <f t="shared" si="14"/>
        <v>2.8713886396267204E-2</v>
      </c>
      <c r="T138">
        <f t="shared" si="15"/>
        <v>0.96997443271841277</v>
      </c>
      <c r="U138">
        <f t="shared" si="16"/>
        <v>0.94085040012740673</v>
      </c>
    </row>
    <row r="139" spans="1:21" x14ac:dyDescent="0.25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45.96688318476663</v>
      </c>
      <c r="P139">
        <f t="shared" si="12"/>
        <v>16</v>
      </c>
      <c r="Q139">
        <f t="shared" si="17"/>
        <v>6.3689854443127842</v>
      </c>
      <c r="R139">
        <f t="shared" si="13"/>
        <v>4.1346980081556663E-3</v>
      </c>
      <c r="S139">
        <f t="shared" si="14"/>
        <v>2.5479257578373642E-2</v>
      </c>
      <c r="T139">
        <f t="shared" si="15"/>
        <v>0.16227702064855795</v>
      </c>
      <c r="U139">
        <f t="shared" si="16"/>
        <v>2.63338314305725E-2</v>
      </c>
    </row>
    <row r="140" spans="1:21" x14ac:dyDescent="0.25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40.706411214035015</v>
      </c>
      <c r="P140">
        <f t="shared" si="12"/>
        <v>17</v>
      </c>
      <c r="Q140">
        <f t="shared" si="17"/>
        <v>9.8015366345712209</v>
      </c>
      <c r="R140">
        <f t="shared" si="13"/>
        <v>5.214623467218845E-3</v>
      </c>
      <c r="S140">
        <f t="shared" si="14"/>
        <v>2.3065580739059788E-2</v>
      </c>
      <c r="T140">
        <f t="shared" si="15"/>
        <v>0.22607813461155482</v>
      </c>
      <c r="U140">
        <f t="shared" si="16"/>
        <v>5.1111322949440305E-2</v>
      </c>
    </row>
    <row r="141" spans="1:21" x14ac:dyDescent="0.25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64.440201486851635</v>
      </c>
      <c r="P141">
        <f t="shared" si="12"/>
        <v>18</v>
      </c>
      <c r="Q141">
        <f t="shared" si="17"/>
        <v>8.4185200780689229</v>
      </c>
      <c r="R141">
        <f t="shared" si="13"/>
        <v>3.6512963201166377E-3</v>
      </c>
      <c r="S141">
        <f t="shared" si="14"/>
        <v>2.0825990392946817E-2</v>
      </c>
      <c r="T141">
        <f t="shared" si="15"/>
        <v>0.17532401826869323</v>
      </c>
      <c r="U141">
        <f t="shared" si="16"/>
        <v>3.0738511381881089E-2</v>
      </c>
    </row>
    <row r="142" spans="1:21" x14ac:dyDescent="0.25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77.078039709871518</v>
      </c>
      <c r="P142">
        <f t="shared" si="12"/>
        <v>19</v>
      </c>
      <c r="Q142">
        <f t="shared" si="17"/>
        <v>2.6752340793677831</v>
      </c>
      <c r="R142">
        <f t="shared" si="13"/>
        <v>9.9469569785007729E-4</v>
      </c>
      <c r="S142">
        <f t="shared" si="14"/>
        <v>1.9282539322832151E-2</v>
      </c>
      <c r="T142">
        <f t="shared" si="15"/>
        <v>5.1585306333189931E-2</v>
      </c>
      <c r="U142">
        <f t="shared" si="16"/>
        <v>2.6610438294890465E-3</v>
      </c>
    </row>
    <row r="143" spans="1:21" x14ac:dyDescent="0.25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63.193012173073463</v>
      </c>
      <c r="P143">
        <f t="shared" si="12"/>
        <v>20</v>
      </c>
      <c r="Q143">
        <f t="shared" si="17"/>
        <v>24.247328996662418</v>
      </c>
      <c r="R143">
        <f t="shared" si="13"/>
        <v>8.0912084747351027E-3</v>
      </c>
      <c r="S143">
        <f t="shared" si="14"/>
        <v>1.8267316060998445E-2</v>
      </c>
      <c r="T143">
        <f t="shared" si="15"/>
        <v>0.44293362241704476</v>
      </c>
      <c r="U143">
        <f t="shared" si="16"/>
        <v>0.19619019386748512</v>
      </c>
    </row>
    <row r="144" spans="1:21" x14ac:dyDescent="0.25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99.284422987009847</v>
      </c>
      <c r="P144">
        <f t="shared" si="12"/>
        <v>21</v>
      </c>
      <c r="Q144">
        <f t="shared" si="17"/>
        <v>-45.715275794262652</v>
      </c>
      <c r="R144">
        <f t="shared" si="13"/>
        <v>-1.3487818784956711E-2</v>
      </c>
      <c r="S144">
        <f t="shared" si="14"/>
        <v>1.7176718136839322E-2</v>
      </c>
      <c r="T144">
        <f t="shared" si="15"/>
        <v>-0.78523840686592283</v>
      </c>
      <c r="U144">
        <f t="shared" si="16"/>
        <v>0.61659935561733259</v>
      </c>
    </row>
    <row r="145" spans="1:21" x14ac:dyDescent="0.25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105.28608159361735</v>
      </c>
      <c r="P145">
        <f t="shared" si="12"/>
        <v>22</v>
      </c>
      <c r="Q145">
        <f t="shared" si="17"/>
        <v>19.737509936098832</v>
      </c>
      <c r="R145">
        <f t="shared" si="13"/>
        <v>5.2046964034804747E-3</v>
      </c>
      <c r="S145">
        <f t="shared" si="14"/>
        <v>1.6238709775341649E-2</v>
      </c>
      <c r="T145">
        <f t="shared" si="15"/>
        <v>0.32051169554023096</v>
      </c>
      <c r="U145">
        <f t="shared" si="16"/>
        <v>0.10272774697807373</v>
      </c>
    </row>
    <row r="146" spans="1:21" x14ac:dyDescent="0.25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102.34779885287602</v>
      </c>
      <c r="P146">
        <f t="shared" si="12"/>
        <v>23</v>
      </c>
      <c r="Q146">
        <f t="shared" si="17"/>
        <v>-21.742539525026586</v>
      </c>
      <c r="R146">
        <f t="shared" si="13"/>
        <v>-5.2856544366176213E-3</v>
      </c>
      <c r="S146">
        <f t="shared" si="14"/>
        <v>1.5591727976114366E-2</v>
      </c>
      <c r="T146">
        <f t="shared" si="15"/>
        <v>-0.33900376178412944</v>
      </c>
      <c r="U146">
        <f t="shared" si="16"/>
        <v>0.11492355050379077</v>
      </c>
    </row>
    <row r="147" spans="1:21" x14ac:dyDescent="0.25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120.23162011084302</v>
      </c>
      <c r="P147">
        <f t="shared" si="12"/>
        <v>24</v>
      </c>
      <c r="Q147">
        <f t="shared" si="17"/>
        <v>3.607103943830225</v>
      </c>
      <c r="R147">
        <f t="shared" si="13"/>
        <v>8.3034073463130668E-4</v>
      </c>
      <c r="S147">
        <f t="shared" si="14"/>
        <v>1.5172209934815136E-2</v>
      </c>
      <c r="T147">
        <f t="shared" si="15"/>
        <v>5.4727738292491793E-2</v>
      </c>
      <c r="U147">
        <f t="shared" si="16"/>
        <v>2.9951253386114726E-3</v>
      </c>
    </row>
    <row r="148" spans="1:21" x14ac:dyDescent="0.25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126.35017689370075</v>
      </c>
      <c r="P148">
        <f t="shared" si="12"/>
        <v>25</v>
      </c>
      <c r="Q148">
        <f t="shared" si="17"/>
        <v>7.0434984862849888</v>
      </c>
      <c r="R148">
        <f t="shared" si="13"/>
        <v>1.485382572565702E-3</v>
      </c>
      <c r="S148">
        <f t="shared" si="14"/>
        <v>1.4521950407133924E-2</v>
      </c>
      <c r="T148">
        <f t="shared" si="15"/>
        <v>0.10228533571055347</v>
      </c>
      <c r="U148">
        <f t="shared" si="16"/>
        <v>1.0462289901420625E-2</v>
      </c>
    </row>
    <row r="149" spans="1:21" x14ac:dyDescent="0.25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120.49452462859267</v>
      </c>
      <c r="P149">
        <f t="shared" si="12"/>
        <v>26</v>
      </c>
      <c r="Q149">
        <f t="shared" si="17"/>
        <v>-6.4638740420314207</v>
      </c>
      <c r="R149">
        <f t="shared" si="13"/>
        <v>-1.298781673646901E-3</v>
      </c>
      <c r="S149">
        <f t="shared" si="14"/>
        <v>1.4174953192277748E-2</v>
      </c>
      <c r="T149">
        <f t="shared" si="15"/>
        <v>-9.1625111986574539E-2</v>
      </c>
      <c r="U149">
        <f t="shared" si="16"/>
        <v>8.3951611465523275E-3</v>
      </c>
    </row>
    <row r="150" spans="1:21" x14ac:dyDescent="0.25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142.9612670960926</v>
      </c>
      <c r="P150">
        <f t="shared" si="12"/>
        <v>27</v>
      </c>
      <c r="Q150">
        <f t="shared" si="17"/>
        <v>-10.193053513759878</v>
      </c>
      <c r="R150">
        <f t="shared" si="13"/>
        <v>-1.9820239198405287E-3</v>
      </c>
      <c r="S150">
        <f t="shared" si="14"/>
        <v>1.3944479031314379E-2</v>
      </c>
      <c r="T150">
        <f t="shared" si="15"/>
        <v>-0.14213682098768998</v>
      </c>
      <c r="U150">
        <f t="shared" si="16"/>
        <v>2.0202875880486627E-2</v>
      </c>
    </row>
    <row r="151" spans="1:21" x14ac:dyDescent="0.25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143.6447343020605</v>
      </c>
      <c r="P151">
        <f t="shared" si="12"/>
        <v>28</v>
      </c>
      <c r="Q151">
        <f t="shared" si="17"/>
        <v>3.7049828171839181</v>
      </c>
      <c r="R151">
        <f t="shared" si="13"/>
        <v>6.9397945533765729E-4</v>
      </c>
      <c r="S151">
        <f t="shared" si="14"/>
        <v>1.3686115720737697E-2</v>
      </c>
      <c r="T151">
        <f t="shared" si="15"/>
        <v>5.0706823579323865E-2</v>
      </c>
      <c r="U151">
        <f t="shared" si="16"/>
        <v>2.5711819575046746E-3</v>
      </c>
    </row>
    <row r="152" spans="1:21" x14ac:dyDescent="0.25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152.3554406553709</v>
      </c>
      <c r="P152">
        <f t="shared" si="12"/>
        <v>29</v>
      </c>
      <c r="Q152">
        <f t="shared" si="17"/>
        <v>-47.595238298172262</v>
      </c>
      <c r="R152">
        <f t="shared" si="13"/>
        <v>-8.739686147436778E-3</v>
      </c>
      <c r="S152">
        <f t="shared" si="14"/>
        <v>1.3550838384546319E-2</v>
      </c>
      <c r="T152">
        <f t="shared" si="15"/>
        <v>-0.6449553820525018</v>
      </c>
      <c r="U152">
        <f t="shared" si="16"/>
        <v>0.41596744483848846</v>
      </c>
    </row>
    <row r="153" spans="1:21" x14ac:dyDescent="0.25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163.22421078115983</v>
      </c>
      <c r="P153">
        <f t="shared" si="12"/>
        <v>30</v>
      </c>
      <c r="Q153">
        <f t="shared" si="17"/>
        <v>-38.303087264293936</v>
      </c>
      <c r="R153">
        <f t="shared" si="13"/>
        <v>-6.8503878320259216E-3</v>
      </c>
      <c r="S153">
        <f t="shared" si="14"/>
        <v>1.337336474903855E-2</v>
      </c>
      <c r="T153">
        <f t="shared" si="15"/>
        <v>-0.512241156999656</v>
      </c>
      <c r="U153">
        <f t="shared" si="16"/>
        <v>0.26239100292434619</v>
      </c>
    </row>
    <row r="154" spans="1:21" x14ac:dyDescent="0.25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181.61180528746752</v>
      </c>
      <c r="P154">
        <f t="shared" si="12"/>
        <v>31</v>
      </c>
      <c r="Q154">
        <f t="shared" si="17"/>
        <v>-102.53142470120929</v>
      </c>
      <c r="R154">
        <f t="shared" si="13"/>
        <v>-1.8123097605162931E-2</v>
      </c>
      <c r="S154">
        <f t="shared" si="14"/>
        <v>1.3294980928779005E-2</v>
      </c>
      <c r="T154">
        <f t="shared" si="15"/>
        <v>-1.3631533360031178</v>
      </c>
      <c r="U154">
        <f t="shared" si="16"/>
        <v>1.8581870174564294</v>
      </c>
    </row>
    <row r="155" spans="1:21" x14ac:dyDescent="0.25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165.17050946354104</v>
      </c>
      <c r="P155">
        <f t="shared" si="12"/>
        <v>32</v>
      </c>
      <c r="Q155">
        <f t="shared" si="17"/>
        <v>-76.690414726730523</v>
      </c>
      <c r="R155">
        <f t="shared" si="13"/>
        <v>-1.3403314497615332E-2</v>
      </c>
      <c r="S155">
        <f t="shared" si="14"/>
        <v>1.3220124979025265E-2</v>
      </c>
      <c r="T155">
        <f t="shared" si="15"/>
        <v>-1.0138568673806572</v>
      </c>
      <c r="U155">
        <f t="shared" si="16"/>
        <v>1.0279057475349196</v>
      </c>
    </row>
    <row r="156" spans="1:21" x14ac:dyDescent="0.25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181.4924118618876</v>
      </c>
      <c r="P156">
        <f t="shared" si="12"/>
        <v>33</v>
      </c>
      <c r="Q156">
        <f t="shared" si="17"/>
        <v>-19.200662255278075</v>
      </c>
      <c r="R156">
        <f t="shared" si="13"/>
        <v>-3.3293299963635392E-3</v>
      </c>
      <c r="S156">
        <f t="shared" si="14"/>
        <v>1.3168015154181935E-2</v>
      </c>
      <c r="T156">
        <f t="shared" si="15"/>
        <v>-0.25283461154783082</v>
      </c>
      <c r="U156">
        <f t="shared" si="16"/>
        <v>6.3925340796542496E-2</v>
      </c>
    </row>
    <row r="157" spans="1:21" x14ac:dyDescent="0.25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173.56415022763503</v>
      </c>
      <c r="P157">
        <f t="shared" si="12"/>
        <v>34</v>
      </c>
      <c r="Q157">
        <f t="shared" si="17"/>
        <v>-22.586277604097631</v>
      </c>
      <c r="R157">
        <f t="shared" si="13"/>
        <v>-3.9431350565812904E-3</v>
      </c>
      <c r="S157">
        <f t="shared" si="14"/>
        <v>1.3212910564542248E-2</v>
      </c>
      <c r="T157">
        <f t="shared" si="15"/>
        <v>-0.29843046596886563</v>
      </c>
      <c r="U157">
        <f t="shared" si="16"/>
        <v>8.9060743018394242E-2</v>
      </c>
    </row>
    <row r="158" spans="1:21" x14ac:dyDescent="0.25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176.59952588882149</v>
      </c>
      <c r="P158">
        <f t="shared" si="12"/>
        <v>35</v>
      </c>
      <c r="Q158">
        <f t="shared" si="17"/>
        <v>-74.670384347435174</v>
      </c>
      <c r="R158">
        <f t="shared" si="13"/>
        <v>-1.3265596473084795E-2</v>
      </c>
      <c r="S158">
        <f t="shared" si="14"/>
        <v>1.3328743112218882E-2</v>
      </c>
      <c r="T158">
        <f t="shared" si="15"/>
        <v>-0.99526237105761317</v>
      </c>
      <c r="U158">
        <f t="shared" si="16"/>
        <v>0.9905471872432221</v>
      </c>
    </row>
    <row r="159" spans="1:21" x14ac:dyDescent="0.25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186.85580114088393</v>
      </c>
      <c r="P159">
        <f t="shared" si="12"/>
        <v>36</v>
      </c>
      <c r="Q159">
        <f t="shared" si="17"/>
        <v>-88.968263328067223</v>
      </c>
      <c r="R159">
        <f t="shared" si="13"/>
        <v>-1.6059253308315383E-2</v>
      </c>
      <c r="S159">
        <f t="shared" si="14"/>
        <v>1.3435230372511476E-2</v>
      </c>
      <c r="T159">
        <f t="shared" si="15"/>
        <v>-1.1953091136548477</v>
      </c>
      <c r="U159">
        <f t="shared" si="16"/>
        <v>1.4287638771863378</v>
      </c>
    </row>
    <row r="160" spans="1:21" x14ac:dyDescent="0.25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200.58974710724692</v>
      </c>
      <c r="P160">
        <f t="shared" si="12"/>
        <v>37</v>
      </c>
      <c r="Q160">
        <f t="shared" si="17"/>
        <v>-28.651956498619256</v>
      </c>
      <c r="R160">
        <f t="shared" si="13"/>
        <v>-5.2211943233401075E-3</v>
      </c>
      <c r="S160">
        <f t="shared" si="14"/>
        <v>1.3499192392788215E-2</v>
      </c>
      <c r="T160">
        <f t="shared" si="15"/>
        <v>-0.38677827320465996</v>
      </c>
      <c r="U160">
        <f t="shared" si="16"/>
        <v>0.14959743262317854</v>
      </c>
    </row>
    <row r="161" spans="1:21" x14ac:dyDescent="0.25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182.65288748181274</v>
      </c>
      <c r="P161">
        <f t="shared" si="12"/>
        <v>38</v>
      </c>
      <c r="Q161">
        <f t="shared" si="17"/>
        <v>-103.08118565379846</v>
      </c>
      <c r="R161">
        <f t="shared" si="13"/>
        <v>-1.9528037254739342E-2</v>
      </c>
      <c r="S161">
        <f t="shared" si="14"/>
        <v>1.3763839347353903E-2</v>
      </c>
      <c r="T161">
        <f t="shared" si="15"/>
        <v>-1.4187928790736435</v>
      </c>
      <c r="U161">
        <f t="shared" si="16"/>
        <v>2.012973233710079</v>
      </c>
    </row>
    <row r="162" spans="1:21" x14ac:dyDescent="0.25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192.07242898365612</v>
      </c>
      <c r="P162">
        <f t="shared" si="12"/>
        <v>39</v>
      </c>
      <c r="Q162">
        <f t="shared" si="17"/>
        <v>1.374294906864634</v>
      </c>
      <c r="R162">
        <f t="shared" si="13"/>
        <v>2.6351467463010093E-4</v>
      </c>
      <c r="S162">
        <f t="shared" si="14"/>
        <v>1.3847214960382929E-2</v>
      </c>
      <c r="T162">
        <f t="shared" si="15"/>
        <v>1.9030156994314019E-2</v>
      </c>
      <c r="U162">
        <f t="shared" si="16"/>
        <v>3.6214687522823888E-4</v>
      </c>
    </row>
    <row r="163" spans="1:21" x14ac:dyDescent="0.25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193.76446197873014</v>
      </c>
      <c r="P163">
        <f t="shared" si="12"/>
        <v>40</v>
      </c>
      <c r="Q163">
        <f t="shared" si="17"/>
        <v>-78.767599344247174</v>
      </c>
      <c r="R163">
        <f t="shared" si="13"/>
        <v>-1.5845024887575183E-2</v>
      </c>
      <c r="S163">
        <f t="shared" si="14"/>
        <v>1.4183148764245436E-2</v>
      </c>
      <c r="T163">
        <f t="shared" si="15"/>
        <v>-1.1171725793019391</v>
      </c>
      <c r="U163">
        <f t="shared" si="16"/>
        <v>1.2480745719441468</v>
      </c>
    </row>
    <row r="164" spans="1:21" x14ac:dyDescent="0.25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190.18073815183379</v>
      </c>
      <c r="P164">
        <f t="shared" si="12"/>
        <v>41</v>
      </c>
      <c r="Q164">
        <f t="shared" si="17"/>
        <v>-39.384422697112313</v>
      </c>
      <c r="R164">
        <f t="shared" si="13"/>
        <v>-8.0805134790956738E-3</v>
      </c>
      <c r="S164">
        <f t="shared" si="14"/>
        <v>1.432376666040793E-2</v>
      </c>
      <c r="T164">
        <f t="shared" si="15"/>
        <v>-0.5641332807683106</v>
      </c>
      <c r="U164">
        <f t="shared" si="16"/>
        <v>0.31824635847041766</v>
      </c>
    </row>
    <row r="165" spans="1:21" x14ac:dyDescent="0.25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178.69989803030001</v>
      </c>
      <c r="P165">
        <f t="shared" si="12"/>
        <v>42</v>
      </c>
      <c r="Q165">
        <f t="shared" si="17"/>
        <v>-15.624424152061692</v>
      </c>
      <c r="R165">
        <f t="shared" si="13"/>
        <v>-3.381909989623743E-3</v>
      </c>
      <c r="S165">
        <f t="shared" si="14"/>
        <v>1.4712247158412491E-2</v>
      </c>
      <c r="T165">
        <f t="shared" si="15"/>
        <v>-0.22987038983300118</v>
      </c>
      <c r="U165">
        <f t="shared" si="16"/>
        <v>5.284039612197592E-2</v>
      </c>
    </row>
    <row r="166" spans="1:21" x14ac:dyDescent="0.25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186.99604167683722</v>
      </c>
      <c r="P166">
        <f t="shared" si="12"/>
        <v>43</v>
      </c>
      <c r="Q166">
        <f t="shared" si="17"/>
        <v>-91.88628849572342</v>
      </c>
      <c r="R166">
        <f t="shared" si="13"/>
        <v>-2.0796398788179685E-2</v>
      </c>
      <c r="S166">
        <f t="shared" si="14"/>
        <v>1.504418666962188E-2</v>
      </c>
      <c r="T166">
        <f t="shared" si="15"/>
        <v>-1.3823544765083922</v>
      </c>
      <c r="U166">
        <f t="shared" si="16"/>
        <v>1.9109038987227913</v>
      </c>
    </row>
    <row r="167" spans="1:21" x14ac:dyDescent="0.25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186.17775090926628</v>
      </c>
      <c r="P167">
        <f t="shared" si="12"/>
        <v>44</v>
      </c>
      <c r="Q167">
        <f t="shared" si="17"/>
        <v>-94.050310445944888</v>
      </c>
      <c r="R167">
        <f t="shared" si="13"/>
        <v>-2.2171218869859708E-2</v>
      </c>
      <c r="S167">
        <f t="shared" si="14"/>
        <v>1.5353757178626857E-2</v>
      </c>
      <c r="T167">
        <f t="shared" si="15"/>
        <v>-1.4440256291615106</v>
      </c>
      <c r="U167">
        <f t="shared" si="16"/>
        <v>2.0852100176752972</v>
      </c>
    </row>
    <row r="168" spans="1:21" x14ac:dyDescent="0.25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180.57369727857295</v>
      </c>
      <c r="P168">
        <f t="shared" si="12"/>
        <v>45</v>
      </c>
      <c r="Q168">
        <f t="shared" si="17"/>
        <v>-31.091321178706494</v>
      </c>
      <c r="R168">
        <f t="shared" si="13"/>
        <v>-7.679002483086411E-3</v>
      </c>
      <c r="S168">
        <f t="shared" si="14"/>
        <v>1.5715666909482562E-2</v>
      </c>
      <c r="T168">
        <f t="shared" si="15"/>
        <v>-0.48862084742029199</v>
      </c>
      <c r="U168">
        <f t="shared" si="16"/>
        <v>0.2387503325337243</v>
      </c>
    </row>
    <row r="169" spans="1:21" x14ac:dyDescent="0.25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158.84765021655369</v>
      </c>
      <c r="P169">
        <f t="shared" si="12"/>
        <v>46</v>
      </c>
      <c r="Q169">
        <f t="shared" si="17"/>
        <v>-22.849774809549672</v>
      </c>
      <c r="R169">
        <f t="shared" si="13"/>
        <v>-5.9623013952313309E-3</v>
      </c>
      <c r="S169">
        <f t="shared" si="14"/>
        <v>1.6153476372506338E-2</v>
      </c>
      <c r="T169">
        <f t="shared" si="15"/>
        <v>-0.36910329750315124</v>
      </c>
      <c r="U169">
        <f t="shared" si="16"/>
        <v>0.13623724422769973</v>
      </c>
    </row>
    <row r="170" spans="1:21" x14ac:dyDescent="0.25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173.17085304109003</v>
      </c>
      <c r="P170">
        <f t="shared" si="12"/>
        <v>47</v>
      </c>
      <c r="Q170">
        <f t="shared" si="17"/>
        <v>-15.851207328953933</v>
      </c>
      <c r="R170">
        <f t="shared" si="13"/>
        <v>-4.3868149109776685E-3</v>
      </c>
      <c r="S170">
        <f t="shared" si="14"/>
        <v>1.6635792022840736E-2</v>
      </c>
      <c r="T170">
        <f t="shared" si="15"/>
        <v>-0.26369738843540635</v>
      </c>
      <c r="U170">
        <f t="shared" si="16"/>
        <v>6.9536312667653616E-2</v>
      </c>
    </row>
    <row r="171" spans="1:21" x14ac:dyDescent="0.25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141.03199676403278</v>
      </c>
      <c r="P171">
        <f t="shared" si="12"/>
        <v>48</v>
      </c>
      <c r="Q171">
        <f t="shared" si="17"/>
        <v>-25.634674809869011</v>
      </c>
      <c r="R171">
        <f t="shared" si="13"/>
        <v>-7.4476103456911713E-3</v>
      </c>
      <c r="S171">
        <f t="shared" si="14"/>
        <v>1.7044904292704971E-2</v>
      </c>
      <c r="T171">
        <f t="shared" si="15"/>
        <v>-0.43694057870883241</v>
      </c>
      <c r="U171">
        <f t="shared" si="16"/>
        <v>0.19091706932240932</v>
      </c>
    </row>
    <row r="172" spans="1:21" x14ac:dyDescent="0.25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177.9883063034527</v>
      </c>
      <c r="P172">
        <f t="shared" si="12"/>
        <v>49</v>
      </c>
      <c r="Q172">
        <f t="shared" si="17"/>
        <v>48.529026644775513</v>
      </c>
      <c r="R172">
        <f t="shared" si="13"/>
        <v>1.5131039564977945E-2</v>
      </c>
      <c r="S172">
        <f t="shared" si="14"/>
        <v>1.7657678008211362E-2</v>
      </c>
      <c r="T172">
        <f t="shared" si="15"/>
        <v>0.85690992654535592</v>
      </c>
      <c r="U172">
        <f t="shared" si="16"/>
        <v>0.73429462221196717</v>
      </c>
    </row>
    <row r="173" spans="1:21" x14ac:dyDescent="0.25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146.5249238794465</v>
      </c>
      <c r="P173">
        <f t="shared" si="12"/>
        <v>50</v>
      </c>
      <c r="Q173">
        <f t="shared" si="17"/>
        <v>-45.228289295448576</v>
      </c>
      <c r="R173">
        <f t="shared" si="13"/>
        <v>-1.5382463836561033E-2</v>
      </c>
      <c r="S173">
        <f t="shared" si="14"/>
        <v>1.844199375737695E-2</v>
      </c>
      <c r="T173">
        <f t="shared" si="15"/>
        <v>-0.83409982884350131</v>
      </c>
      <c r="U173">
        <f t="shared" si="16"/>
        <v>0.6957225244767582</v>
      </c>
    </row>
    <row r="174" spans="1:21" x14ac:dyDescent="0.25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148.26623069913884</v>
      </c>
      <c r="P174">
        <f t="shared" si="12"/>
        <v>51</v>
      </c>
      <c r="Q174">
        <f t="shared" si="17"/>
        <v>-16.241867364378322</v>
      </c>
      <c r="R174">
        <f t="shared" si="13"/>
        <v>-5.8534525144169104E-3</v>
      </c>
      <c r="S174">
        <f t="shared" si="14"/>
        <v>1.8984015070124632E-2</v>
      </c>
      <c r="T174">
        <f t="shared" si="15"/>
        <v>-0.30833585481232351</v>
      </c>
      <c r="U174">
        <f t="shared" si="16"/>
        <v>9.5070999362846256E-2</v>
      </c>
    </row>
    <row r="175" spans="1:21" x14ac:dyDescent="0.25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145.87011591981155</v>
      </c>
      <c r="P175">
        <f t="shared" si="12"/>
        <v>52</v>
      </c>
      <c r="Q175">
        <f t="shared" si="17"/>
        <v>29.697509963302764</v>
      </c>
      <c r="R175">
        <f t="shared" si="13"/>
        <v>1.1196045226504341E-2</v>
      </c>
      <c r="S175">
        <f t="shared" si="14"/>
        <v>1.9416560651186562E-2</v>
      </c>
      <c r="T175">
        <f t="shared" si="15"/>
        <v>0.57662350339168544</v>
      </c>
      <c r="U175">
        <f t="shared" si="16"/>
        <v>0.33249466466370098</v>
      </c>
    </row>
    <row r="176" spans="1:21" x14ac:dyDescent="0.25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133.22581054046248</v>
      </c>
      <c r="P176">
        <f t="shared" si="12"/>
        <v>53</v>
      </c>
      <c r="Q176">
        <f t="shared" si="17"/>
        <v>11.580686094017437</v>
      </c>
      <c r="R176">
        <f t="shared" si="13"/>
        <v>4.8681356078051335E-3</v>
      </c>
      <c r="S176">
        <f t="shared" si="14"/>
        <v>2.0502847851135975E-2</v>
      </c>
      <c r="T176">
        <f t="shared" si="15"/>
        <v>0.23743704499740562</v>
      </c>
      <c r="U176">
        <f t="shared" si="16"/>
        <v>5.6376350337100041E-2</v>
      </c>
    </row>
    <row r="177" spans="1:21" x14ac:dyDescent="0.25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130.92363419639693</v>
      </c>
      <c r="P177">
        <f t="shared" si="12"/>
        <v>54</v>
      </c>
      <c r="Q177">
        <f t="shared" si="17"/>
        <v>15.621781238592575</v>
      </c>
      <c r="R177">
        <f t="shared" si="13"/>
        <v>6.9829720013823886E-3</v>
      </c>
      <c r="S177">
        <f t="shared" si="14"/>
        <v>2.1142428689408906E-2</v>
      </c>
      <c r="T177">
        <f t="shared" si="15"/>
        <v>0.33028239583848945</v>
      </c>
      <c r="U177">
        <f t="shared" si="16"/>
        <v>0.10908646100081264</v>
      </c>
    </row>
    <row r="178" spans="1:21" x14ac:dyDescent="0.25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119.92533689513934</v>
      </c>
      <c r="P178">
        <f t="shared" si="12"/>
        <v>55</v>
      </c>
      <c r="Q178">
        <f t="shared" si="17"/>
        <v>-13.462991464936295</v>
      </c>
      <c r="R178">
        <f t="shared" si="13"/>
        <v>-6.5018974777839031E-3</v>
      </c>
      <c r="S178">
        <f t="shared" si="14"/>
        <v>2.1976031725940863E-2</v>
      </c>
      <c r="T178">
        <f t="shared" si="15"/>
        <v>-0.29586312755951105</v>
      </c>
      <c r="U178">
        <f t="shared" si="16"/>
        <v>8.7534990249295508E-2</v>
      </c>
    </row>
    <row r="179" spans="1:21" x14ac:dyDescent="0.25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119.08327098625055</v>
      </c>
      <c r="P179">
        <f t="shared" si="12"/>
        <v>56</v>
      </c>
      <c r="Q179">
        <f t="shared" si="17"/>
        <v>27.871238863566077</v>
      </c>
      <c r="R179">
        <f t="shared" si="13"/>
        <v>1.4459786699645176E-2</v>
      </c>
      <c r="S179">
        <f t="shared" si="14"/>
        <v>2.2777329617136386E-2</v>
      </c>
      <c r="T179">
        <f t="shared" si="15"/>
        <v>0.63483239443338624</v>
      </c>
      <c r="U179">
        <f t="shared" si="16"/>
        <v>0.40301216902202652</v>
      </c>
    </row>
    <row r="180" spans="1:21" x14ac:dyDescent="0.25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99.623995279918006</v>
      </c>
      <c r="P180">
        <f t="shared" si="12"/>
        <v>57</v>
      </c>
      <c r="Q180">
        <f t="shared" si="17"/>
        <v>59.699781917506016</v>
      </c>
      <c r="R180">
        <f t="shared" si="13"/>
        <v>3.3836220711303447E-2</v>
      </c>
      <c r="S180">
        <f t="shared" si="14"/>
        <v>2.3806993438741434E-2</v>
      </c>
      <c r="T180">
        <f t="shared" si="15"/>
        <v>1.4212723164043604</v>
      </c>
      <c r="U180">
        <f t="shared" si="16"/>
        <v>2.020014997377416</v>
      </c>
    </row>
    <row r="181" spans="1:21" x14ac:dyDescent="0.25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102.92504283867592</v>
      </c>
      <c r="P181">
        <f t="shared" si="12"/>
        <v>58</v>
      </c>
      <c r="Q181">
        <f t="shared" si="17"/>
        <v>44.785595108528696</v>
      </c>
      <c r="R181">
        <f t="shared" si="13"/>
        <v>2.8058952217732757E-2</v>
      </c>
      <c r="S181">
        <f t="shared" si="14"/>
        <v>2.5030328537576901E-2</v>
      </c>
      <c r="T181">
        <f t="shared" si="15"/>
        <v>1.1209981593173706</v>
      </c>
      <c r="U181">
        <f t="shared" si="16"/>
        <v>1.2566368731929325</v>
      </c>
    </row>
    <row r="182" spans="1:21" x14ac:dyDescent="0.25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99.344184520512727</v>
      </c>
      <c r="P182">
        <f t="shared" si="12"/>
        <v>59</v>
      </c>
      <c r="Q182">
        <f t="shared" si="17"/>
        <v>39.972651921917304</v>
      </c>
      <c r="R182">
        <f t="shared" si="13"/>
        <v>2.7908990694304279E-2</v>
      </c>
      <c r="S182">
        <f t="shared" si="14"/>
        <v>2.6423514707860023E-2</v>
      </c>
      <c r="T182">
        <f t="shared" si="15"/>
        <v>1.0562179559709512</v>
      </c>
      <c r="U182">
        <f t="shared" si="16"/>
        <v>1.1155963705154541</v>
      </c>
    </row>
    <row r="183" spans="1:21" x14ac:dyDescent="0.25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94.928296348390404</v>
      </c>
      <c r="P183">
        <f t="shared" si="12"/>
        <v>60</v>
      </c>
      <c r="Q183">
        <f t="shared" si="17"/>
        <v>26.360333282853844</v>
      </c>
      <c r="R183">
        <f t="shared" si="13"/>
        <v>1.9977516697880896E-2</v>
      </c>
      <c r="S183">
        <f t="shared" si="14"/>
        <v>2.7529308506178359E-2</v>
      </c>
      <c r="T183">
        <f t="shared" si="15"/>
        <v>0.72568174726936474</v>
      </c>
      <c r="U183">
        <f t="shared" si="16"/>
        <v>0.52661399831991829</v>
      </c>
    </row>
    <row r="184" spans="1:21" x14ac:dyDescent="0.25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78.516866322898792</v>
      </c>
      <c r="P184">
        <f t="shared" si="12"/>
        <v>61</v>
      </c>
      <c r="Q184">
        <f t="shared" si="17"/>
        <v>43.823060014637804</v>
      </c>
      <c r="R184">
        <f t="shared" si="13"/>
        <v>3.6822232971022203E-2</v>
      </c>
      <c r="S184">
        <f t="shared" si="14"/>
        <v>2.8987029394585629E-2</v>
      </c>
      <c r="T184">
        <f t="shared" si="15"/>
        <v>1.2703003288049959</v>
      </c>
      <c r="U184">
        <f t="shared" si="16"/>
        <v>1.6136629253620809</v>
      </c>
    </row>
    <row r="185" spans="1:21" x14ac:dyDescent="0.25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83.89550541654053</v>
      </c>
      <c r="P185">
        <f t="shared" si="12"/>
        <v>62</v>
      </c>
      <c r="Q185">
        <f t="shared" si="17"/>
        <v>26.933928515070647</v>
      </c>
      <c r="R185">
        <f t="shared" si="13"/>
        <v>2.5415360712498843E-2</v>
      </c>
      <c r="S185">
        <f t="shared" si="14"/>
        <v>3.0718378505606096E-2</v>
      </c>
      <c r="T185">
        <f t="shared" si="15"/>
        <v>0.82736661076887719</v>
      </c>
      <c r="U185">
        <f t="shared" si="16"/>
        <v>0.68453550861517876</v>
      </c>
    </row>
    <row r="186" spans="1:21" x14ac:dyDescent="0.25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87.415729403054229</v>
      </c>
      <c r="P186">
        <f t="shared" si="12"/>
        <v>63</v>
      </c>
      <c r="Q186">
        <f t="shared" si="17"/>
        <v>34.137039302393873</v>
      </c>
      <c r="R186">
        <f t="shared" si="13"/>
        <v>3.5097842747609687E-2</v>
      </c>
      <c r="S186">
        <f t="shared" si="14"/>
        <v>3.2064707742092177E-2</v>
      </c>
      <c r="T186">
        <f t="shared" si="15"/>
        <v>1.0945941884115735</v>
      </c>
      <c r="U186">
        <f t="shared" si="16"/>
        <v>1.1981364373043917</v>
      </c>
    </row>
    <row r="187" spans="1:21" x14ac:dyDescent="0.25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75.409530587060644</v>
      </c>
      <c r="P187">
        <f t="shared" si="12"/>
        <v>64</v>
      </c>
      <c r="Q187">
        <f t="shared" si="17"/>
        <v>28.101970109042554</v>
      </c>
      <c r="R187">
        <f t="shared" si="13"/>
        <v>3.3070868030647314E-2</v>
      </c>
      <c r="S187">
        <f t="shared" si="14"/>
        <v>3.430476221747198E-2</v>
      </c>
      <c r="T187">
        <f t="shared" si="15"/>
        <v>0.96403140243321017</v>
      </c>
      <c r="U187">
        <f t="shared" si="16"/>
        <v>0.92935654487734176</v>
      </c>
    </row>
    <row r="188" spans="1:21" x14ac:dyDescent="0.25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8">SUM(B188:K188)</f>
        <v>6097.542761381711</v>
      </c>
      <c r="M188" s="1">
        <f t="shared" ref="M188:M232" si="19">AVERAGE(B188:K188)</f>
        <v>762.19284517271387</v>
      </c>
      <c r="N188" s="1">
        <f t="shared" ref="N188:N232" si="20">STDEV(B188:K188)</f>
        <v>126.56878091796456</v>
      </c>
      <c r="O188">
        <f t="shared" ref="O188:O232" si="21">N188/SQRT(3)</f>
        <v>73.074519733989618</v>
      </c>
      <c r="P188">
        <f t="shared" si="12"/>
        <v>65</v>
      </c>
      <c r="Q188">
        <f t="shared" si="17"/>
        <v>7.6821548272861264</v>
      </c>
      <c r="R188">
        <f t="shared" si="13"/>
        <v>9.9784443283469741E-3</v>
      </c>
      <c r="S188">
        <f t="shared" si="14"/>
        <v>3.6040423985645734E-2</v>
      </c>
      <c r="T188">
        <f t="shared" si="15"/>
        <v>0.27686811709876702</v>
      </c>
      <c r="U188">
        <f t="shared" si="16"/>
        <v>7.6655954265816575E-2</v>
      </c>
    </row>
    <row r="189" spans="1:21" x14ac:dyDescent="0.25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8"/>
        <v>5325.1775283813413</v>
      </c>
      <c r="M189" s="1">
        <f t="shared" si="19"/>
        <v>665.64719104766766</v>
      </c>
      <c r="N189" s="1">
        <f t="shared" si="20"/>
        <v>103.63244878033906</v>
      </c>
      <c r="O189">
        <f t="shared" si="21"/>
        <v>59.832222200108866</v>
      </c>
      <c r="P189">
        <f t="shared" si="12"/>
        <v>66</v>
      </c>
      <c r="Q189">
        <f t="shared" si="17"/>
        <v>28.977808952332339</v>
      </c>
      <c r="R189">
        <f t="shared" si="13"/>
        <v>4.1717198419769425E-2</v>
      </c>
      <c r="S189">
        <f t="shared" si="14"/>
        <v>3.7942399730627178E-2</v>
      </c>
      <c r="T189">
        <f t="shared" si="15"/>
        <v>1.0994876105871401</v>
      </c>
      <c r="U189">
        <f t="shared" si="16"/>
        <v>1.2088730058346191</v>
      </c>
    </row>
    <row r="190" spans="1:21" x14ac:dyDescent="0.25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8"/>
        <v>4528.8752147410869</v>
      </c>
      <c r="M190" s="1">
        <f t="shared" si="19"/>
        <v>566.10940184263586</v>
      </c>
      <c r="N190" s="1">
        <f t="shared" si="20"/>
        <v>95.165827244180917</v>
      </c>
      <c r="O190">
        <f t="shared" si="21"/>
        <v>54.944015977081278</v>
      </c>
      <c r="P190">
        <f t="shared" si="12"/>
        <v>67</v>
      </c>
      <c r="Q190">
        <f t="shared" si="17"/>
        <v>12.640598157364138</v>
      </c>
      <c r="R190">
        <f t="shared" si="13"/>
        <v>2.1841206319419677E-2</v>
      </c>
      <c r="S190">
        <f t="shared" si="14"/>
        <v>4.1567556712637267E-2</v>
      </c>
      <c r="T190">
        <f t="shared" si="15"/>
        <v>0.52543878078789186</v>
      </c>
      <c r="U190">
        <f t="shared" si="16"/>
        <v>0.27608591235586633</v>
      </c>
    </row>
    <row r="191" spans="1:21" x14ac:dyDescent="0.25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8"/>
        <v>4176.2824944946879</v>
      </c>
      <c r="M191" s="1">
        <f t="shared" si="19"/>
        <v>522.03531181183598</v>
      </c>
      <c r="N191" s="1">
        <f t="shared" si="20"/>
        <v>84.863906268916168</v>
      </c>
      <c r="O191">
        <f t="shared" si="21"/>
        <v>48.996199128841923</v>
      </c>
      <c r="P191">
        <f t="shared" si="12"/>
        <v>68</v>
      </c>
      <c r="Q191">
        <f t="shared" si="17"/>
        <v>18.714688188164018</v>
      </c>
      <c r="R191">
        <f t="shared" si="13"/>
        <v>3.4608762252730497E-2</v>
      </c>
      <c r="S191">
        <f t="shared" si="14"/>
        <v>4.3003295253753064E-2</v>
      </c>
      <c r="T191">
        <f t="shared" si="15"/>
        <v>0.80479326173754229</v>
      </c>
      <c r="U191">
        <f t="shared" si="16"/>
        <v>0.64769219413815227</v>
      </c>
    </row>
    <row r="192" spans="1:21" x14ac:dyDescent="0.25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8"/>
        <v>3550.4023149795794</v>
      </c>
      <c r="M192" s="1">
        <f t="shared" si="19"/>
        <v>443.80028937244742</v>
      </c>
      <c r="N192" s="1">
        <f t="shared" si="20"/>
        <v>81.611555679799324</v>
      </c>
      <c r="O192">
        <f t="shared" si="21"/>
        <v>47.118453640716275</v>
      </c>
      <c r="P192">
        <f t="shared" si="12"/>
        <v>69</v>
      </c>
      <c r="Q192">
        <f t="shared" si="17"/>
        <v>19.074710627552577</v>
      </c>
      <c r="R192">
        <f t="shared" si="13"/>
        <v>4.12092047044074E-2</v>
      </c>
      <c r="S192">
        <f t="shared" si="14"/>
        <v>4.6480215984769452E-2</v>
      </c>
      <c r="T192">
        <f t="shared" si="15"/>
        <v>0.88659666981562124</v>
      </c>
      <c r="U192">
        <f t="shared" si="16"/>
        <v>0.7860536549281496</v>
      </c>
    </row>
    <row r="193" spans="1:21" x14ac:dyDescent="0.25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8"/>
        <v>3423.2333299989614</v>
      </c>
      <c r="M193" s="1">
        <f t="shared" si="19"/>
        <v>427.90416624987017</v>
      </c>
      <c r="N193" s="1">
        <f t="shared" si="20"/>
        <v>87.224648937924485</v>
      </c>
      <c r="O193">
        <f t="shared" si="21"/>
        <v>50.359174544281309</v>
      </c>
      <c r="P193">
        <f t="shared" si="12"/>
        <v>70</v>
      </c>
      <c r="Q193">
        <f t="shared" si="17"/>
        <v>-1.0291662498701726</v>
      </c>
      <c r="R193">
        <f t="shared" si="13"/>
        <v>-2.4109311856402287E-3</v>
      </c>
      <c r="S193">
        <f t="shared" si="14"/>
        <v>4.8400476747043952E-2</v>
      </c>
      <c r="T193">
        <f t="shared" si="15"/>
        <v>-4.9812137145683708E-2</v>
      </c>
      <c r="U193">
        <f t="shared" si="16"/>
        <v>2.481249007020403E-3</v>
      </c>
    </row>
    <row r="194" spans="1:21" x14ac:dyDescent="0.25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8"/>
        <v>2960.1366727240352</v>
      </c>
      <c r="M194" s="1">
        <f t="shared" si="19"/>
        <v>370.0170840905044</v>
      </c>
      <c r="N194" s="1">
        <f t="shared" si="20"/>
        <v>76.783508451619127</v>
      </c>
      <c r="O194">
        <f t="shared" si="21"/>
        <v>44.330979273866213</v>
      </c>
      <c r="P194">
        <f t="shared" si="12"/>
        <v>71</v>
      </c>
      <c r="Q194">
        <f t="shared" si="17"/>
        <v>2.8579159094956026</v>
      </c>
      <c r="R194">
        <f t="shared" si="13"/>
        <v>7.6645414937863967E-3</v>
      </c>
      <c r="S194">
        <f t="shared" si="14"/>
        <v>5.1786715433664143E-2</v>
      </c>
      <c r="T194">
        <f t="shared" si="15"/>
        <v>0.14800207793839024</v>
      </c>
      <c r="U194">
        <f t="shared" si="16"/>
        <v>2.1904615074081334E-2</v>
      </c>
    </row>
    <row r="195" spans="1:21" x14ac:dyDescent="0.25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8"/>
        <v>2708.619616307773</v>
      </c>
      <c r="M195" s="1">
        <f t="shared" si="19"/>
        <v>338.57745203847162</v>
      </c>
      <c r="N195" s="1">
        <f t="shared" si="20"/>
        <v>67.185362434201167</v>
      </c>
      <c r="O195">
        <f t="shared" si="21"/>
        <v>38.789487086988615</v>
      </c>
      <c r="P195">
        <f t="shared" ref="P195:P232" si="22">A195</f>
        <v>72</v>
      </c>
      <c r="Q195">
        <f t="shared" si="17"/>
        <v>1.2975479615283803</v>
      </c>
      <c r="R195">
        <f t="shared" ref="R195:R222" si="23">Q195/M75</f>
        <v>3.817721107843708E-3</v>
      </c>
      <c r="S195">
        <f t="shared" ref="S195:S222" si="24">1/SQRT(M75)</f>
        <v>5.4242586434973504E-2</v>
      </c>
      <c r="T195">
        <f t="shared" ref="T195:T222" si="25">R195/S195</f>
        <v>7.0382357456726843E-2</v>
      </c>
      <c r="U195">
        <f t="shared" ref="U195:U222" si="26">Q195*Q195/M75</f>
        <v>4.9536762411664728E-3</v>
      </c>
    </row>
    <row r="196" spans="1:21" x14ac:dyDescent="0.25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8"/>
        <v>2200.964628150683</v>
      </c>
      <c r="M196" s="1">
        <f t="shared" si="19"/>
        <v>275.12057851883537</v>
      </c>
      <c r="N196" s="1">
        <f t="shared" si="20"/>
        <v>53.989834539966907</v>
      </c>
      <c r="O196">
        <f t="shared" si="21"/>
        <v>31.171045505153252</v>
      </c>
      <c r="P196">
        <f t="shared" si="22"/>
        <v>73</v>
      </c>
      <c r="Q196">
        <f t="shared" ref="Q196:Q232" si="27">M76-M196</f>
        <v>0.50442148116462704</v>
      </c>
      <c r="R196">
        <f t="shared" si="23"/>
        <v>1.8301006119351548E-3</v>
      </c>
      <c r="S196">
        <f t="shared" si="24"/>
        <v>6.0233860193683417E-2</v>
      </c>
      <c r="T196">
        <f t="shared" si="25"/>
        <v>3.0383252975160858E-2</v>
      </c>
      <c r="U196">
        <f t="shared" si="26"/>
        <v>9.2314206135262118E-4</v>
      </c>
    </row>
    <row r="197" spans="1:21" x14ac:dyDescent="0.25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8"/>
        <v>1907.8276772098582</v>
      </c>
      <c r="M197" s="1">
        <f t="shared" si="19"/>
        <v>238.47845965123227</v>
      </c>
      <c r="N197" s="1">
        <f t="shared" si="20"/>
        <v>59.296875372609662</v>
      </c>
      <c r="O197">
        <f t="shared" si="21"/>
        <v>34.235066958479884</v>
      </c>
      <c r="P197">
        <f t="shared" si="22"/>
        <v>74</v>
      </c>
      <c r="Q197">
        <f t="shared" si="27"/>
        <v>14.146540348767729</v>
      </c>
      <c r="R197">
        <f t="shared" si="23"/>
        <v>5.5998180499822775E-2</v>
      </c>
      <c r="S197">
        <f t="shared" si="24"/>
        <v>6.291610618605574E-2</v>
      </c>
      <c r="T197">
        <f t="shared" si="25"/>
        <v>0.89004523474839259</v>
      </c>
      <c r="U197">
        <f t="shared" si="26"/>
        <v>0.79218051989832117</v>
      </c>
    </row>
    <row r="198" spans="1:21" x14ac:dyDescent="0.25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8"/>
        <v>1736.223778141657</v>
      </c>
      <c r="M198" s="1">
        <f t="shared" si="19"/>
        <v>217.02797226770713</v>
      </c>
      <c r="N198" s="1">
        <f t="shared" si="20"/>
        <v>55.816785745098173</v>
      </c>
      <c r="O198">
        <f t="shared" si="21"/>
        <v>32.225836275232098</v>
      </c>
      <c r="P198">
        <f t="shared" si="22"/>
        <v>75</v>
      </c>
      <c r="Q198">
        <f t="shared" si="27"/>
        <v>-0.40297226770712768</v>
      </c>
      <c r="R198">
        <f t="shared" si="23"/>
        <v>-1.8602297412908377E-3</v>
      </c>
      <c r="S198">
        <f t="shared" si="24"/>
        <v>6.7943155358499832E-2</v>
      </c>
      <c r="T198">
        <f t="shared" si="25"/>
        <v>-2.737920738999236E-2</v>
      </c>
      <c r="U198">
        <f t="shared" si="26"/>
        <v>7.4962099730421219E-4</v>
      </c>
    </row>
    <row r="199" spans="1:21" x14ac:dyDescent="0.25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8"/>
        <v>1561.8766918880831</v>
      </c>
      <c r="M199" s="1">
        <f t="shared" si="19"/>
        <v>195.23458648601039</v>
      </c>
      <c r="N199" s="1">
        <f t="shared" si="20"/>
        <v>42.040545806231385</v>
      </c>
      <c r="O199">
        <f t="shared" si="21"/>
        <v>24.272120438106484</v>
      </c>
      <c r="P199">
        <f t="shared" si="22"/>
        <v>76</v>
      </c>
      <c r="Q199">
        <f t="shared" si="27"/>
        <v>-16.234586486010386</v>
      </c>
      <c r="R199">
        <f t="shared" si="23"/>
        <v>-9.0696013888326182E-2</v>
      </c>
      <c r="S199">
        <f t="shared" si="24"/>
        <v>7.474350927519359E-2</v>
      </c>
      <c r="T199">
        <f t="shared" si="25"/>
        <v>-1.2134299655960497</v>
      </c>
      <c r="U199">
        <f t="shared" si="26"/>
        <v>1.4724122814064302</v>
      </c>
    </row>
    <row r="200" spans="1:21" x14ac:dyDescent="0.25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8"/>
        <v>1356.549425959583</v>
      </c>
      <c r="M200" s="1">
        <f t="shared" si="19"/>
        <v>169.56867824494788</v>
      </c>
      <c r="N200" s="1">
        <f t="shared" si="20"/>
        <v>28.971189803252386</v>
      </c>
      <c r="O200">
        <f t="shared" si="21"/>
        <v>16.726524231651506</v>
      </c>
      <c r="P200">
        <f t="shared" si="22"/>
        <v>77</v>
      </c>
      <c r="Q200">
        <f t="shared" si="27"/>
        <v>-5.3186782449478756</v>
      </c>
      <c r="R200">
        <f t="shared" si="23"/>
        <v>-3.2381602708967276E-2</v>
      </c>
      <c r="S200">
        <f t="shared" si="24"/>
        <v>7.8027431464087041E-2</v>
      </c>
      <c r="T200">
        <f t="shared" si="25"/>
        <v>-0.4150028022372011</v>
      </c>
      <c r="U200">
        <f t="shared" si="26"/>
        <v>0.17222732586472944</v>
      </c>
    </row>
    <row r="201" spans="1:21" x14ac:dyDescent="0.25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8"/>
        <v>1200.2271554479348</v>
      </c>
      <c r="M201" s="1">
        <f t="shared" si="19"/>
        <v>150.02839443099185</v>
      </c>
      <c r="N201" s="1">
        <f t="shared" si="20"/>
        <v>39.774980801458469</v>
      </c>
      <c r="O201">
        <f t="shared" si="21"/>
        <v>22.964095872734244</v>
      </c>
      <c r="P201">
        <f t="shared" si="22"/>
        <v>78</v>
      </c>
      <c r="Q201">
        <f t="shared" si="27"/>
        <v>-15.528394430991852</v>
      </c>
      <c r="R201">
        <f t="shared" si="23"/>
        <v>-0.11545274669882419</v>
      </c>
      <c r="S201">
        <f t="shared" si="24"/>
        <v>8.6226122711845377E-2</v>
      </c>
      <c r="T201">
        <f t="shared" si="25"/>
        <v>-1.3389532437246396</v>
      </c>
      <c r="U201">
        <f t="shared" si="26"/>
        <v>1.7927957888807342</v>
      </c>
    </row>
    <row r="202" spans="1:21" x14ac:dyDescent="0.25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8"/>
        <v>1198.647036079313</v>
      </c>
      <c r="M202" s="1">
        <f t="shared" si="19"/>
        <v>149.83087950991413</v>
      </c>
      <c r="N202" s="1">
        <f t="shared" si="20"/>
        <v>30.037171993911127</v>
      </c>
      <c r="O202">
        <f t="shared" si="21"/>
        <v>17.341969336379677</v>
      </c>
      <c r="P202">
        <f t="shared" si="22"/>
        <v>79</v>
      </c>
      <c r="Q202">
        <f t="shared" si="27"/>
        <v>-28.205879509914126</v>
      </c>
      <c r="R202">
        <f t="shared" si="23"/>
        <v>-0.23190856739908841</v>
      </c>
      <c r="S202">
        <f t="shared" si="24"/>
        <v>9.067521068905561E-2</v>
      </c>
      <c r="T202">
        <f t="shared" si="25"/>
        <v>-2.5575740672315801</v>
      </c>
      <c r="U202">
        <f t="shared" si="26"/>
        <v>6.541185109375486</v>
      </c>
    </row>
    <row r="203" spans="1:21" x14ac:dyDescent="0.25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8"/>
        <v>787.37331376911425</v>
      </c>
      <c r="M203" s="1">
        <f t="shared" si="19"/>
        <v>98.421664221139281</v>
      </c>
      <c r="N203" s="1">
        <f t="shared" si="20"/>
        <v>33.439158067953628</v>
      </c>
      <c r="O203">
        <f t="shared" si="21"/>
        <v>19.306106912007476</v>
      </c>
      <c r="P203">
        <f t="shared" si="22"/>
        <v>80</v>
      </c>
      <c r="Q203">
        <f t="shared" si="27"/>
        <v>0.70333577886071907</v>
      </c>
      <c r="R203">
        <f t="shared" si="23"/>
        <v>7.0954429141056145E-3</v>
      </c>
      <c r="S203">
        <f t="shared" si="24"/>
        <v>0.10044039219036507</v>
      </c>
      <c r="T203">
        <f t="shared" si="25"/>
        <v>7.0643321470286513E-2</v>
      </c>
      <c r="U203">
        <f t="shared" si="26"/>
        <v>4.9904788683542423E-3</v>
      </c>
    </row>
    <row r="204" spans="1:21" x14ac:dyDescent="0.25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8"/>
        <v>753.23678484279435</v>
      </c>
      <c r="M204" s="1">
        <f t="shared" si="19"/>
        <v>94.154598105349294</v>
      </c>
      <c r="N204" s="1">
        <f t="shared" si="20"/>
        <v>33.033022423713071</v>
      </c>
      <c r="O204">
        <f t="shared" si="21"/>
        <v>19.071624388477687</v>
      </c>
      <c r="P204">
        <f t="shared" si="22"/>
        <v>81</v>
      </c>
      <c r="Q204">
        <f t="shared" si="27"/>
        <v>-16.404598105349294</v>
      </c>
      <c r="R204">
        <f t="shared" si="23"/>
        <v>-0.21099161550288481</v>
      </c>
      <c r="S204">
        <f t="shared" si="24"/>
        <v>0.11340959542474854</v>
      </c>
      <c r="T204">
        <f t="shared" si="25"/>
        <v>-1.8604388342332598</v>
      </c>
      <c r="U204">
        <f t="shared" si="26"/>
        <v>3.4612326559232107</v>
      </c>
    </row>
    <row r="205" spans="1:21" x14ac:dyDescent="0.25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8"/>
        <v>645.18398324493251</v>
      </c>
      <c r="M205" s="1">
        <f t="shared" si="19"/>
        <v>80.647997905616563</v>
      </c>
      <c r="N205" s="1">
        <f t="shared" si="20"/>
        <v>20.028400827927555</v>
      </c>
      <c r="O205">
        <f t="shared" si="21"/>
        <v>11.563402609441699</v>
      </c>
      <c r="P205">
        <f t="shared" si="22"/>
        <v>82</v>
      </c>
      <c r="Q205">
        <f t="shared" si="27"/>
        <v>-1.0229979056165632</v>
      </c>
      <c r="R205">
        <f t="shared" si="23"/>
        <v>-1.2847697401777875E-2</v>
      </c>
      <c r="S205">
        <f t="shared" si="24"/>
        <v>0.11206636293610515</v>
      </c>
      <c r="T205">
        <f t="shared" si="25"/>
        <v>-0.11464365457370124</v>
      </c>
      <c r="U205">
        <f t="shared" si="26"/>
        <v>1.3143167534014125E-2</v>
      </c>
    </row>
    <row r="206" spans="1:21" x14ac:dyDescent="0.25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8"/>
        <v>550.62154293805338</v>
      </c>
      <c r="M206" s="1">
        <f t="shared" si="19"/>
        <v>68.827692867256673</v>
      </c>
      <c r="N206" s="1">
        <f t="shared" si="20"/>
        <v>19.194692378920461</v>
      </c>
      <c r="O206">
        <f t="shared" si="21"/>
        <v>11.082060811981787</v>
      </c>
      <c r="P206">
        <f t="shared" si="22"/>
        <v>83</v>
      </c>
      <c r="Q206">
        <f t="shared" si="27"/>
        <v>-10.952692867256673</v>
      </c>
      <c r="R206">
        <f t="shared" si="23"/>
        <v>-0.18924739295475893</v>
      </c>
      <c r="S206">
        <f t="shared" si="24"/>
        <v>0.131448155980155</v>
      </c>
      <c r="T206">
        <f t="shared" si="25"/>
        <v>-1.4397112804178858</v>
      </c>
      <c r="U206">
        <f t="shared" si="26"/>
        <v>2.0727685709625088</v>
      </c>
    </row>
    <row r="207" spans="1:21" x14ac:dyDescent="0.25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8"/>
        <v>457.51396796107161</v>
      </c>
      <c r="M207" s="1">
        <f t="shared" si="19"/>
        <v>57.189245995133952</v>
      </c>
      <c r="N207" s="1">
        <f t="shared" si="20"/>
        <v>30.722901434037812</v>
      </c>
      <c r="O207">
        <f t="shared" si="21"/>
        <v>17.737875413228071</v>
      </c>
      <c r="P207">
        <f t="shared" si="22"/>
        <v>84</v>
      </c>
      <c r="Q207">
        <f t="shared" si="27"/>
        <v>-11.064245995133952</v>
      </c>
      <c r="R207">
        <f t="shared" si="23"/>
        <v>-0.23987525192702336</v>
      </c>
      <c r="S207">
        <f t="shared" si="24"/>
        <v>0.14724203476646205</v>
      </c>
      <c r="T207">
        <f t="shared" si="25"/>
        <v>-1.629122093480202</v>
      </c>
      <c r="U207">
        <f t="shared" si="26"/>
        <v>2.6540387954653157</v>
      </c>
    </row>
    <row r="208" spans="1:21" x14ac:dyDescent="0.25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8"/>
        <v>357.8924772492602</v>
      </c>
      <c r="M208" s="1">
        <f t="shared" si="19"/>
        <v>44.736559656157525</v>
      </c>
      <c r="N208" s="1">
        <f t="shared" si="20"/>
        <v>18.430109575100925</v>
      </c>
      <c r="O208">
        <f t="shared" si="21"/>
        <v>10.64062872437882</v>
      </c>
      <c r="P208">
        <f t="shared" si="22"/>
        <v>85</v>
      </c>
      <c r="Q208">
        <f t="shared" si="27"/>
        <v>-10.486559656157525</v>
      </c>
      <c r="R208">
        <f t="shared" si="23"/>
        <v>-0.30617692426737297</v>
      </c>
      <c r="S208">
        <f t="shared" si="24"/>
        <v>0.17087153154335219</v>
      </c>
      <c r="T208">
        <f t="shared" si="25"/>
        <v>-1.7918545090683649</v>
      </c>
      <c r="U208">
        <f t="shared" si="26"/>
        <v>3.2107425816686312</v>
      </c>
    </row>
    <row r="209" spans="1:21" x14ac:dyDescent="0.25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8"/>
        <v>305.12886315863545</v>
      </c>
      <c r="M209" s="1">
        <f t="shared" si="19"/>
        <v>38.141107894829432</v>
      </c>
      <c r="N209" s="1">
        <f t="shared" si="20"/>
        <v>17.217071979433495</v>
      </c>
      <c r="O209">
        <f t="shared" si="21"/>
        <v>9.9402811419830925</v>
      </c>
      <c r="P209">
        <f t="shared" si="22"/>
        <v>86</v>
      </c>
      <c r="Q209">
        <f t="shared" si="27"/>
        <v>-7.6411078948294318</v>
      </c>
      <c r="R209">
        <f t="shared" si="23"/>
        <v>-0.25052812769932564</v>
      </c>
      <c r="S209">
        <f t="shared" si="24"/>
        <v>0.18107149208503706</v>
      </c>
      <c r="T209">
        <f t="shared" si="25"/>
        <v>-1.3835868076995217</v>
      </c>
      <c r="U209">
        <f t="shared" si="26"/>
        <v>1.9143124544401533</v>
      </c>
    </row>
    <row r="210" spans="1:21" x14ac:dyDescent="0.25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8"/>
        <v>238.6237921789284</v>
      </c>
      <c r="M210" s="1">
        <f t="shared" si="19"/>
        <v>29.82797402236605</v>
      </c>
      <c r="N210" s="1">
        <f t="shared" si="20"/>
        <v>17.735074362074229</v>
      </c>
      <c r="O210">
        <f t="shared" si="21"/>
        <v>10.239349957041588</v>
      </c>
      <c r="P210">
        <f t="shared" si="22"/>
        <v>87</v>
      </c>
      <c r="Q210">
        <f t="shared" si="27"/>
        <v>2.9220259776339503</v>
      </c>
      <c r="R210">
        <f t="shared" si="23"/>
        <v>8.9222167255998477E-2</v>
      </c>
      <c r="S210">
        <f t="shared" si="24"/>
        <v>0.17474081133220759</v>
      </c>
      <c r="T210">
        <f t="shared" si="25"/>
        <v>0.51059719006554349</v>
      </c>
      <c r="U210">
        <f t="shared" si="26"/>
        <v>0.26070949050282882</v>
      </c>
    </row>
    <row r="211" spans="1:21" x14ac:dyDescent="0.25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8"/>
        <v>318.94637586711838</v>
      </c>
      <c r="M211" s="1">
        <f t="shared" si="19"/>
        <v>39.868296983389797</v>
      </c>
      <c r="N211" s="1">
        <f t="shared" si="20"/>
        <v>21.523964550642845</v>
      </c>
      <c r="O211">
        <f t="shared" si="21"/>
        <v>12.42686672734161</v>
      </c>
      <c r="P211">
        <f t="shared" si="22"/>
        <v>88</v>
      </c>
      <c r="Q211">
        <f t="shared" si="27"/>
        <v>-14.743296983389797</v>
      </c>
      <c r="R211">
        <f t="shared" si="23"/>
        <v>-0.58679788988616111</v>
      </c>
      <c r="S211">
        <f t="shared" si="24"/>
        <v>0.19950186722152657</v>
      </c>
      <c r="T211">
        <f t="shared" si="25"/>
        <v>-2.9413152771877651</v>
      </c>
      <c r="U211">
        <f t="shared" si="26"/>
        <v>8.6513355598181381</v>
      </c>
    </row>
    <row r="212" spans="1:21" x14ac:dyDescent="0.25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8"/>
        <v>232.13371216878264</v>
      </c>
      <c r="M212" s="1">
        <f t="shared" si="19"/>
        <v>29.01671402109783</v>
      </c>
      <c r="N212" s="1">
        <f t="shared" si="20"/>
        <v>18.951358285701524</v>
      </c>
      <c r="O212">
        <f t="shared" si="21"/>
        <v>10.94157180775882</v>
      </c>
      <c r="P212">
        <f t="shared" si="22"/>
        <v>89</v>
      </c>
      <c r="Q212">
        <f t="shared" si="27"/>
        <v>-11.01671402109783</v>
      </c>
      <c r="R212">
        <f t="shared" si="23"/>
        <v>-0.61203966783876829</v>
      </c>
      <c r="S212">
        <f t="shared" si="24"/>
        <v>0.23570226039551587</v>
      </c>
      <c r="T212">
        <f t="shared" si="25"/>
        <v>-2.5966643969037309</v>
      </c>
      <c r="U212">
        <f t="shared" si="26"/>
        <v>6.7426659901474171</v>
      </c>
    </row>
    <row r="213" spans="1:21" x14ac:dyDescent="0.25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8"/>
        <v>59.838198516517664</v>
      </c>
      <c r="M213" s="1">
        <f t="shared" si="19"/>
        <v>7.4797748145647081</v>
      </c>
      <c r="N213" s="1">
        <f t="shared" si="20"/>
        <v>18.635023574004244</v>
      </c>
      <c r="O213">
        <f t="shared" si="21"/>
        <v>10.758935876806373</v>
      </c>
      <c r="P213">
        <f t="shared" si="22"/>
        <v>90</v>
      </c>
      <c r="Q213">
        <f t="shared" si="27"/>
        <v>6.6452251854352919</v>
      </c>
      <c r="R213">
        <f t="shared" si="23"/>
        <v>0.47045842020780826</v>
      </c>
      <c r="S213">
        <f t="shared" si="24"/>
        <v>0.26607604209509572</v>
      </c>
      <c r="T213">
        <f t="shared" si="25"/>
        <v>1.7681352161712709</v>
      </c>
      <c r="U213">
        <f t="shared" si="26"/>
        <v>3.1263021426650273</v>
      </c>
    </row>
    <row r="214" spans="1:21" x14ac:dyDescent="0.25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8"/>
        <v>82.464627341832852</v>
      </c>
      <c r="M214" s="1">
        <f t="shared" si="19"/>
        <v>10.308078417729106</v>
      </c>
      <c r="N214" s="1">
        <f t="shared" si="20"/>
        <v>10.63227878370847</v>
      </c>
      <c r="O214">
        <f t="shared" si="21"/>
        <v>6.138549017873232</v>
      </c>
      <c r="P214">
        <f t="shared" si="22"/>
        <v>91</v>
      </c>
      <c r="Q214">
        <f t="shared" si="27"/>
        <v>-0.30807841772910649</v>
      </c>
      <c r="R214">
        <f t="shared" si="23"/>
        <v>-3.0807841772910648E-2</v>
      </c>
      <c r="S214">
        <f t="shared" si="24"/>
        <v>0.31622776601683794</v>
      </c>
      <c r="T214">
        <f t="shared" si="25"/>
        <v>-9.7422949796477532E-2</v>
      </c>
      <c r="U214">
        <f t="shared" si="26"/>
        <v>9.491231147046985E-3</v>
      </c>
    </row>
    <row r="215" spans="1:21" x14ac:dyDescent="0.25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8"/>
        <v>93.54310485254959</v>
      </c>
      <c r="M215" s="1">
        <f t="shared" si="19"/>
        <v>11.692888106568699</v>
      </c>
      <c r="N215" s="1">
        <f t="shared" si="20"/>
        <v>8.2967785241306764</v>
      </c>
      <c r="O215">
        <f t="shared" si="21"/>
        <v>4.7901473143135522</v>
      </c>
      <c r="P215">
        <f t="shared" si="22"/>
        <v>92</v>
      </c>
      <c r="Q215">
        <f t="shared" si="27"/>
        <v>-5.0678881065686987</v>
      </c>
      <c r="R215">
        <f t="shared" si="23"/>
        <v>-0.76496424250093564</v>
      </c>
      <c r="S215">
        <f t="shared" si="24"/>
        <v>0.38851434494290565</v>
      </c>
      <c r="T215">
        <f t="shared" si="25"/>
        <v>-1.9689472279674807</v>
      </c>
      <c r="U215">
        <f t="shared" si="26"/>
        <v>3.8767531865208253</v>
      </c>
    </row>
    <row r="216" spans="1:21" x14ac:dyDescent="0.25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8"/>
        <v>32.243210610002215</v>
      </c>
      <c r="M216" s="1">
        <f t="shared" si="19"/>
        <v>4.0304013262502769</v>
      </c>
      <c r="N216" s="1">
        <f t="shared" si="20"/>
        <v>12.386927365652456</v>
      </c>
      <c r="O216">
        <f t="shared" si="21"/>
        <v>7.1515958489917875</v>
      </c>
      <c r="P216">
        <f t="shared" si="22"/>
        <v>93</v>
      </c>
      <c r="Q216">
        <f t="shared" si="27"/>
        <v>9.4598673749723083E-2</v>
      </c>
      <c r="R216">
        <f t="shared" si="23"/>
        <v>2.2933011818114687E-2</v>
      </c>
      <c r="S216">
        <f t="shared" si="24"/>
        <v>0.4923659639173309</v>
      </c>
      <c r="T216">
        <f t="shared" si="25"/>
        <v>4.6577167186083519E-2</v>
      </c>
      <c r="U216">
        <f t="shared" si="26"/>
        <v>2.1694325030803749E-3</v>
      </c>
    </row>
    <row r="217" spans="1:21" x14ac:dyDescent="0.25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8"/>
        <v>-26.869954727590098</v>
      </c>
      <c r="M217" s="1">
        <f t="shared" si="19"/>
        <v>-3.3587443409487623</v>
      </c>
      <c r="N217" s="1">
        <f t="shared" si="20"/>
        <v>14.896529785886422</v>
      </c>
      <c r="O217">
        <f t="shared" si="21"/>
        <v>8.6005154818728045</v>
      </c>
      <c r="P217">
        <f t="shared" si="22"/>
        <v>94</v>
      </c>
      <c r="Q217">
        <f t="shared" si="27"/>
        <v>5.8587443409487623</v>
      </c>
      <c r="R217">
        <f t="shared" si="23"/>
        <v>2.3434977363795051</v>
      </c>
      <c r="S217">
        <f t="shared" si="24"/>
        <v>0.63245553203367588</v>
      </c>
      <c r="T217">
        <f t="shared" si="25"/>
        <v>3.7053952692040375</v>
      </c>
      <c r="U217">
        <f t="shared" si="26"/>
        <v>13.729954101039658</v>
      </c>
    </row>
    <row r="218" spans="1:21" x14ac:dyDescent="0.25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8"/>
        <v>35.653240589424939</v>
      </c>
      <c r="M218" s="1">
        <f t="shared" si="19"/>
        <v>4.4566550736781174</v>
      </c>
      <c r="N218" s="1">
        <f t="shared" si="20"/>
        <v>9.4018484815399308</v>
      </c>
      <c r="O218">
        <f t="shared" si="21"/>
        <v>5.4281597516971534</v>
      </c>
      <c r="P218">
        <f t="shared" si="22"/>
        <v>95</v>
      </c>
      <c r="Q218">
        <f t="shared" si="27"/>
        <v>-2.0816550736781174</v>
      </c>
      <c r="R218">
        <f t="shared" si="23"/>
        <v>-0.8764863468118389</v>
      </c>
      <c r="S218">
        <f t="shared" si="24"/>
        <v>0.64888568452305018</v>
      </c>
      <c r="T218">
        <f t="shared" si="25"/>
        <v>-1.3507561774245056</v>
      </c>
      <c r="U218">
        <f t="shared" si="26"/>
        <v>1.8245422508504625</v>
      </c>
    </row>
    <row r="219" spans="1:21" x14ac:dyDescent="0.25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8"/>
        <v>26.122325572185183</v>
      </c>
      <c r="M219" s="1">
        <f t="shared" si="19"/>
        <v>3.2652906965231479</v>
      </c>
      <c r="N219" s="1">
        <f t="shared" si="20"/>
        <v>6.9568580691809601</v>
      </c>
      <c r="O219">
        <f t="shared" si="21"/>
        <v>4.0165438789556474</v>
      </c>
      <c r="P219">
        <f t="shared" si="22"/>
        <v>96</v>
      </c>
      <c r="Q219">
        <f t="shared" si="27"/>
        <v>-2.3902906965231479</v>
      </c>
      <c r="R219">
        <f t="shared" si="23"/>
        <v>-2.7317607960264545</v>
      </c>
      <c r="S219">
        <f t="shared" si="24"/>
        <v>1.0690449676496976</v>
      </c>
      <c r="T219">
        <f t="shared" si="25"/>
        <v>-2.5553282403379614</v>
      </c>
      <c r="U219">
        <f t="shared" si="26"/>
        <v>6.5297024158687034</v>
      </c>
    </row>
    <row r="220" spans="1:21" x14ac:dyDescent="0.25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8"/>
        <v>57.114075575489458</v>
      </c>
      <c r="M220" s="1">
        <f t="shared" si="19"/>
        <v>7.1392594469361823</v>
      </c>
      <c r="N220" s="1">
        <f t="shared" si="20"/>
        <v>13.35282885009517</v>
      </c>
      <c r="O220">
        <f t="shared" si="21"/>
        <v>7.7092593310454482</v>
      </c>
      <c r="P220">
        <f t="shared" si="22"/>
        <v>97</v>
      </c>
      <c r="Q220">
        <f t="shared" si="27"/>
        <v>-5.2642594469361823</v>
      </c>
      <c r="R220">
        <f t="shared" si="23"/>
        <v>-2.8076050383659639</v>
      </c>
      <c r="S220">
        <f t="shared" si="24"/>
        <v>0.73029674334022143</v>
      </c>
      <c r="T220">
        <f t="shared" si="25"/>
        <v>-3.8444715301954897</v>
      </c>
      <c r="U220">
        <f t="shared" si="26"/>
        <v>14.779961346483647</v>
      </c>
    </row>
    <row r="221" spans="1:21" x14ac:dyDescent="0.25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8"/>
        <v>-52.904293797444467</v>
      </c>
      <c r="M221" s="1">
        <f t="shared" si="19"/>
        <v>-6.6130367246805584</v>
      </c>
      <c r="N221" s="1">
        <f t="shared" si="20"/>
        <v>21.54864264497753</v>
      </c>
      <c r="O221">
        <f t="shared" si="21"/>
        <v>12.441114631748826</v>
      </c>
      <c r="P221">
        <f t="shared" si="22"/>
        <v>98</v>
      </c>
      <c r="Q221">
        <f t="shared" si="27"/>
        <v>7.1130367246805584</v>
      </c>
      <c r="R221">
        <f t="shared" si="23"/>
        <v>14.226073449361117</v>
      </c>
      <c r="S221">
        <f t="shared" si="24"/>
        <v>1.4142135623730949</v>
      </c>
      <c r="T221">
        <f t="shared" si="25"/>
        <v>10.059353005701146</v>
      </c>
      <c r="U221">
        <f t="shared" si="26"/>
        <v>101.19058289330864</v>
      </c>
    </row>
    <row r="222" spans="1:21" x14ac:dyDescent="0.25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8"/>
        <v>38.057576380670049</v>
      </c>
      <c r="M222" s="1">
        <f t="shared" si="19"/>
        <v>4.7571970475837562</v>
      </c>
      <c r="N222" s="1">
        <f t="shared" si="20"/>
        <v>12.920645263014061</v>
      </c>
      <c r="O222">
        <f t="shared" si="21"/>
        <v>7.4597380207048314</v>
      </c>
      <c r="P222">
        <f t="shared" si="22"/>
        <v>99</v>
      </c>
      <c r="Q222">
        <f t="shared" si="27"/>
        <v>-4.2571970475837562</v>
      </c>
      <c r="R222">
        <f t="shared" si="23"/>
        <v>-8.5143940951675123</v>
      </c>
      <c r="S222">
        <f t="shared" si="24"/>
        <v>1.4142135623730949</v>
      </c>
      <c r="T222">
        <f t="shared" si="25"/>
        <v>-6.0205858023876466</v>
      </c>
      <c r="U222">
        <f t="shared" si="26"/>
        <v>36.247453403911699</v>
      </c>
    </row>
    <row r="223" spans="1:21" x14ac:dyDescent="0.25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8"/>
        <v>9.8453540952177914</v>
      </c>
      <c r="M223" s="1">
        <f t="shared" si="19"/>
        <v>1.2306692619022239</v>
      </c>
      <c r="N223" s="1">
        <f t="shared" si="20"/>
        <v>7.3569363248759734</v>
      </c>
      <c r="O223">
        <f t="shared" si="21"/>
        <v>4.2475291675780795</v>
      </c>
      <c r="P223">
        <f t="shared" si="22"/>
        <v>100</v>
      </c>
      <c r="Q223">
        <f t="shared" si="27"/>
        <v>-1.2306692619022239</v>
      </c>
    </row>
    <row r="224" spans="1:21" x14ac:dyDescent="0.25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8"/>
        <v>99.30092721874766</v>
      </c>
      <c r="M224" s="1">
        <f t="shared" si="19"/>
        <v>12.412615902343457</v>
      </c>
      <c r="N224" s="1">
        <f t="shared" si="20"/>
        <v>31.979791403038476</v>
      </c>
      <c r="O224">
        <f t="shared" si="21"/>
        <v>18.463541175172345</v>
      </c>
      <c r="P224">
        <f t="shared" si="22"/>
        <v>101</v>
      </c>
      <c r="Q224">
        <f t="shared" si="27"/>
        <v>-12.162615902343457</v>
      </c>
    </row>
    <row r="225" spans="1:17" x14ac:dyDescent="0.25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8"/>
        <v>-11.883241638541264</v>
      </c>
      <c r="M225" s="1">
        <f t="shared" si="19"/>
        <v>-1.485405204817658</v>
      </c>
      <c r="N225" s="1">
        <f t="shared" si="20"/>
        <v>4.5808459006171747</v>
      </c>
      <c r="O225">
        <f t="shared" si="21"/>
        <v>2.6447526138375195</v>
      </c>
      <c r="P225">
        <f t="shared" si="22"/>
        <v>102</v>
      </c>
      <c r="Q225">
        <f t="shared" si="27"/>
        <v>1.485405204817658</v>
      </c>
    </row>
    <row r="226" spans="1:17" x14ac:dyDescent="0.25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8"/>
        <v>3.5824199914932149</v>
      </c>
      <c r="M226" s="1">
        <f t="shared" si="19"/>
        <v>0.44780249893665186</v>
      </c>
      <c r="N226" s="1">
        <f t="shared" si="20"/>
        <v>4.3306754393399824</v>
      </c>
      <c r="O226">
        <f t="shared" si="21"/>
        <v>2.5003166306758398</v>
      </c>
      <c r="P226">
        <f t="shared" si="22"/>
        <v>103</v>
      </c>
      <c r="Q226">
        <f t="shared" si="27"/>
        <v>-0.44780249893665186</v>
      </c>
    </row>
    <row r="227" spans="1:17" x14ac:dyDescent="0.25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8"/>
        <v>20.817600445705395</v>
      </c>
      <c r="M227" s="1">
        <f t="shared" si="19"/>
        <v>2.6022000557131744</v>
      </c>
      <c r="N227" s="1">
        <f t="shared" si="20"/>
        <v>11.09433192734352</v>
      </c>
      <c r="O227">
        <f t="shared" si="21"/>
        <v>6.4053155247308409</v>
      </c>
      <c r="P227">
        <f t="shared" si="22"/>
        <v>104</v>
      </c>
      <c r="Q227">
        <f t="shared" si="27"/>
        <v>-2.6022000557131744</v>
      </c>
    </row>
    <row r="228" spans="1:17" x14ac:dyDescent="0.25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8"/>
        <v>40.776547748595377</v>
      </c>
      <c r="M228" s="1">
        <f t="shared" si="19"/>
        <v>5.0970684685744221</v>
      </c>
      <c r="N228" s="1">
        <f t="shared" si="20"/>
        <v>8.2922455211810888</v>
      </c>
      <c r="O228">
        <f t="shared" si="21"/>
        <v>4.7875301838403708</v>
      </c>
      <c r="P228">
        <f t="shared" si="22"/>
        <v>105</v>
      </c>
      <c r="Q228">
        <f t="shared" si="27"/>
        <v>-5.0970684685744221</v>
      </c>
    </row>
    <row r="229" spans="1:17" x14ac:dyDescent="0.25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8"/>
        <v>30.979114925488844</v>
      </c>
      <c r="M229" s="1">
        <f t="shared" si="19"/>
        <v>3.8723893656861055</v>
      </c>
      <c r="N229" s="1">
        <f t="shared" si="20"/>
        <v>9.6267637043795524</v>
      </c>
      <c r="O229">
        <f t="shared" si="21"/>
        <v>5.558014616148454</v>
      </c>
      <c r="P229">
        <f t="shared" si="22"/>
        <v>106</v>
      </c>
      <c r="Q229">
        <f t="shared" si="27"/>
        <v>-3.8723893656861055</v>
      </c>
    </row>
    <row r="230" spans="1:17" x14ac:dyDescent="0.25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8"/>
        <v>27.567680742591591</v>
      </c>
      <c r="M230" s="1">
        <f t="shared" si="19"/>
        <v>3.4459600928239489</v>
      </c>
      <c r="N230" s="1">
        <f t="shared" si="20"/>
        <v>8.9411670151133205</v>
      </c>
      <c r="O230">
        <f t="shared" si="21"/>
        <v>5.1621851830450787</v>
      </c>
      <c r="P230">
        <f t="shared" si="22"/>
        <v>107</v>
      </c>
      <c r="Q230">
        <f t="shared" si="27"/>
        <v>-3.4459600928239489</v>
      </c>
    </row>
    <row r="231" spans="1:17" x14ac:dyDescent="0.25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8"/>
        <v>28.750445824116454</v>
      </c>
      <c r="M231" s="1">
        <f t="shared" si="19"/>
        <v>3.5938057280145568</v>
      </c>
      <c r="N231" s="1">
        <f t="shared" si="20"/>
        <v>3.16673954052394</v>
      </c>
      <c r="O231">
        <f t="shared" si="21"/>
        <v>1.8283179261749287</v>
      </c>
      <c r="P231">
        <f t="shared" si="22"/>
        <v>108</v>
      </c>
      <c r="Q231">
        <f t="shared" si="27"/>
        <v>-3.5938057280145568</v>
      </c>
    </row>
    <row r="232" spans="1:17" x14ac:dyDescent="0.25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8"/>
        <v>-43.833372020162557</v>
      </c>
      <c r="M232" s="1">
        <f t="shared" si="19"/>
        <v>-5.4791715025203196</v>
      </c>
      <c r="N232" s="1">
        <f t="shared" si="20"/>
        <v>10.898541547619216</v>
      </c>
      <c r="O232">
        <f t="shared" si="21"/>
        <v>6.2922758962922751</v>
      </c>
      <c r="P232">
        <f t="shared" si="22"/>
        <v>109</v>
      </c>
      <c r="Q232">
        <f t="shared" si="27"/>
        <v>5.4791715025203196</v>
      </c>
    </row>
    <row r="239" spans="1:17" x14ac:dyDescent="0.25">
      <c r="J239" t="s">
        <v>17</v>
      </c>
      <c r="K239" t="s">
        <v>18</v>
      </c>
    </row>
    <row r="240" spans="1:17" x14ac:dyDescent="0.25">
      <c r="A240" t="s">
        <v>6</v>
      </c>
      <c r="B240">
        <f>SUM(B123:B232)</f>
        <v>162724.44598495992</v>
      </c>
      <c r="C240">
        <f t="shared" ref="C240:I240" si="28">SUM(C123:C232)</f>
        <v>180954.53929556283</v>
      </c>
      <c r="D240">
        <f t="shared" si="28"/>
        <v>193272.1403713327</v>
      </c>
      <c r="E240">
        <f t="shared" si="28"/>
        <v>194450.75705760188</v>
      </c>
      <c r="F240">
        <f>SUM(F123:F232)</f>
        <v>188934.90737039709</v>
      </c>
      <c r="G240">
        <f t="shared" si="28"/>
        <v>197007.14330274114</v>
      </c>
      <c r="H240">
        <f t="shared" si="28"/>
        <v>193458.91895056827</v>
      </c>
      <c r="I240">
        <f t="shared" si="28"/>
        <v>184926.81991420136</v>
      </c>
    </row>
    <row r="241" spans="1:11" x14ac:dyDescent="0.25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25">
      <c r="A242" t="s">
        <v>8</v>
      </c>
      <c r="B242">
        <f>B240-B241</f>
        <v>1373.4459849599225</v>
      </c>
      <c r="C242">
        <f t="shared" ref="C242:E242" si="31">C240-C241</f>
        <v>-564.46070443716599</v>
      </c>
      <c r="D242">
        <f t="shared" si="31"/>
        <v>450.14037133270176</v>
      </c>
      <c r="E242">
        <f t="shared" si="31"/>
        <v>-69.242942398122977</v>
      </c>
      <c r="F242">
        <f>F240-F241</f>
        <v>2030.9073703970935</v>
      </c>
      <c r="G242">
        <f t="shared" ref="G242:I242" si="32">G240-G241</f>
        <v>510.14330274114036</v>
      </c>
      <c r="H242">
        <f t="shared" si="32"/>
        <v>443.91895056827343</v>
      </c>
      <c r="I242">
        <f t="shared" si="32"/>
        <v>1476.8199142013618</v>
      </c>
    </row>
    <row r="243" spans="1:11" x14ac:dyDescent="0.25">
      <c r="A243" t="s">
        <v>9</v>
      </c>
      <c r="B243">
        <f>B242/B241</f>
        <v>8.5121628310944625E-3</v>
      </c>
      <c r="C243">
        <f t="shared" ref="C243:E243" si="33">C242/C241</f>
        <v>-3.1096508048037174E-3</v>
      </c>
      <c r="D243">
        <f t="shared" si="33"/>
        <v>2.3344865800204425E-3</v>
      </c>
      <c r="E243">
        <f t="shared" si="33"/>
        <v>-3.5596824181638383E-4</v>
      </c>
      <c r="F243">
        <f>F242/F241</f>
        <v>1.086604551211902E-2</v>
      </c>
      <c r="G243">
        <f t="shared" ref="G243:I243" si="34">G242/G241</f>
        <v>2.5961887598341979E-3</v>
      </c>
      <c r="H243">
        <f t="shared" si="34"/>
        <v>2.299919439257433E-3</v>
      </c>
      <c r="I243">
        <f t="shared" si="34"/>
        <v>8.0502584584429653E-3</v>
      </c>
      <c r="J243">
        <f>AVERAGE(B243:I243)</f>
        <v>3.8991803167685527E-3</v>
      </c>
      <c r="K243">
        <f>STDEV(B243:I243)/SQRT(7)</f>
        <v>1.8125523770272829E-3</v>
      </c>
    </row>
    <row r="244" spans="1:11" x14ac:dyDescent="0.25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35">(D241-D240)^2/D241</f>
        <v>1.050846656001611</v>
      </c>
      <c r="E244">
        <f t="shared" si="35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36">(H241-H240)^2/H241</f>
        <v>1.0209778238667315</v>
      </c>
      <c r="I244">
        <f t="shared" si="36"/>
        <v>11.888782005896525</v>
      </c>
    </row>
    <row r="245" spans="1:11" x14ac:dyDescent="0.25">
      <c r="A245" t="s">
        <v>19</v>
      </c>
      <c r="B245">
        <f>SUM(B133:B212)</f>
        <v>162583.6790327504</v>
      </c>
      <c r="C245">
        <f t="shared" ref="C245:I245" si="37">SUM(C133:C212)</f>
        <v>180897.33092221169</v>
      </c>
      <c r="D245">
        <f t="shared" si="37"/>
        <v>193146.78041990736</v>
      </c>
      <c r="E245">
        <f t="shared" si="37"/>
        <v>194317.03803742054</v>
      </c>
      <c r="F245">
        <f t="shared" si="37"/>
        <v>188724.65252625497</v>
      </c>
      <c r="G245">
        <f t="shared" si="37"/>
        <v>196846.60067993696</v>
      </c>
      <c r="H245">
        <f t="shared" si="37"/>
        <v>193380.19556078952</v>
      </c>
      <c r="I245">
        <f t="shared" si="37"/>
        <v>184810.25349393053</v>
      </c>
    </row>
    <row r="246" spans="1:11" x14ac:dyDescent="0.25">
      <c r="A246" t="s">
        <v>20</v>
      </c>
      <c r="B246">
        <f>SUM(B10:B92)</f>
        <v>161297</v>
      </c>
      <c r="C246">
        <f t="shared" ref="C246:I246" si="38">SUM(C10:C92)</f>
        <v>181462</v>
      </c>
      <c r="D246">
        <f t="shared" si="38"/>
        <v>192775</v>
      </c>
      <c r="E246">
        <f t="shared" si="38"/>
        <v>194488</v>
      </c>
      <c r="F246">
        <f t="shared" si="38"/>
        <v>186871</v>
      </c>
      <c r="G246">
        <f t="shared" si="38"/>
        <v>196435</v>
      </c>
      <c r="H246">
        <f t="shared" si="38"/>
        <v>192996</v>
      </c>
      <c r="I246">
        <f t="shared" si="38"/>
        <v>183404</v>
      </c>
    </row>
    <row r="247" spans="1:11" x14ac:dyDescent="0.25">
      <c r="A247" t="s">
        <v>21</v>
      </c>
      <c r="B247">
        <f>B241-B246</f>
        <v>54</v>
      </c>
      <c r="C247">
        <f t="shared" ref="C247:I247" si="39">C241-C246</f>
        <v>57</v>
      </c>
      <c r="D247">
        <f t="shared" si="39"/>
        <v>47</v>
      </c>
      <c r="E247">
        <f t="shared" si="39"/>
        <v>32</v>
      </c>
      <c r="F247">
        <f t="shared" si="39"/>
        <v>33</v>
      </c>
      <c r="G247">
        <f t="shared" si="39"/>
        <v>62</v>
      </c>
      <c r="H247">
        <f t="shared" si="39"/>
        <v>19</v>
      </c>
      <c r="I247">
        <f t="shared" si="39"/>
        <v>46</v>
      </c>
    </row>
    <row r="248" spans="1:11" x14ac:dyDescent="0.25">
      <c r="A248" t="s">
        <v>22</v>
      </c>
      <c r="B248">
        <f>B247/B241</f>
        <v>3.3467409560523329E-4</v>
      </c>
      <c r="C248">
        <f t="shared" ref="C248:I248" si="40">C247/C241</f>
        <v>3.1401671450371587E-4</v>
      </c>
      <c r="D248">
        <f t="shared" si="40"/>
        <v>2.4374812002779766E-4</v>
      </c>
      <c r="E248">
        <f t="shared" si="40"/>
        <v>1.645075056549455E-4</v>
      </c>
      <c r="F248">
        <f t="shared" si="40"/>
        <v>1.7656122929418311E-4</v>
      </c>
      <c r="G248">
        <f t="shared" si="40"/>
        <v>3.1552644569637195E-4</v>
      </c>
      <c r="H248">
        <f t="shared" si="40"/>
        <v>9.8437945237416787E-5</v>
      </c>
      <c r="I248">
        <f t="shared" si="40"/>
        <v>2.5074952303079856E-4</v>
      </c>
      <c r="J248">
        <f>AVERAGE(B248:I248)</f>
        <v>2.3727769738130785E-4</v>
      </c>
    </row>
    <row r="249" spans="1:11" x14ac:dyDescent="0.25">
      <c r="A249" t="s">
        <v>23</v>
      </c>
      <c r="B249">
        <f t="shared" ref="B249:I249" si="41">B245-B246</f>
        <v>1286.6790327503986</v>
      </c>
      <c r="C249">
        <f t="shared" si="41"/>
        <v>-564.669077788305</v>
      </c>
      <c r="D249">
        <f t="shared" si="41"/>
        <v>371.78041990735801</v>
      </c>
      <c r="E249">
        <f t="shared" si="41"/>
        <v>-170.96196257945849</v>
      </c>
      <c r="F249">
        <f t="shared" si="41"/>
        <v>1853.6525262549694</v>
      </c>
      <c r="G249">
        <f t="shared" si="41"/>
        <v>411.6006799369643</v>
      </c>
      <c r="H249">
        <f t="shared" si="41"/>
        <v>384.19556078952155</v>
      </c>
      <c r="I249">
        <f t="shared" si="41"/>
        <v>1406.2534939305333</v>
      </c>
    </row>
    <row r="250" spans="1:11" x14ac:dyDescent="0.25">
      <c r="A250" t="s">
        <v>24</v>
      </c>
      <c r="B250">
        <f t="shared" ref="B250:I250" si="42">B249/B246</f>
        <v>7.977079751950741E-3</v>
      </c>
      <c r="C250">
        <f t="shared" si="42"/>
        <v>-3.1117758968175432E-3</v>
      </c>
      <c r="D250">
        <f t="shared" si="42"/>
        <v>1.9285717541556633E-3</v>
      </c>
      <c r="E250">
        <f t="shared" si="42"/>
        <v>-8.790360463342648E-4</v>
      </c>
      <c r="F250">
        <f t="shared" si="42"/>
        <v>9.9194231649371457E-3</v>
      </c>
      <c r="G250">
        <f t="shared" si="42"/>
        <v>2.0953530681241343E-3</v>
      </c>
      <c r="H250">
        <f t="shared" si="42"/>
        <v>1.9906918319007728E-3</v>
      </c>
      <c r="I250">
        <f t="shared" si="42"/>
        <v>7.6675181235443786E-3</v>
      </c>
      <c r="J250">
        <f>AVERAGE(B250:I250)</f>
        <v>3.4484782189326281E-3</v>
      </c>
      <c r="K250">
        <f>STDEV(B250:I250)/SQRT(7)</f>
        <v>1.7391774757797643E-3</v>
      </c>
    </row>
    <row r="251" spans="1:11" x14ac:dyDescent="0.25">
      <c r="A251" t="s">
        <v>10</v>
      </c>
      <c r="B251">
        <f t="shared" ref="B251:I251" si="43">B249*B249/B246</f>
        <v>10.263941259412769</v>
      </c>
      <c r="C251">
        <f t="shared" si="43"/>
        <v>1.757123625939838</v>
      </c>
      <c r="D251">
        <f t="shared" si="43"/>
        <v>0.71700521658146255</v>
      </c>
      <c r="E251">
        <f t="shared" si="43"/>
        <v>0.15028172765939371</v>
      </c>
      <c r="F251">
        <f t="shared" si="43"/>
        <v>18.387163808677805</v>
      </c>
      <c r="G251">
        <f t="shared" si="43"/>
        <v>0.86244874754789791</v>
      </c>
      <c r="H251">
        <f t="shared" si="43"/>
        <v>0.76481496471623744</v>
      </c>
      <c r="I251">
        <f t="shared" si="43"/>
        <v>10.78247415100997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ניר צדוק</cp:lastModifiedBy>
  <dcterms:created xsi:type="dcterms:W3CDTF">2022-03-18T18:27:43Z</dcterms:created>
  <dcterms:modified xsi:type="dcterms:W3CDTF">2022-05-12T19:41:37Z</dcterms:modified>
</cp:coreProperties>
</file>