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_to_5\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1" i="1" l="1"/>
  <c r="D249" i="1"/>
  <c r="D250" i="1" s="1"/>
  <c r="C249" i="1"/>
  <c r="C250" i="1" s="1"/>
  <c r="I246" i="1"/>
  <c r="H246" i="1"/>
  <c r="G246" i="1"/>
  <c r="F246" i="1"/>
  <c r="F247" i="1" s="1"/>
  <c r="F248" i="1" s="1"/>
  <c r="E246" i="1"/>
  <c r="E247" i="1" s="1"/>
  <c r="E248" i="1" s="1"/>
  <c r="D246" i="1"/>
  <c r="D247" i="1" s="1"/>
  <c r="D248" i="1" s="1"/>
  <c r="C246" i="1"/>
  <c r="B246" i="1"/>
  <c r="I245" i="1"/>
  <c r="I249" i="1" s="1"/>
  <c r="H245" i="1"/>
  <c r="H249" i="1" s="1"/>
  <c r="G245" i="1"/>
  <c r="G249" i="1" s="1"/>
  <c r="F245" i="1"/>
  <c r="F249" i="1" s="1"/>
  <c r="E245" i="1"/>
  <c r="E249" i="1" s="1"/>
  <c r="D245" i="1"/>
  <c r="C245" i="1"/>
  <c r="B245" i="1"/>
  <c r="B249" i="1" s="1"/>
  <c r="F244" i="1"/>
  <c r="E244" i="1"/>
  <c r="D244" i="1"/>
  <c r="I241" i="1"/>
  <c r="I247" i="1" s="1"/>
  <c r="I248" i="1" s="1"/>
  <c r="H241" i="1"/>
  <c r="H247" i="1" s="1"/>
  <c r="H248" i="1" s="1"/>
  <c r="G241" i="1"/>
  <c r="G244" i="1" s="1"/>
  <c r="F241" i="1"/>
  <c r="E241" i="1"/>
  <c r="D241" i="1"/>
  <c r="C241" i="1"/>
  <c r="C247" i="1" s="1"/>
  <c r="C248" i="1" s="1"/>
  <c r="B241" i="1"/>
  <c r="B247" i="1" s="1"/>
  <c r="B248" i="1" s="1"/>
  <c r="I240" i="1"/>
  <c r="I242" i="1" s="1"/>
  <c r="I243" i="1" s="1"/>
  <c r="H240" i="1"/>
  <c r="H242" i="1" s="1"/>
  <c r="H243" i="1" s="1"/>
  <c r="G240" i="1"/>
  <c r="G242" i="1" s="1"/>
  <c r="G243" i="1" s="1"/>
  <c r="F240" i="1"/>
  <c r="F242" i="1" s="1"/>
  <c r="F243" i="1" s="1"/>
  <c r="E240" i="1"/>
  <c r="E242" i="1" s="1"/>
  <c r="E243" i="1" s="1"/>
  <c r="D240" i="1"/>
  <c r="D242" i="1" s="1"/>
  <c r="D243" i="1" s="1"/>
  <c r="C240" i="1"/>
  <c r="C242" i="1" s="1"/>
  <c r="C243" i="1" s="1"/>
  <c r="B240" i="1"/>
  <c r="B242" i="1" s="1"/>
  <c r="B243" i="1" s="1"/>
  <c r="E250" i="1" l="1"/>
  <c r="E251" i="1"/>
  <c r="G250" i="1"/>
  <c r="G251" i="1"/>
  <c r="H251" i="1"/>
  <c r="H250" i="1"/>
  <c r="I251" i="1"/>
  <c r="I250" i="1"/>
  <c r="F251" i="1"/>
  <c r="F250" i="1"/>
  <c r="K243" i="1"/>
  <c r="J243" i="1"/>
  <c r="B251" i="1"/>
  <c r="B250" i="1"/>
  <c r="G247" i="1"/>
  <c r="G248" i="1" s="1"/>
  <c r="J248" i="1" s="1"/>
  <c r="I244" i="1"/>
  <c r="B244" i="1"/>
  <c r="D251" i="1"/>
  <c r="H244" i="1"/>
  <c r="C244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50" i="1" l="1"/>
  <c r="J250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L3" i="1"/>
  <c r="O132" i="1" l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</calcChain>
</file>

<file path=xl/sharedStrings.xml><?xml version="1.0" encoding="utf-8"?>
<sst xmlns="http://schemas.openxmlformats.org/spreadsheetml/2006/main" count="32" uniqueCount="25">
  <si>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</si>
  <si>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</si>
  <si>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</si>
  <si>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</si>
  <si>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</si>
  <si>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</si>
  <si>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</si>
  <si>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</si>
  <si>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</si>
  <si>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</si>
  <si>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</si>
  <si>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</si>
  <si>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</si>
  <si>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</si>
  <si>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</si>
  <si>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</si>
  <si>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</si>
  <si>
    <t>average</t>
  </si>
  <si>
    <t>stdev/sqrt7</t>
  </si>
  <si>
    <t>10-89out</t>
  </si>
  <si>
    <t>10-89true</t>
  </si>
  <si>
    <t>deltatrue</t>
  </si>
  <si>
    <t>delta/true</t>
  </si>
  <si>
    <t>bias</t>
  </si>
  <si>
    <t>relbias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</si>
</sst>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67592"/>
        <c:axId val="432168376"/>
      </c:barChart>
      <c:catAx>
        <c:axId val="43216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8376"/>
        <c:crosses val="autoZero"/>
        <c:auto val="1"/>
        <c:lblAlgn val="ctr"/>
        <c:lblOffset val="100"/>
        <c:noMultiLvlLbl val="0"/>
      </c:catAx>
      <c:valAx>
        <c:axId val="4321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7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8888"/>
        <c:axId val="576110456"/>
      </c:scatterChart>
      <c:valAx>
        <c:axId val="57610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0456"/>
        <c:crosses val="autoZero"/>
        <c:crossBetween val="midCat"/>
      </c:valAx>
      <c:valAx>
        <c:axId val="5761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גיליון1!$P$133:$P$212</c:f>
              <c:numCache>
                <c:formatCode>General</c:formatCode>
                <c:ptCount val="8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</c:numCache>
            </c:numRef>
          </c:xVal>
          <c:yVal>
            <c:numRef>
              <c:f>גיליון1!$R$133:$R$212</c:f>
              <c:numCache>
                <c:formatCode>General</c:formatCode>
                <c:ptCount val="80"/>
                <c:pt idx="0">
                  <c:v>-6.148734959149816E-2</c:v>
                </c:pt>
                <c:pt idx="1">
                  <c:v>-1.3583193189431216E-2</c:v>
                </c:pt>
                <c:pt idx="2">
                  <c:v>4.0036901846350122E-2</c:v>
                </c:pt>
                <c:pt idx="3">
                  <c:v>2.0651996022213879E-2</c:v>
                </c:pt>
                <c:pt idx="4">
                  <c:v>-1.19958793386532E-2</c:v>
                </c:pt>
                <c:pt idx="5">
                  <c:v>2.7851735668360231E-2</c:v>
                </c:pt>
                <c:pt idx="6">
                  <c:v>4.1346980081556663E-3</c:v>
                </c:pt>
                <c:pt idx="7">
                  <c:v>5.214623467218845E-3</c:v>
                </c:pt>
                <c:pt idx="8">
                  <c:v>3.6512963201166377E-3</c:v>
                </c:pt>
                <c:pt idx="9">
                  <c:v>9.9469569785007729E-4</c:v>
                </c:pt>
                <c:pt idx="10">
                  <c:v>8.0912084747351027E-3</c:v>
                </c:pt>
                <c:pt idx="11">
                  <c:v>-1.3487818784956711E-2</c:v>
                </c:pt>
                <c:pt idx="12">
                  <c:v>5.2046964034804747E-3</c:v>
                </c:pt>
                <c:pt idx="13">
                  <c:v>-5.2856544366176213E-3</c:v>
                </c:pt>
                <c:pt idx="14">
                  <c:v>8.3034073463130668E-4</c:v>
                </c:pt>
                <c:pt idx="15">
                  <c:v>1.485382572565702E-3</c:v>
                </c:pt>
                <c:pt idx="16">
                  <c:v>-1.298781673646901E-3</c:v>
                </c:pt>
                <c:pt idx="17">
                  <c:v>-1.9820239198405287E-3</c:v>
                </c:pt>
                <c:pt idx="18">
                  <c:v>6.9397945533765729E-4</c:v>
                </c:pt>
                <c:pt idx="19">
                  <c:v>-8.739686147436778E-3</c:v>
                </c:pt>
                <c:pt idx="20">
                  <c:v>-6.8503878320259216E-3</c:v>
                </c:pt>
                <c:pt idx="21">
                  <c:v>-1.8123097605162931E-2</c:v>
                </c:pt>
                <c:pt idx="22">
                  <c:v>-1.3403314497615332E-2</c:v>
                </c:pt>
                <c:pt idx="23">
                  <c:v>-3.3293299963635392E-3</c:v>
                </c:pt>
                <c:pt idx="24">
                  <c:v>-3.9431350565812904E-3</c:v>
                </c:pt>
                <c:pt idx="25">
                  <c:v>-1.3265596473084795E-2</c:v>
                </c:pt>
                <c:pt idx="26">
                  <c:v>-1.6059253308315383E-2</c:v>
                </c:pt>
                <c:pt idx="27">
                  <c:v>-5.2211943233401075E-3</c:v>
                </c:pt>
                <c:pt idx="28">
                  <c:v>-1.9528037254739342E-2</c:v>
                </c:pt>
                <c:pt idx="29">
                  <c:v>2.6351467463010093E-4</c:v>
                </c:pt>
                <c:pt idx="30">
                  <c:v>-1.5845024887575183E-2</c:v>
                </c:pt>
                <c:pt idx="31">
                  <c:v>-8.0805134790956738E-3</c:v>
                </c:pt>
                <c:pt idx="32">
                  <c:v>-3.381909989623743E-3</c:v>
                </c:pt>
                <c:pt idx="33">
                  <c:v>-2.0796398788179685E-2</c:v>
                </c:pt>
                <c:pt idx="34">
                  <c:v>-2.2171218869859708E-2</c:v>
                </c:pt>
                <c:pt idx="35">
                  <c:v>-7.679002483086411E-3</c:v>
                </c:pt>
                <c:pt idx="36">
                  <c:v>-5.9623013952313309E-3</c:v>
                </c:pt>
                <c:pt idx="37">
                  <c:v>-4.3868149109776685E-3</c:v>
                </c:pt>
                <c:pt idx="38">
                  <c:v>-7.4476103456911713E-3</c:v>
                </c:pt>
                <c:pt idx="39">
                  <c:v>1.5131039564977945E-2</c:v>
                </c:pt>
                <c:pt idx="40">
                  <c:v>-1.5382463836561033E-2</c:v>
                </c:pt>
                <c:pt idx="41">
                  <c:v>-5.8534525144169104E-3</c:v>
                </c:pt>
                <c:pt idx="42">
                  <c:v>1.1196045226504341E-2</c:v>
                </c:pt>
                <c:pt idx="43">
                  <c:v>4.8681356078051335E-3</c:v>
                </c:pt>
                <c:pt idx="44">
                  <c:v>6.9829720013823886E-3</c:v>
                </c:pt>
                <c:pt idx="45">
                  <c:v>-6.5018974777839031E-3</c:v>
                </c:pt>
                <c:pt idx="46">
                  <c:v>1.4459786699645176E-2</c:v>
                </c:pt>
                <c:pt idx="47">
                  <c:v>3.3836220711303447E-2</c:v>
                </c:pt>
                <c:pt idx="48">
                  <c:v>2.8058952217732757E-2</c:v>
                </c:pt>
                <c:pt idx="49">
                  <c:v>2.7908990694304279E-2</c:v>
                </c:pt>
                <c:pt idx="50">
                  <c:v>1.9977516697880896E-2</c:v>
                </c:pt>
                <c:pt idx="51">
                  <c:v>3.6822232971022203E-2</c:v>
                </c:pt>
                <c:pt idx="52">
                  <c:v>2.5415360712498843E-2</c:v>
                </c:pt>
                <c:pt idx="53">
                  <c:v>3.5097842747609687E-2</c:v>
                </c:pt>
                <c:pt idx="54">
                  <c:v>3.3070868030647314E-2</c:v>
                </c:pt>
                <c:pt idx="55">
                  <c:v>9.9784443283469741E-3</c:v>
                </c:pt>
                <c:pt idx="56">
                  <c:v>4.1717198419769425E-2</c:v>
                </c:pt>
                <c:pt idx="57">
                  <c:v>2.1841206319419677E-2</c:v>
                </c:pt>
                <c:pt idx="58">
                  <c:v>3.4608762252730497E-2</c:v>
                </c:pt>
                <c:pt idx="59">
                  <c:v>4.12092047044074E-2</c:v>
                </c:pt>
                <c:pt idx="60">
                  <c:v>-2.4109311856402287E-3</c:v>
                </c:pt>
                <c:pt idx="61">
                  <c:v>7.6645414937863967E-3</c:v>
                </c:pt>
                <c:pt idx="62">
                  <c:v>3.817721107843708E-3</c:v>
                </c:pt>
                <c:pt idx="63">
                  <c:v>1.8301006119351548E-3</c:v>
                </c:pt>
                <c:pt idx="64">
                  <c:v>5.5998180499822775E-2</c:v>
                </c:pt>
                <c:pt idx="65">
                  <c:v>-1.8602297412908377E-3</c:v>
                </c:pt>
                <c:pt idx="66">
                  <c:v>-9.0696013888326182E-2</c:v>
                </c:pt>
                <c:pt idx="67">
                  <c:v>-3.2381602708967276E-2</c:v>
                </c:pt>
                <c:pt idx="68">
                  <c:v>-0.11545274669882419</c:v>
                </c:pt>
                <c:pt idx="69">
                  <c:v>-0.23190856739908841</c:v>
                </c:pt>
                <c:pt idx="70">
                  <c:v>7.0954429141056145E-3</c:v>
                </c:pt>
                <c:pt idx="71">
                  <c:v>-0.21099161550288481</c:v>
                </c:pt>
                <c:pt idx="72">
                  <c:v>-1.2847697401777875E-2</c:v>
                </c:pt>
                <c:pt idx="73">
                  <c:v>-0.18924739295475893</c:v>
                </c:pt>
                <c:pt idx="74">
                  <c:v>-0.23987525192702336</c:v>
                </c:pt>
                <c:pt idx="75">
                  <c:v>-0.30617692426737297</c:v>
                </c:pt>
                <c:pt idx="76">
                  <c:v>-0.25052812769932564</c:v>
                </c:pt>
                <c:pt idx="77">
                  <c:v>8.9222167255998477E-2</c:v>
                </c:pt>
                <c:pt idx="78">
                  <c:v>-0.58679788988616111</c:v>
                </c:pt>
                <c:pt idx="79">
                  <c:v>-0.61203966783876829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32896"/>
        <c:axId val="585281624"/>
      </c:scatterChart>
      <c:valAx>
        <c:axId val="3528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1624"/>
        <c:crosses val="autoZero"/>
        <c:crossBetween val="midCat"/>
      </c:valAx>
      <c:valAx>
        <c:axId val="5852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8424"/>
        <c:axId val="434566872"/>
      </c:scatterChart>
      <c:valAx>
        <c:axId val="5846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6872"/>
        <c:crosses val="autoZero"/>
        <c:crossBetween val="midCat"/>
      </c:valAx>
      <c:valAx>
        <c:axId val="4345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5696"/>
        <c:axId val="434564128"/>
      </c:scatterChart>
      <c:valAx>
        <c:axId val="434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128"/>
        <c:crosses val="autoZero"/>
        <c:crossBetween val="midCat"/>
      </c:valAx>
      <c:valAx>
        <c:axId val="43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4520"/>
        <c:axId val="434564912"/>
      </c:scatterChart>
      <c:valAx>
        <c:axId val="4345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912"/>
        <c:crosses val="autoZero"/>
        <c:crossBetween val="midCat"/>
      </c:valAx>
      <c:valAx>
        <c:axId val="434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6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2088"/>
        <c:axId val="576519736"/>
      </c:scatterChart>
      <c:valAx>
        <c:axId val="5765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736"/>
        <c:crosses val="autoZero"/>
        <c:crossBetween val="midCat"/>
      </c:valAx>
      <c:valAx>
        <c:axId val="5765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0520"/>
        <c:axId val="576521696"/>
      </c:scatterChart>
      <c:valAx>
        <c:axId val="5765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1696"/>
        <c:crosses val="autoZero"/>
        <c:crossBetween val="midCat"/>
      </c:valAx>
      <c:valAx>
        <c:axId val="5765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4216"/>
        <c:axId val="83185000"/>
      </c:scatterChart>
      <c:valAx>
        <c:axId val="8318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000"/>
        <c:crosses val="autoZero"/>
        <c:crossBetween val="midCat"/>
      </c:valAx>
      <c:valAx>
        <c:axId val="831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5784"/>
        <c:axId val="83186176"/>
      </c:scatterChart>
      <c:valAx>
        <c:axId val="831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6176"/>
        <c:crosses val="autoZero"/>
        <c:crossBetween val="midCat"/>
      </c:valAx>
      <c:valAx>
        <c:axId val="83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30480</xdr:colOff>
      <xdr:row>146</xdr:row>
      <xdr:rowOff>55419</xdr:rowOff>
    </xdr:from>
    <xdr:to>
      <xdr:col>54</xdr:col>
      <xdr:colOff>571500</xdr:colOff>
      <xdr:row>162</xdr:row>
      <xdr:rowOff>38793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162</xdr:row>
      <xdr:rowOff>137853</xdr:rowOff>
    </xdr:from>
    <xdr:to>
      <xdr:col>55</xdr:col>
      <xdr:colOff>121920</xdr:colOff>
      <xdr:row>183</xdr:row>
      <xdr:rowOff>89362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abSelected="1" topLeftCell="T118" zoomScale="70" zoomScaleNormal="70" workbookViewId="0">
      <selection activeCell="AF121" sqref="AF121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39" spans="1:17" x14ac:dyDescent="0.3">
      <c r="J239" t="s">
        <v>17</v>
      </c>
      <c r="K239" t="s">
        <v>18</v>
      </c>
    </row>
    <row r="240" spans="1:17" x14ac:dyDescent="0.3">
      <c r="A240" t="s">
        <v>6</v>
      </c>
      <c r="B240">
        <f>SUM(B123:B232)</f>
        <v>162724.44598495992</v>
      </c>
      <c r="C240">
        <f t="shared" ref="C240:I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 t="shared" si="28"/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E242" si="31">C240-C241</f>
        <v>-564.46070443716599</v>
      </c>
      <c r="D242">
        <f t="shared" si="31"/>
        <v>450.14037133270176</v>
      </c>
      <c r="E242">
        <f t="shared" si="31"/>
        <v>-69.242942398122977</v>
      </c>
      <c r="F242">
        <f>F240-F241</f>
        <v>2030.9073703970935</v>
      </c>
      <c r="G242">
        <f t="shared" ref="G242:I242" si="32">G240-G241</f>
        <v>510.14330274114036</v>
      </c>
      <c r="H242">
        <f t="shared" si="32"/>
        <v>443.91895056827343</v>
      </c>
      <c r="I242">
        <f t="shared" si="32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3">C242/C241</f>
        <v>-3.1096508048037174E-3</v>
      </c>
      <c r="D243">
        <f t="shared" si="33"/>
        <v>2.3344865800204425E-3</v>
      </c>
      <c r="E243">
        <f t="shared" si="33"/>
        <v>-3.5596824181638383E-4</v>
      </c>
      <c r="F243">
        <f>F242/F241</f>
        <v>1.086604551211902E-2</v>
      </c>
      <c r="G243">
        <f t="shared" ref="G243:I243" si="34">G242/G241</f>
        <v>2.5961887598341979E-3</v>
      </c>
      <c r="H243">
        <f t="shared" si="34"/>
        <v>2.299919439257433E-3</v>
      </c>
      <c r="I243">
        <f t="shared" si="34"/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5">(D241-D240)^2/D241</f>
        <v>1.050846656001611</v>
      </c>
      <c r="E244">
        <f t="shared" si="35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6">(H241-H240)^2/H241</f>
        <v>1.0209778238667315</v>
      </c>
      <c r="I244">
        <f t="shared" si="36"/>
        <v>11.888782005896525</v>
      </c>
    </row>
    <row r="245" spans="1:11" x14ac:dyDescent="0.3">
      <c r="A245" t="s">
        <v>19</v>
      </c>
      <c r="B245">
        <f>SUM(B133:B212)</f>
        <v>162583.6790327504</v>
      </c>
      <c r="C245">
        <f t="shared" ref="C245:I245" si="37">SUM(C133:C212)</f>
        <v>180897.33092221169</v>
      </c>
      <c r="D245">
        <f t="shared" si="37"/>
        <v>193146.78041990736</v>
      </c>
      <c r="E245">
        <f t="shared" si="37"/>
        <v>194317.03803742054</v>
      </c>
      <c r="F245">
        <f t="shared" si="37"/>
        <v>188724.65252625497</v>
      </c>
      <c r="G245">
        <f t="shared" si="37"/>
        <v>196846.60067993696</v>
      </c>
      <c r="H245">
        <f t="shared" si="37"/>
        <v>193380.19556078952</v>
      </c>
      <c r="I245">
        <f t="shared" si="37"/>
        <v>184810.25349393053</v>
      </c>
    </row>
    <row r="246" spans="1:11" x14ac:dyDescent="0.3">
      <c r="A246" t="s">
        <v>20</v>
      </c>
      <c r="B246">
        <f>SUM(B10:B92)</f>
        <v>161297</v>
      </c>
      <c r="C246">
        <f t="shared" ref="C246:I246" si="38">SUM(C10:C92)</f>
        <v>181462</v>
      </c>
      <c r="D246">
        <f t="shared" si="38"/>
        <v>192775</v>
      </c>
      <c r="E246">
        <f t="shared" si="38"/>
        <v>194488</v>
      </c>
      <c r="F246">
        <f t="shared" si="38"/>
        <v>186871</v>
      </c>
      <c r="G246">
        <f t="shared" si="38"/>
        <v>196435</v>
      </c>
      <c r="H246">
        <f t="shared" si="38"/>
        <v>192996</v>
      </c>
      <c r="I246">
        <f t="shared" si="38"/>
        <v>183404</v>
      </c>
    </row>
    <row r="247" spans="1:11" x14ac:dyDescent="0.3">
      <c r="A247" t="s">
        <v>21</v>
      </c>
      <c r="B247">
        <f>B241-B246</f>
        <v>54</v>
      </c>
      <c r="C247">
        <f t="shared" ref="C247:I247" si="39">C241-C246</f>
        <v>57</v>
      </c>
      <c r="D247">
        <f t="shared" si="39"/>
        <v>47</v>
      </c>
      <c r="E247">
        <f t="shared" si="39"/>
        <v>32</v>
      </c>
      <c r="F247">
        <f t="shared" si="39"/>
        <v>33</v>
      </c>
      <c r="G247">
        <f t="shared" si="39"/>
        <v>62</v>
      </c>
      <c r="H247">
        <f t="shared" si="39"/>
        <v>19</v>
      </c>
      <c r="I247">
        <f t="shared" si="39"/>
        <v>46</v>
      </c>
    </row>
    <row r="248" spans="1:11" x14ac:dyDescent="0.3">
      <c r="A248" t="s">
        <v>22</v>
      </c>
      <c r="B248">
        <f>B247/B241</f>
        <v>3.3467409560523329E-4</v>
      </c>
      <c r="C248">
        <f t="shared" ref="C248:I248" si="40">C247/C241</f>
        <v>3.1401671450371587E-4</v>
      </c>
      <c r="D248">
        <f t="shared" si="40"/>
        <v>2.4374812002779766E-4</v>
      </c>
      <c r="E248">
        <f t="shared" si="40"/>
        <v>1.645075056549455E-4</v>
      </c>
      <c r="F248">
        <f t="shared" si="40"/>
        <v>1.7656122929418311E-4</v>
      </c>
      <c r="G248">
        <f t="shared" si="40"/>
        <v>3.1552644569637195E-4</v>
      </c>
      <c r="H248">
        <f t="shared" si="40"/>
        <v>9.8437945237416787E-5</v>
      </c>
      <c r="I248">
        <f t="shared" si="40"/>
        <v>2.5074952303079856E-4</v>
      </c>
      <c r="J248">
        <f>AVERAGE(B248:I248)</f>
        <v>2.3727769738130785E-4</v>
      </c>
    </row>
    <row r="249" spans="1:11" x14ac:dyDescent="0.3">
      <c r="A249" t="s">
        <v>23</v>
      </c>
      <c r="B249">
        <f t="shared" ref="B249:I249" si="41">B245-B246</f>
        <v>1286.6790327503986</v>
      </c>
      <c r="C249">
        <f t="shared" si="41"/>
        <v>-564.669077788305</v>
      </c>
      <c r="D249">
        <f t="shared" si="41"/>
        <v>371.78041990735801</v>
      </c>
      <c r="E249">
        <f t="shared" si="41"/>
        <v>-170.96196257945849</v>
      </c>
      <c r="F249">
        <f t="shared" si="41"/>
        <v>1853.6525262549694</v>
      </c>
      <c r="G249">
        <f t="shared" si="41"/>
        <v>411.6006799369643</v>
      </c>
      <c r="H249">
        <f t="shared" si="41"/>
        <v>384.19556078952155</v>
      </c>
      <c r="I249">
        <f t="shared" si="41"/>
        <v>1406.2534939305333</v>
      </c>
    </row>
    <row r="250" spans="1:11" x14ac:dyDescent="0.3">
      <c r="A250" t="s">
        <v>24</v>
      </c>
      <c r="B250">
        <f t="shared" ref="B250:I250" si="42">B249/B246</f>
        <v>7.977079751950741E-3</v>
      </c>
      <c r="C250">
        <f t="shared" si="42"/>
        <v>-3.1117758968175432E-3</v>
      </c>
      <c r="D250">
        <f t="shared" si="42"/>
        <v>1.9285717541556633E-3</v>
      </c>
      <c r="E250">
        <f t="shared" si="42"/>
        <v>-8.790360463342648E-4</v>
      </c>
      <c r="F250">
        <f t="shared" si="42"/>
        <v>9.9194231649371457E-3</v>
      </c>
      <c r="G250">
        <f t="shared" si="42"/>
        <v>2.0953530681241343E-3</v>
      </c>
      <c r="H250">
        <f t="shared" si="42"/>
        <v>1.9906918319007728E-3</v>
      </c>
      <c r="I250">
        <f t="shared" si="42"/>
        <v>7.6675181235443786E-3</v>
      </c>
      <c r="J250">
        <f>AVERAGE(B250:I250)</f>
        <v>3.4484782189326281E-3</v>
      </c>
      <c r="K250">
        <f>STDEV(B250:I250)/SQRT(7)</f>
        <v>1.7391774757797643E-3</v>
      </c>
    </row>
    <row r="251" spans="1:11" x14ac:dyDescent="0.3">
      <c r="A251" t="s">
        <v>10</v>
      </c>
      <c r="B251">
        <f t="shared" ref="B251:I251" si="43">B249*B249/B246</f>
        <v>10.263941259412769</v>
      </c>
      <c r="C251">
        <f t="shared" si="43"/>
        <v>1.757123625939838</v>
      </c>
      <c r="D251">
        <f t="shared" si="43"/>
        <v>0.71700521658146255</v>
      </c>
      <c r="E251">
        <f t="shared" si="43"/>
        <v>0.15028172765939371</v>
      </c>
      <c r="F251">
        <f t="shared" si="43"/>
        <v>18.387163808677805</v>
      </c>
      <c r="G251">
        <f t="shared" si="43"/>
        <v>0.86244874754789791</v>
      </c>
      <c r="H251">
        <f t="shared" si="43"/>
        <v>0.76481496471623744</v>
      </c>
      <c r="I251">
        <f t="shared" si="43"/>
        <v>10.78247415100997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2022-05-12T13:31:39Z</dcterms:modified>
</cp:coreProperties>
</file>