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nisaha\Desktop\"/>
    </mc:Choice>
  </mc:AlternateContent>
  <xr:revisionPtr revIDLastSave="0" documentId="13_ncr:1_{B0CA9436-E77A-49CA-B504-A64D20694CF9}" xr6:coauthVersionLast="36" xr6:coauthVersionMax="36" xr10:uidLastSave="{00000000-0000-0000-0000-000000000000}"/>
  <workbookProtection lockStructure="1"/>
  <bookViews>
    <workbookView xWindow="0" yWindow="0" windowWidth="28800" windowHeight="11685" tabRatio="758" activeTab="1" xr2:uid="{00000000-000D-0000-FFFF-FFFF00000000}"/>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6" hidden="1">SPORT!$A$1:$B$33</definedName>
    <definedName name="_xlnm._FilterDatabase" localSheetId="5" hidden="1">SPORTSMEN!$A$1:$S$51</definedName>
  </definedNames>
  <calcPr calcId="191029"/>
  <pivotCaches>
    <pivotCache cacheId="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7" l="1"/>
  <c r="I6" i="7"/>
  <c r="Q31" i="1"/>
  <c r="Q32" i="1"/>
  <c r="Q33" i="1"/>
  <c r="Q34" i="1"/>
  <c r="Q35" i="1"/>
  <c r="Q36" i="1"/>
  <c r="Q37" i="1"/>
  <c r="Q38" i="1"/>
  <c r="Q39" i="1"/>
  <c r="Q40" i="1"/>
  <c r="Q41" i="1"/>
  <c r="Q42" i="1"/>
  <c r="Q43" i="1"/>
  <c r="Q44" i="1"/>
  <c r="Q45" i="1"/>
  <c r="Q46" i="1"/>
  <c r="Q47" i="1"/>
  <c r="Q48" i="1"/>
  <c r="Q49" i="1"/>
  <c r="Q50" i="1"/>
  <c r="Q5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2" i="1"/>
  <c r="L12" i="1"/>
  <c r="M12" i="1" s="1"/>
  <c r="L2" i="1"/>
  <c r="M2" i="1" s="1"/>
  <c r="L3" i="1"/>
  <c r="M3" i="1" s="1"/>
  <c r="L4" i="1"/>
  <c r="M4" i="1" s="1"/>
  <c r="L5" i="1"/>
  <c r="M5" i="1" s="1"/>
  <c r="L6" i="1"/>
  <c r="L7" i="1"/>
  <c r="M7" i="1" s="1"/>
  <c r="L8" i="1"/>
  <c r="L9" i="1"/>
  <c r="M9" i="1" s="1"/>
  <c r="L10" i="1"/>
  <c r="M10" i="1" s="1"/>
  <c r="L11" i="1"/>
  <c r="M11" i="1" s="1"/>
  <c r="L13" i="1"/>
  <c r="M13" i="1" s="1"/>
  <c r="L14" i="1"/>
  <c r="M6" i="1"/>
  <c r="M14" i="1"/>
  <c r="M8" i="1"/>
  <c r="M15" i="1"/>
  <c r="M16" i="1"/>
  <c r="M17" i="1"/>
  <c r="M18" i="1"/>
  <c r="M20" i="1"/>
  <c r="M22" i="1"/>
  <c r="M23" i="1"/>
  <c r="M25" i="1"/>
  <c r="M27" i="1"/>
  <c r="M28" i="1"/>
  <c r="M29" i="1"/>
  <c r="M30" i="1"/>
  <c r="M32" i="1"/>
  <c r="M34" i="1"/>
  <c r="M35" i="1"/>
  <c r="M37" i="1"/>
  <c r="M39" i="1"/>
  <c r="M40" i="1"/>
  <c r="M41" i="1"/>
  <c r="M42" i="1"/>
  <c r="M44" i="1"/>
  <c r="M46" i="1"/>
  <c r="M47" i="1"/>
  <c r="M49" i="1"/>
  <c r="L51" i="1"/>
  <c r="M51" i="1" s="1"/>
  <c r="L30" i="1"/>
  <c r="L31" i="1"/>
  <c r="M31" i="1" s="1"/>
  <c r="L32" i="1"/>
  <c r="L33" i="1"/>
  <c r="M33" i="1" s="1"/>
  <c r="L34" i="1"/>
  <c r="L35" i="1"/>
  <c r="L36" i="1"/>
  <c r="M36" i="1" s="1"/>
  <c r="L37" i="1"/>
  <c r="L38" i="1"/>
  <c r="M38" i="1" s="1"/>
  <c r="L39" i="1"/>
  <c r="L40" i="1"/>
  <c r="L41" i="1"/>
  <c r="L42" i="1"/>
  <c r="L43" i="1"/>
  <c r="M43" i="1" s="1"/>
  <c r="L44" i="1"/>
  <c r="L45" i="1"/>
  <c r="M45" i="1" s="1"/>
  <c r="L46" i="1"/>
  <c r="L47" i="1"/>
  <c r="L48" i="1"/>
  <c r="M48" i="1" s="1"/>
  <c r="L49" i="1"/>
  <c r="L50" i="1"/>
  <c r="M50" i="1" s="1"/>
  <c r="L15" i="1"/>
  <c r="L16" i="1"/>
  <c r="L17" i="1"/>
  <c r="L18" i="1"/>
  <c r="L19" i="1"/>
  <c r="M19" i="1" s="1"/>
  <c r="L20" i="1"/>
  <c r="L21" i="1"/>
  <c r="M21" i="1" s="1"/>
  <c r="L22" i="1"/>
  <c r="L23" i="1"/>
  <c r="L24" i="1"/>
  <c r="M24" i="1" s="1"/>
  <c r="L25" i="1"/>
  <c r="L26" i="1"/>
  <c r="M26" i="1" s="1"/>
  <c r="L27" i="1"/>
  <c r="L28" i="1"/>
  <c r="L29"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3" i="1"/>
  <c r="K4" i="1"/>
  <c r="K5" i="1"/>
  <c r="K6" i="1"/>
  <c r="K2" i="1"/>
  <c r="H5" i="7" s="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I15" i="7" l="1"/>
  <c r="I9" i="7"/>
  <c r="H10" i="7"/>
  <c r="H15" i="7"/>
  <c r="H9" i="7"/>
  <c r="I14" i="7"/>
  <c r="I8" i="7"/>
  <c r="I10" i="7"/>
  <c r="H14" i="7"/>
  <c r="H8" i="7"/>
  <c r="I13" i="7"/>
  <c r="I7" i="7"/>
  <c r="H13" i="7"/>
  <c r="H7" i="7"/>
  <c r="I12" i="7"/>
  <c r="H12" i="7"/>
  <c r="H6" i="7"/>
  <c r="I11" i="7"/>
  <c r="H11" i="7"/>
</calcChain>
</file>

<file path=xl/sharedStrings.xml><?xml version="1.0" encoding="utf-8"?>
<sst xmlns="http://schemas.openxmlformats.org/spreadsheetml/2006/main" count="1409" uniqueCount="628">
  <si>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</si>
  <si>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</si>
  <si>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</si>
  <si>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</si>
  <si>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</si>
  <si>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</si>
  <si>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</si>
  <si>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</si>
  <si>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</si>
  <si>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</si>
  <si>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</si>
  <si>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</si>
  <si>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</si>
  <si>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</si>
  <si>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</si>
  <si>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</si>
  <si>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</si>
  <si>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</si>
  <si>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</si>
  <si>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</si>
  <si>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</si>
  <si>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</si>
  <si>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</si>
  <si>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</si>
  <si>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</si>
  <si>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</si>
  <si>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</si>
  <si>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</si>
  <si>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</si>
  <si>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</si>
  <si>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</si>
  <si>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</si>
  <si>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</si>
  <si>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</si>
  <si>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</si>
  <si>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</si>
  <si>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</si>
  <si>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</si>
  <si>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</si>
  <si>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</si>
  <si>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</si>
  <si>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</si>
  <si>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</si>
  <si>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</si>
  <si>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</si>
  <si>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</si>
  <si>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</si>
  <si>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</si>
  <si>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</si>
  <si>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</si>
  <si>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</si>
  <si>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</si>
  <si>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</si>
  <si>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</si>
  <si>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</si>
  <si>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</si>
  <si>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</si>
  <si>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</si>
  <si>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</si>
  <si>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</si>
  <si>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</si>
  <si>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</si>
  <si>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</si>
  <si>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</si>
  <si>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</si>
  <si>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</si>
  <si>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</si>
  <si>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</si>
  <si>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</si>
  <si>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</si>
  <si>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</si>
  <si>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</si>
  <si>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</si>
  <si>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</si>
  <si>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</si>
  <si>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</si>
  <si>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</si>
  <si>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</si>
  <si>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</si>
  <si>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</si>
  <si>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</si>
  <si>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</si>
  <si>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</si>
  <si>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</si>
  <si>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</si>
  <si>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</si>
  <si>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</si>
  <si>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</si>
  <si>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</si>
  <si>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</si>
  <si>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</si>
  <si>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</si>
  <si>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</si>
  <si>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</si>
  <si>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</si>
  <si>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</si>
  <si>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</si>
  <si>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</si>
  <si>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</si>
  <si>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</si>
  <si>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</si>
  <si>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</si>
  <si>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</si>
  <si>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</si>
  <si>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</si>
  <si>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</si>
  <si>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</si>
  <si>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</si>
  <si>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</si>
  <si>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</si>
  <si>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</si>
  <si>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</si>
  <si>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</si>
  <si>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</si>
  <si>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</si>
  <si>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</si>
  <si>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</si>
  <si>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</si>
  <si>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</si>
  <si>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</si>
  <si>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</si>
  <si>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</si>
  <si>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</si>
  <si>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</si>
  <si>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</si>
  <si>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</si>
  <si>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</si>
  <si>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</si>
  <si>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</si>
  <si>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</si>
  <si>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</si>
  <si>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</si>
  <si>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</si>
  <si>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</si>
  <si>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</si>
  <si>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</si>
  <si>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</si>
  <si>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</si>
  <si>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</si>
  <si>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</si>
  <si>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</si>
  <si>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</si>
  <si>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</si>
  <si>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</si>
  <si>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</si>
  <si>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</si>
  <si>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</si>
  <si>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</si>
  <si>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</si>
  <si>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</si>
  <si>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</si>
  <si>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</si>
  <si>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</si>
  <si>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</si>
  <si>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</si>
  <si>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</si>
  <si>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</si>
  <si>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</si>
  <si>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</si>
  <si>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</si>
  <si>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</si>
  <si>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</si>
  <si>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</si>
  <si>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</si>
  <si>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</si>
  <si>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</si>
  <si>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</si>
  <si>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</si>
  <si>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</si>
  <si>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</si>
  <si>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</si>
  <si>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</si>
  <si>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</si>
  <si>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</si>
  <si>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</si>
  <si>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</si>
  <si>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</si>
  <si>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</si>
  <si>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</si>
  <si>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</si>
  <si>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</si>
  <si>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</si>
  <si>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</si>
  <si>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</si>
  <si>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</si>
  <si>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</si>
  <si>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</si>
  <si>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</si>
  <si>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</si>
  <si>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</si>
  <si>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</si>
  <si>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</si>
  <si>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</si>
  <si>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</si>
  <si>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</si>
  <si>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</si>
  <si>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</si>
  <si>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</si>
  <si>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</si>
  <si>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</si>
  <si>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</si>
  <si>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</si>
  <si>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</si>
  <si>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</si>
  <si>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</si>
  <si>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</si>
  <si>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</si>
  <si>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</si>
  <si>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</si>
  <si>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</si>
  <si>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</si>
  <si>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</si>
  <si>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</si>
  <si>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</si>
  <si>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</si>
  <si>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</si>
  <si>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</si>
  <si>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</si>
  <si>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</si>
  <si>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</si>
  <si>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</si>
  <si>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</si>
  <si>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</si>
  <si>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</si>
  <si>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</si>
  <si>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</si>
  <si>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</si>
  <si>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</si>
  <si>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</si>
  <si>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</si>
  <si>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</si>
  <si>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</si>
  <si>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</si>
  <si>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</si>
  <si>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</si>
  <si>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</si>
  <si>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</si>
  <si>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</si>
  <si>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</si>
  <si>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</si>
  <si>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</si>
  <si>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</si>
  <si>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</si>
  <si>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</si>
  <si>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</si>
  <si>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</si>
  <si>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</si>
  <si>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</si>
  <si>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</si>
  <si>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</si>
  <si>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</si>
  <si>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</si>
  <si>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</si>
  <si>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</si>
  <si>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</si>
  <si>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</si>
  <si>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</si>
  <si>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</si>
  <si>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</si>
  <si>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</si>
  <si>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</si>
  <si>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</si>
  <si>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</si>
  <si>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</si>
  <si>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</si>
  <si>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</si>
  <si>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</si>
  <si>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</si>
  <si>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</si>
  <si>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</si>
  <si>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</si>
  <si>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</si>
  <si>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</si>
  <si>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</si>
  <si>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</si>
  <si>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</si>
  <si>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</si>
  <si>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</si>
  <si>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</si>
  <si>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</si>
  <si>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</si>
  <si>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</si>
  <si>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</si>
  <si>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</si>
  <si>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</si>
  <si>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MEMBER ID</t>
  </si>
  <si>
    <t>SR. TOMAS FILHO</t>
  </si>
  <si>
    <t>MS. DARBY CRUICKSHANK</t>
  </si>
  <si>
    <t>MS. AMIYA EICHMANN</t>
  </si>
  <si>
    <t>MR. TOBY SIMPSON</t>
  </si>
  <si>
    <t>SIR ETHAN MURPHY</t>
  </si>
  <si>
    <t>MRS. ASHLEY WOOD</t>
  </si>
  <si>
    <t>MS. MEGAN SCOTT</t>
  </si>
  <si>
    <t>HR. HELMUT WEINHAE</t>
  </si>
  <si>
    <t>HR. LOTHAR BIRNBAUM</t>
  </si>
  <si>
    <t>HR. RICHARD  TLUSTEK</t>
  </si>
  <si>
    <t>MR. KENDRICK SAUER</t>
  </si>
  <si>
    <t>DR. ANNABELL OLSON</t>
  </si>
  <si>
    <t>DR. JENA UPTON</t>
  </si>
  <si>
    <t>DR. SHANNY BINS</t>
  </si>
  <si>
    <t>DR. TIA ABSHIRE</t>
  </si>
  <si>
    <t>HR. BARUCH KADE</t>
  </si>
  <si>
    <t>PROF. LIESBETH ROSEMANN</t>
  </si>
  <si>
    <t>MME. VALENTINE MOREAU</t>
  </si>
  <si>
    <t>MME. LAURE-ALIX CHEVALIER</t>
  </si>
  <si>
    <t>M. VICTOR LENOIR</t>
  </si>
  <si>
    <t>M. ARTHUR LENOIR</t>
  </si>
  <si>
    <t>M. BENJAMIN LEBRUN-BRUN</t>
  </si>
  <si>
    <t>M. ANTOINE MAILLARD</t>
  </si>
  <si>
    <t>SR. HIDALGO TERCERO</t>
  </si>
  <si>
    <t>SR. HADALGO POLANCO</t>
  </si>
  <si>
    <t>SRA. LAURA OLIVIERA</t>
  </si>
  <si>
    <t>SRA. ISABEL BANDA</t>
  </si>
  <si>
    <t>SRA. CAROLOTA MATEOS</t>
  </si>
  <si>
    <t>DHR. RYAN PHAM</t>
  </si>
  <si>
    <t>MW ELISE ROTTEVEEL</t>
  </si>
  <si>
    <t>FRU. MIRJAM SODERBERG</t>
  </si>
  <si>
    <t>H. BERNDT PALSSON</t>
  </si>
  <si>
    <t>cruickshank.darby@xyz.org</t>
  </si>
  <si>
    <t>eichmann.amiya@xyz.org</t>
  </si>
  <si>
    <t>simpson.toby@xyz.org</t>
  </si>
  <si>
    <t>murphy.ethan@xyz.org</t>
  </si>
  <si>
    <t>wood.ashley@xyz.org</t>
  </si>
  <si>
    <t>scott.megan@xyz.org</t>
  </si>
  <si>
    <t>weinhae.helmut@xyz.com</t>
  </si>
  <si>
    <t>birnbaum.lothar@xyz.com</t>
  </si>
  <si>
    <t>tlustek.richard @xyz.com</t>
  </si>
  <si>
    <t>sauer.kendrick@xyz.org</t>
  </si>
  <si>
    <t>olson.annabell@xyz.org</t>
  </si>
  <si>
    <t>upton.jena@xyz.org</t>
  </si>
  <si>
    <t>bins.shanny@xyz.org</t>
  </si>
  <si>
    <t>abshire.tia@xyz.org</t>
  </si>
  <si>
    <t>kade.baruch@xyz.com</t>
  </si>
  <si>
    <t>rosemann.liesbeth@xyz.com</t>
  </si>
  <si>
    <t>moreau.valentine@xyz.com</t>
  </si>
  <si>
    <t>chevalier.laure-alix@xyz.com</t>
  </si>
  <si>
    <t>lenoir.victor@xyz.com</t>
  </si>
  <si>
    <t>lenoir.arthur@xyz.com</t>
  </si>
  <si>
    <t>lebrun-brun.benjamin@xyz.com</t>
  </si>
  <si>
    <t>maillard.antoine@xyz.com</t>
  </si>
  <si>
    <t>tercero.hidalgo@xyz.com</t>
  </si>
  <si>
    <t>polanco.hadalgo@xyz.com</t>
  </si>
  <si>
    <t>oliviera.laura@xyz.com</t>
  </si>
  <si>
    <t>banda.isabel@xyz.com</t>
  </si>
  <si>
    <t>mateos.carolota@xyz.com</t>
  </si>
  <si>
    <t>pham.ryan@xyz.com</t>
  </si>
  <si>
    <t>rotteveel.elise@xyz.com</t>
  </si>
  <si>
    <t>soderberg.mirjam@xyz.com</t>
  </si>
  <si>
    <t>palsson.berndt@xyz.com</t>
  </si>
  <si>
    <t>USA Total</t>
  </si>
  <si>
    <t>Female Total</t>
  </si>
  <si>
    <t>Male Total</t>
  </si>
  <si>
    <t>003 Total</t>
  </si>
  <si>
    <t>cruickshank.darby@xyz.org Total</t>
  </si>
  <si>
    <t>MS. DARBY CRUICKSHANK Total</t>
  </si>
  <si>
    <t>004 Total</t>
  </si>
  <si>
    <t>eichmann.amiya@xyz.org Total</t>
  </si>
  <si>
    <t>MS. AMIYA EICHMANN Total</t>
  </si>
  <si>
    <t>007 Total</t>
  </si>
  <si>
    <t>UK Total</t>
  </si>
  <si>
    <t>simpson.toby@xyz.org Total</t>
  </si>
  <si>
    <t>MR. TOBY SIMPSON Total</t>
  </si>
  <si>
    <t>010 Total</t>
  </si>
  <si>
    <t>murphy.ethan@xyz.org Total</t>
  </si>
  <si>
    <t>SIR ETHAN MURPHY Total</t>
  </si>
  <si>
    <t>011 Total</t>
  </si>
  <si>
    <t>wood.ashley@xyz.org Total</t>
  </si>
  <si>
    <t>MRS. ASHLEY WOOD Total</t>
  </si>
  <si>
    <t>012 Total</t>
  </si>
  <si>
    <t>scott.megan@xyz.org Total</t>
  </si>
  <si>
    <t>MS. MEGAN SCOTT Total</t>
  </si>
  <si>
    <t>013 Total</t>
  </si>
  <si>
    <t>GERMANY Total</t>
  </si>
  <si>
    <t>weinhae.helmut@xyz.com Total</t>
  </si>
  <si>
    <t>HR. HELMUT WEINHAE Total</t>
  </si>
  <si>
    <t>014 Total</t>
  </si>
  <si>
    <t>birnbaum.lothar@xyz.com Total</t>
  </si>
  <si>
    <t>HR. LOTHAR BIRNBAUM Total</t>
  </si>
  <si>
    <t>016 Total</t>
  </si>
  <si>
    <t>tlustek.richard @xyz.com Total</t>
  </si>
  <si>
    <t>HR. RICHARD  TLUSTEK Total</t>
  </si>
  <si>
    <t>018 Total</t>
  </si>
  <si>
    <t>AUSTRALIA Total</t>
  </si>
  <si>
    <t>sauer.kendrick@xyz.org Total</t>
  </si>
  <si>
    <t>MR. KENDRICK SAUER Total</t>
  </si>
  <si>
    <t>021 Total</t>
  </si>
  <si>
    <t>olson.annabell@xyz.org Total</t>
  </si>
  <si>
    <t>DR. ANNABELL OLSON Total</t>
  </si>
  <si>
    <t>022 Total</t>
  </si>
  <si>
    <t>upton.jena@xyz.org Total</t>
  </si>
  <si>
    <t>DR. JENA UPTON Total</t>
  </si>
  <si>
    <t>023 Total</t>
  </si>
  <si>
    <t>bins.shanny@xyz.org Total</t>
  </si>
  <si>
    <t>DR. SHANNY BINS Total</t>
  </si>
  <si>
    <t>024 Total</t>
  </si>
  <si>
    <t>abshire.tia@xyz.org Total</t>
  </si>
  <si>
    <t>DR. TIA ABSHIRE Total</t>
  </si>
  <si>
    <t>025 Total</t>
  </si>
  <si>
    <t>AUSTRIA Total</t>
  </si>
  <si>
    <t>kade.baruch@xyz.com Total</t>
  </si>
  <si>
    <t>HR. BARUCH KADE Total</t>
  </si>
  <si>
    <t>028 Total</t>
  </si>
  <si>
    <t>rosemann.liesbeth@xyz.com Total</t>
  </si>
  <si>
    <t>PROF. LIESBETH ROSEMANN Total</t>
  </si>
  <si>
    <t>029 Total</t>
  </si>
  <si>
    <t>FRANCE Total</t>
  </si>
  <si>
    <t>moreau.valentine@xyz.com Total</t>
  </si>
  <si>
    <t>MME. VALENTINE MOREAU Total</t>
  </si>
  <si>
    <t>030 Total</t>
  </si>
  <si>
    <t>chevalier.laure-alix@xyz.com Total</t>
  </si>
  <si>
    <t>MME. LAURE-ALIX CHEVALIER Total</t>
  </si>
  <si>
    <t>032 Total</t>
  </si>
  <si>
    <t>lenoir.victor@xyz.com Total</t>
  </si>
  <si>
    <t>M. VICTOR LENOIR Total</t>
  </si>
  <si>
    <t>034 Total</t>
  </si>
  <si>
    <t>lenoir.arthur@xyz.com Total</t>
  </si>
  <si>
    <t>M. ARTHUR LENOIR Total</t>
  </si>
  <si>
    <t>035 Total</t>
  </si>
  <si>
    <t>lebrun-brun.benjamin@xyz.com Total</t>
  </si>
  <si>
    <t>M. BENJAMIN LEBRUN-BRUN Total</t>
  </si>
  <si>
    <t>036 Total</t>
  </si>
  <si>
    <t>maillard.antoine@xyz.com Total</t>
  </si>
  <si>
    <t>M. ANTOINE MAILLARD Total</t>
  </si>
  <si>
    <t>037 Total</t>
  </si>
  <si>
    <t>ARGENTINA Total</t>
  </si>
  <si>
    <t>tercero.hidalgo@xyz.com Total</t>
  </si>
  <si>
    <t>SR. HIDALGO TERCERO Total</t>
  </si>
  <si>
    <t>039 Total</t>
  </si>
  <si>
    <t>polanco.hadalgo@xyz.com Total</t>
  </si>
  <si>
    <t>SR. HADALGO POLANCO Total</t>
  </si>
  <si>
    <t>040 Total</t>
  </si>
  <si>
    <t>oliviera.laura@xyz.com Total</t>
  </si>
  <si>
    <t>SRA. LAURA OLIVIERA Total</t>
  </si>
  <si>
    <t>041 Total</t>
  </si>
  <si>
    <t>SPAIN Total</t>
  </si>
  <si>
    <t>banda.isabel@xyz.com Total</t>
  </si>
  <si>
    <t>SRA. ISABEL BANDA Total</t>
  </si>
  <si>
    <t>043 Total</t>
  </si>
  <si>
    <t>mateos.carolota@xyz.com Total</t>
  </si>
  <si>
    <t>SRA. CAROLOTA MATEOS Total</t>
  </si>
  <si>
    <t>044 Total</t>
  </si>
  <si>
    <t>NETHERLANDS Total</t>
  </si>
  <si>
    <t>pham.ryan@xyz.com Total</t>
  </si>
  <si>
    <t>DHR. RYAN PHAM Total</t>
  </si>
  <si>
    <t>046 Total</t>
  </si>
  <si>
    <t>rotteveel.elise@xyz.com Total</t>
  </si>
  <si>
    <t>MW ELISE ROTTEVEEL Total</t>
  </si>
  <si>
    <t>047 Total</t>
  </si>
  <si>
    <t>SWEDEN Total</t>
  </si>
  <si>
    <t>soderberg.mirjam@xyz.com Total</t>
  </si>
  <si>
    <t>FRU. MIRJAM SODERBERG Total</t>
  </si>
  <si>
    <t>048 Total</t>
  </si>
  <si>
    <t>palsson.berndt@xyz.com Total</t>
  </si>
  <si>
    <t>H. BERNDT PALSSON Total</t>
  </si>
  <si>
    <t>049 Total</t>
  </si>
  <si>
    <t>English Total</t>
  </si>
  <si>
    <t>German Total</t>
  </si>
  <si>
    <t>French Total</t>
  </si>
  <si>
    <t>Spanish Total</t>
  </si>
  <si>
    <t>Dutch Total</t>
  </si>
  <si>
    <t>Swedish Total</t>
  </si>
  <si>
    <t>filho.tomas@xyz.com</t>
  </si>
  <si>
    <t>Portuguese Total</t>
  </si>
  <si>
    <t>BRAZIL Total</t>
  </si>
  <si>
    <t>filho.tomas@xyz.com Total</t>
  </si>
  <si>
    <t>MS. ANNIE ABBOTT</t>
  </si>
  <si>
    <t>001 Total</t>
  </si>
  <si>
    <t>MS. AURELIE LIESUCHKE</t>
  </si>
  <si>
    <t>002 Total</t>
  </si>
  <si>
    <t>DR. JAYDON BORER</t>
  </si>
  <si>
    <t>005 Total</t>
  </si>
  <si>
    <t>MR. MORIAH  LYNCH</t>
  </si>
  <si>
    <t>006 Total</t>
  </si>
  <si>
    <t>MR. PIERCE RAU</t>
  </si>
  <si>
    <t>008 Total</t>
  </si>
  <si>
    <t>MS. AMELIA STEVENS</t>
  </si>
  <si>
    <t>009 Total</t>
  </si>
  <si>
    <t>PROF. MILENA SCHOTIN</t>
  </si>
  <si>
    <t>015 Total</t>
  </si>
  <si>
    <t>HR. PIETRO STOLZE</t>
  </si>
  <si>
    <t>017 Total</t>
  </si>
  <si>
    <t>DR. EARNESTINE RAYNOR</t>
  </si>
  <si>
    <t>019 Total</t>
  </si>
  <si>
    <t>MR. JASON GAYLORD</t>
  </si>
  <si>
    <t>020 Total</t>
  </si>
  <si>
    <t>MS. ISABEL RUNOLFSDOTTIR</t>
  </si>
  <si>
    <t>026 Total</t>
  </si>
  <si>
    <t>HR. BARNEY WESACK</t>
  </si>
  <si>
    <t>027 Total</t>
  </si>
  <si>
    <t>MME. PAULETTE DURAND</t>
  </si>
  <si>
    <t>031 Total</t>
  </si>
  <si>
    <t>M. CLAUDE TOUSSAINT</t>
  </si>
  <si>
    <t>033 Total</t>
  </si>
  <si>
    <t>M. BERNARD HOARAU-GUYON</t>
  </si>
  <si>
    <t>038 Total</t>
  </si>
  <si>
    <t>SRA. AINHOA GARZA</t>
  </si>
  <si>
    <t>042 Total</t>
  </si>
  <si>
    <t>MW. ELIZE PRINS</t>
  </si>
  <si>
    <t>045 Total</t>
  </si>
  <si>
    <t>SR. ADRIANO SOBRINHO</t>
  </si>
  <si>
    <t>050 Total</t>
  </si>
  <si>
    <t>MS. ANNIE ABBOTT Total</t>
  </si>
  <si>
    <t>MS. AURELIE LIESUCHKE Total</t>
  </si>
  <si>
    <t>DR. JAYDON BORER Total</t>
  </si>
  <si>
    <t>MR. MORIAH  LYNCH Total</t>
  </si>
  <si>
    <t>MR. PIERCE RAU Total</t>
  </si>
  <si>
    <t>MS. AMELIA STEVENS Total</t>
  </si>
  <si>
    <t>PROF. MILENA SCHOTIN Total</t>
  </si>
  <si>
    <t>HR. PIETRO STOLZE Total</t>
  </si>
  <si>
    <t>DR. EARNESTINE RAYNOR Total</t>
  </si>
  <si>
    <t>MR. JASON GAYLORD Total</t>
  </si>
  <si>
    <t>MS. ISABEL RUNOLFSDOTTIR Total</t>
  </si>
  <si>
    <t>HR. BARNEY WESACK Total</t>
  </si>
  <si>
    <t>MME. PAULETTE DURAND Total</t>
  </si>
  <si>
    <t>M. CLAUDE TOUSSAINT Total</t>
  </si>
  <si>
    <t>M. BERNARD HOARAU-GUYON Total</t>
  </si>
  <si>
    <t>SRA. AINHOA GARZA Total</t>
  </si>
  <si>
    <t>MW. ELIZE PRINS Total</t>
  </si>
  <si>
    <t>SR. ADRIANO SOBRINHO Total</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</si>
  <si>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</si>
  <si>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</si>
  <si>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</si>
  <si>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</si>
  <si>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</si>
  <si>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</si>
  <si>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</si>
  <si>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</si>
  <si>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</si>
  <si>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</si>
  <si>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</si>
  <si>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</si>
  <si>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</si>
  <si>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</si>
  <si>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</si>
  <si>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</si>
  <si>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</si>
  <si>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</si>
  <si>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</si>
  <si>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</si>
  <si>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</si>
  <si>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</si>
  <si>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</si>
  <si>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</si>
  <si>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</si>
  <si>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</si>
  <si>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</si>
  <si>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</si>
  <si>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</si>
  <si>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</si>
  <si>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</si>
  <si>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</si>
  <si>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</si>
  <si>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</si>
  <si>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</si>
  <si>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Years</t>
  </si>
  <si>
    <t>SR. TOMAS FILHO Total</t>
  </si>
  <si>
    <t>abbott.annie@xyz.org</t>
  </si>
  <si>
    <t>abbott.annie@xyz.org Total</t>
  </si>
  <si>
    <t>liesuchke.aurelie@xyz.org</t>
  </si>
  <si>
    <t>liesuchke.aurelie@xyz.org Total</t>
  </si>
  <si>
    <t>borer.jaydon@xyz.org</t>
  </si>
  <si>
    <t>borer.jaydon@xyz.org Total</t>
  </si>
  <si>
    <t>lynch.moriah @xyz.org</t>
  </si>
  <si>
    <t>lynch.moriah @xyz.org Total</t>
  </si>
  <si>
    <t>rau.pierce@xyz.org</t>
  </si>
  <si>
    <t>rau.pierce@xyz.org Total</t>
  </si>
  <si>
    <t>stevens.amelia@xyz.org</t>
  </si>
  <si>
    <t>stevens.amelia@xyz.org Total</t>
  </si>
  <si>
    <t>schotin.milena@xyz.com</t>
  </si>
  <si>
    <t>schotin.milena@xyz.com Total</t>
  </si>
  <si>
    <t>stolze.pietro@xyz.com</t>
  </si>
  <si>
    <t>stolze.pietro@xyz.com Total</t>
  </si>
  <si>
    <t>raynor.earnestine@xyz.org</t>
  </si>
  <si>
    <t>raynor.earnestine@xyz.org Total</t>
  </si>
  <si>
    <t>gaylord.jason@xyz.org</t>
  </si>
  <si>
    <t>gaylord.jason@xyz.org Total</t>
  </si>
  <si>
    <t>runolfsdottir.isabel@xyz.org</t>
  </si>
  <si>
    <t>runolfsdottir.isabel@xyz.org Total</t>
  </si>
  <si>
    <t>wesack.barney@xyz.com</t>
  </si>
  <si>
    <t>wesack.barney@xyz.com Total</t>
  </si>
  <si>
    <t>durand.paulette@xyz.com</t>
  </si>
  <si>
    <t>durand.paulette@xyz.com Total</t>
  </si>
  <si>
    <t>toussaint.claude@xyz.com</t>
  </si>
  <si>
    <t>toussaint.claude@xyz.com Total</t>
  </si>
  <si>
    <t>hoarau-guyon.bernard@xyz.com</t>
  </si>
  <si>
    <t>hoarau-guyon.bernard@xyz.com Total</t>
  </si>
  <si>
    <t>garza.ainhoa@xyz.com</t>
  </si>
  <si>
    <t>garza.ainhoa@xyz.com Total</t>
  </si>
  <si>
    <t>prins.elize@xyz.com</t>
  </si>
  <si>
    <t>prins.elize@xyz.com Total</t>
  </si>
  <si>
    <t>sobrinho.adriano@xyz.com</t>
  </si>
  <si>
    <t>sobrinho.adriano@xyz.com Total</t>
  </si>
  <si>
    <t>(All)</t>
  </si>
  <si>
    <t>1997 Total</t>
  </si>
  <si>
    <t>1992 Total</t>
  </si>
  <si>
    <t>1969 Total</t>
  </si>
  <si>
    <t>1975 Total</t>
  </si>
  <si>
    <t>1970 Total</t>
  </si>
  <si>
    <t>1999 Total</t>
  </si>
  <si>
    <t>1963 Total</t>
  </si>
  <si>
    <t>1971 Total</t>
  </si>
  <si>
    <t>1964 Total</t>
  </si>
  <si>
    <t>1986 Total</t>
  </si>
  <si>
    <t>1977 Total</t>
  </si>
  <si>
    <t>1959 Total</t>
  </si>
  <si>
    <t>1965 Total</t>
  </si>
  <si>
    <t>1972 Total</t>
  </si>
  <si>
    <t>1976 Total</t>
  </si>
  <si>
    <t>1996 Total</t>
  </si>
  <si>
    <t>1955 Total</t>
  </si>
  <si>
    <t>1966 Total</t>
  </si>
  <si>
    <t>1978 Total</t>
  </si>
  <si>
    <t>1982 Total</t>
  </si>
  <si>
    <t>1994 Total</t>
  </si>
  <si>
    <t>1979 Total</t>
  </si>
  <si>
    <t>1989 Total</t>
  </si>
  <si>
    <t>1980 Total</t>
  </si>
  <si>
    <t>1981 Total</t>
  </si>
  <si>
    <t>1983 Total</t>
  </si>
  <si>
    <t>1984 Total</t>
  </si>
  <si>
    <t>1988 Total</t>
  </si>
  <si>
    <t>1974 Total</t>
  </si>
  <si>
    <t>1990 Total</t>
  </si>
  <si>
    <t>1960 Total</t>
  </si>
  <si>
    <t>1973 Total</t>
  </si>
  <si>
    <t>1968 Total</t>
  </si>
  <si>
    <t>1987 Total</t>
  </si>
  <si>
    <t>1993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</si>
</sst>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dd\ mmm\'\ yyyy"/>
    <numFmt numFmtId="166" formatCode="00\ &quot;kg&quot;"/>
    <numFmt numFmtId="167" formatCode="[&lt;100000]\ ###.00,\ &quot;K&quot;;[&gt;=100000]\ \ ###.0,\ &quot;K&quot;;\ &quot;&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7">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0" fontId="0" fillId="0" borderId="1" xfId="0" applyBorder="1" applyAlignment="1">
      <alignment horizontal="center" vertical="center"/>
    </xf>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166"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167" fontId="0" fillId="0" borderId="0" xfId="0" applyNumberFormat="1"/>
    <xf numFmtId="0" fontId="0" fillId="0" borderId="0" xfId="0" pivotButton="1"/>
    <xf numFmtId="0" fontId="1" fillId="2" borderId="1" xfId="0" applyFont="1" applyFill="1" applyBorder="1" applyAlignment="1">
      <alignment horizontal="center" vertical="center"/>
    </xf>
    <xf numFmtId="0" fontId="0" fillId="0" borderId="0" xfId="0" applyBorder="1" applyAlignment="1">
      <alignment horizontal="left"/>
    </xf>
    <xf numFmtId="0" fontId="0" fillId="0" borderId="0" xfId="0" applyAlignment="1">
      <alignment horizontal="center"/>
    </xf>
    <xf numFmtId="0" fontId="0" fillId="0" borderId="1" xfId="0" applyNumberFormat="1" applyBorder="1" applyAlignment="1">
      <alignment horizontal="center" vertical="center"/>
    </xf>
    <xf numFmtId="0" fontId="0" fillId="0" borderId="0" xfId="0" applyBorder="1"/>
    <xf numFmtId="0" fontId="1" fillId="7" borderId="0" xfId="0" applyFont="1" applyFill="1" applyBorder="1" applyAlignment="1">
      <alignment horizontal="left"/>
    </xf>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1" fillId="2" borderId="0" xfId="0" applyFont="1" applyFill="1" applyBorder="1" applyAlignment="1">
      <alignment horizontal="center" vertical="center"/>
    </xf>
    <xf numFmtId="0" fontId="0" fillId="0" borderId="22" xfId="0" pivotButton="1" applyBorder="1"/>
    <xf numFmtId="0" fontId="0" fillId="0" borderId="23" xfId="0" pivotButton="1" applyBorder="1"/>
    <xf numFmtId="0" fontId="0" fillId="0" borderId="23" xfId="0" applyBorder="1"/>
    <xf numFmtId="0" fontId="0" fillId="0" borderId="24" xfId="0" applyBorder="1"/>
    <xf numFmtId="0" fontId="0" fillId="0" borderId="25" xfId="0" applyBorder="1"/>
  </cellXfs>
  <cellStyles count="1">
    <cellStyle name="Normal" xfId="0" builtinId="0"/>
  </cellStyles>
  <dxfs count="18">
    <dxf>
      <alignment horizontal="center" readingOrder="0"/>
    </dxf>
    <dxf>
      <alignment vertic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 Saha" refreshedDate="45578.869905671294" createdVersion="4" refreshedVersion="4" minRefreshableVersion="3" recordCount="50" xr:uid="{00000000-000A-0000-FFFF-FFFF0B000000}">
  <cacheSource type="worksheet">
    <worksheetSource ref="A1:S51" sheet="SPORTSMEN"/>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7/30/1955"/>
          <s v="Jan"/>
          <s v="Feb"/>
          <s v="Mar"/>
          <s v="Apr"/>
          <s v="May"/>
          <s v="Jun"/>
          <s v="Jul"/>
          <s v="Aug"/>
          <s v="Sep"/>
          <s v="Oct"/>
          <s v="Nov"/>
          <s v="Dec"/>
          <s v="&gt;8/29/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7">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7/30/1955"/>
          <s v="Qtr1"/>
          <s v="Qtr2"/>
          <s v="Qtr3"/>
          <s v="Qtr4"/>
          <s v="&gt;8/29/1999"/>
        </groupItems>
      </fieldGroup>
    </cacheField>
    <cacheField name="Years" numFmtId="0" databaseField="0">
      <fieldGroup base="6">
        <rangePr groupBy="years" startDate="1955-07-30T00:00:00" endDate="1999-08-29T00:00:00"/>
        <groupItems count="47">
          <s v="&lt;7/30/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8/29/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4" indent="0" outline="1" outlineData="1" multipleFieldFilters="0">
  <location ref="B3:D15" firstHeaderRow="1" firstDataRow="2" firstDataCol="1"/>
  <pivotFields count="21">
    <pivotField dataField="1" numFmtId="164"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numFmtId="166" showAll="0"/>
    <pivotField showAll="0"/>
    <pivotField showAll="0"/>
    <pivotField showAll="0"/>
    <pivotField showAll="0"/>
    <pivotField numFmtId="167"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formats count="9">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dataOnly="0" labelOnly="1" fieldPosition="0">
        <references count="1">
          <reference field="10" count="0"/>
        </references>
      </pivotArea>
    </format>
    <format dxfId="13">
      <pivotArea type="origin" dataOnly="0" labelOnly="1" outline="0" fieldPosition="0"/>
    </format>
    <format dxfId="12">
      <pivotArea field="10" type="button" dataOnly="0" labelOnly="1" outline="0" axis="axisRow" fieldPosition="0"/>
    </format>
    <format dxfId="11">
      <pivotArea field="8" type="button" dataOnly="0" labelOnly="1" outline="0" axis="axisCol" fieldPosition="0"/>
    </format>
    <format dxfId="10">
      <pivotArea type="topRight" dataOnly="0" labelOnly="1" outline="0" fieldPosition="0"/>
    </format>
    <format dxfId="9">
      <pivotArea dataOnly="0" labelOnly="1" fieldPosition="0">
        <references count="1">
          <reference field="8"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EA0211-3CC7-4E50-AB72-F750DD30B629}" name="PivotTable1" cacheId="1" applyNumberFormats="0" applyBorderFormats="0" applyFontFormats="0" applyPatternFormats="0" applyAlignmentFormats="0" applyWidthHeightFormats="1" dataCaption="Values" updatedVersion="6" minRefreshableVersion="3" showDrill="0" useAutoFormatting="1" rowGrandTotals="0" colGrandTotals="0" itemPrintTitles="1" createdVersion="4" indent="0" compact="0" compactData="0" multipleFieldFilters="0">
  <location ref="A3:H403" firstHeaderRow="1" firstDataRow="1" firstDataCol="8" rowPageCount="1" colPageCount="1"/>
  <pivotFields count="21">
    <pivotField axis="axisRow" compact="0" numFmtId="164" outline="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compact="0" outline="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compact="0" outline="0" showAll="0"/>
    <pivotField compact="0" outline="0" showAll="0"/>
    <pivotField compact="0" outline="0" showAll="0"/>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axis="axisRow" compact="0" outline="0" showAll="0">
      <items count="3">
        <item x="0"/>
        <item x="1"/>
        <item t="default" sd="0"/>
      </items>
    </pivotField>
    <pivotField compact="0" outline="0" showAll="0"/>
    <pivotField axis="axisRow" compact="0" outline="0" showAll="0">
      <items count="12">
        <item x="7"/>
        <item x="4"/>
        <item x="5"/>
        <item x="1"/>
        <item x="6"/>
        <item x="3"/>
        <item x="9"/>
        <item x="8"/>
        <item x="10"/>
        <item x="2"/>
        <item x="0"/>
        <item t="default"/>
      </items>
    </pivotField>
    <pivotField axis="axisRow" compact="0" outline="0" showAll="0">
      <items count="8">
        <item x="5"/>
        <item x="0"/>
        <item x="3"/>
        <item x="2"/>
        <item x="1"/>
        <item x="4"/>
        <item x="6"/>
        <item t="default"/>
      </items>
    </pivotField>
    <pivotField axis="axisRow" compact="0" outline="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compact="0" numFmtId="166" outline="0" showAll="0"/>
    <pivotField compact="0" outline="0" showAll="0"/>
    <pivotField compact="0" outline="0" showAll="0"/>
    <pivotField axis="axisPage" compact="0" outline="0" multipleItemSelectionAllowed="1"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7" outline="0" showAll="0"/>
    <pivotField compact="0" outline="0" showAll="0">
      <items count="7">
        <item sd="0" x="0"/>
        <item sd="0" x="1"/>
        <item sd="0" x="2"/>
        <item sd="0" x="3"/>
        <item sd="0" x="4"/>
        <item sd="0" x="5"/>
        <item t="default"/>
      </items>
    </pivotField>
    <pivotField axis="axisRow" compact="0"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8">
    <field x="0"/>
    <field x="1"/>
    <field x="12"/>
    <field x="8"/>
    <field x="20"/>
    <field x="10"/>
    <field x="11"/>
    <field x="17"/>
  </rowFields>
  <rowItems count="400">
    <i>
      <x/>
      <x v="32"/>
      <x/>
      <x/>
      <x v="43"/>
      <x v="10"/>
      <x v="1"/>
      <x v="13"/>
    </i>
    <i t="default" r="6">
      <x v="1"/>
    </i>
    <i t="default" r="5">
      <x v="10"/>
    </i>
    <i t="default" r="4">
      <x v="43"/>
    </i>
    <i t="default" r="3">
      <x/>
    </i>
    <i t="default" r="2">
      <x/>
    </i>
    <i t="default" r="1">
      <x v="32"/>
    </i>
    <i t="default">
      <x/>
    </i>
    <i>
      <x v="1"/>
      <x v="33"/>
      <x v="18"/>
      <x/>
      <x v="38"/>
      <x v="10"/>
      <x v="1"/>
      <x v="6"/>
    </i>
    <i t="default" r="6">
      <x v="1"/>
    </i>
    <i t="default" r="5">
      <x v="10"/>
    </i>
    <i t="default" r="4">
      <x v="38"/>
    </i>
    <i t="default" r="3">
      <x/>
    </i>
    <i t="default" r="2">
      <x v="18"/>
    </i>
    <i t="default" r="1">
      <x v="33"/>
    </i>
    <i t="default">
      <x v="1"/>
    </i>
    <i>
      <x v="2"/>
      <x v="45"/>
      <x v="10"/>
      <x v="1"/>
      <x v="15"/>
      <x v="3"/>
      <x v="4"/>
      <x v="17"/>
    </i>
    <i t="default" r="6">
      <x v="4"/>
    </i>
    <i t="default" r="5">
      <x v="3"/>
    </i>
    <i t="default" r="4">
      <x v="15"/>
    </i>
    <i t="default" r="3">
      <x v="1"/>
    </i>
    <i t="default" r="2">
      <x v="10"/>
    </i>
    <i t="default" r="1">
      <x v="45"/>
    </i>
    <i t="default">
      <x v="2"/>
    </i>
    <i>
      <x v="3"/>
      <x v="34"/>
      <x v="7"/>
      <x/>
      <x v="21"/>
      <x v="10"/>
      <x v="1"/>
      <x/>
    </i>
    <i t="default" r="6">
      <x v="1"/>
    </i>
    <i t="default" r="5">
      <x v="10"/>
    </i>
    <i t="default" r="4">
      <x v="21"/>
    </i>
    <i t="default" r="3">
      <x/>
    </i>
    <i t="default" r="2">
      <x v="7"/>
    </i>
    <i t="default" r="1">
      <x v="34"/>
    </i>
    <i t="default">
      <x v="3"/>
    </i>
    <i>
      <x v="4"/>
      <x v="3"/>
      <x v="5"/>
      <x v="1"/>
      <x v="16"/>
      <x v="10"/>
      <x v="1"/>
      <x v="31"/>
    </i>
    <i t="default" r="6">
      <x v="1"/>
    </i>
    <i t="default" r="5">
      <x v="10"/>
    </i>
    <i t="default" r="4">
      <x v="16"/>
    </i>
    <i t="default" r="3">
      <x v="1"/>
    </i>
    <i t="default" r="2">
      <x v="5"/>
    </i>
    <i t="default" r="1">
      <x v="3"/>
    </i>
    <i t="default">
      <x v="4"/>
    </i>
    <i>
      <x v="5"/>
      <x v="26"/>
      <x v="19"/>
      <x v="1"/>
      <x v="38"/>
      <x v="10"/>
      <x v="1"/>
      <x v="16"/>
    </i>
    <i t="default" r="6">
      <x v="1"/>
    </i>
    <i t="default" r="5">
      <x v="10"/>
    </i>
    <i t="default" r="4">
      <x v="38"/>
    </i>
    <i t="default" r="3">
      <x v="1"/>
    </i>
    <i t="default" r="2">
      <x v="19"/>
    </i>
    <i t="default" r="1">
      <x v="26"/>
    </i>
    <i t="default">
      <x v="5"/>
    </i>
    <i>
      <x v="6"/>
      <x v="31"/>
      <x v="9"/>
      <x/>
      <x v="45"/>
      <x v="10"/>
      <x v="1"/>
      <x v="12"/>
    </i>
    <i t="default" r="6">
      <x v="1"/>
    </i>
    <i t="default" r="5">
      <x v="10"/>
    </i>
    <i t="default" r="4">
      <x v="45"/>
    </i>
    <i t="default" r="3">
      <x/>
    </i>
    <i t="default" r="2">
      <x v="9"/>
    </i>
    <i t="default" r="1">
      <x v="31"/>
    </i>
    <i t="default">
      <x v="6"/>
    </i>
    <i>
      <x v="7"/>
      <x v="27"/>
      <x v="30"/>
      <x v="1"/>
      <x v="9"/>
      <x v="10"/>
      <x v="1"/>
      <x v="9"/>
    </i>
    <i t="default" r="6">
      <x v="1"/>
    </i>
    <i t="default" r="5">
      <x v="10"/>
    </i>
    <i t="default" r="4">
      <x v="9"/>
    </i>
    <i t="default" r="3">
      <x v="1"/>
    </i>
    <i t="default" r="2">
      <x v="30"/>
    </i>
    <i t="default" r="1">
      <x v="27"/>
    </i>
    <i t="default">
      <x v="7"/>
    </i>
    <i>
      <x v="8"/>
      <x v="30"/>
      <x v="41"/>
      <x/>
      <x v="17"/>
      <x v="9"/>
      <x v="1"/>
      <x v="26"/>
    </i>
    <i t="default" r="6">
      <x v="1"/>
    </i>
    <i t="default" r="5">
      <x v="9"/>
    </i>
    <i t="default" r="4">
      <x v="17"/>
    </i>
    <i t="default" r="3">
      <x/>
    </i>
    <i t="default" r="2">
      <x v="41"/>
    </i>
    <i t="default" r="1">
      <x v="30"/>
    </i>
    <i t="default">
      <x v="8"/>
    </i>
    <i>
      <x v="9"/>
      <x v="28"/>
      <x v="38"/>
      <x v="1"/>
      <x v="10"/>
      <x v="9"/>
      <x v="1"/>
      <x v="12"/>
    </i>
    <i t="default" r="6">
      <x v="1"/>
    </i>
    <i t="default" r="5">
      <x v="9"/>
    </i>
    <i t="default" r="4">
      <x v="10"/>
    </i>
    <i t="default" r="3">
      <x v="1"/>
    </i>
    <i t="default" r="2">
      <x v="38"/>
    </i>
    <i t="default" r="1">
      <x v="28"/>
    </i>
    <i t="default">
      <x v="9"/>
    </i>
    <i>
      <x v="10"/>
      <x v="41"/>
      <x v="23"/>
      <x v="1"/>
      <x v="32"/>
      <x v="9"/>
      <x v="1"/>
      <x v="18"/>
    </i>
    <i t="default" r="6">
      <x v="1"/>
    </i>
    <i t="default" r="5">
      <x v="9"/>
    </i>
    <i t="default" r="4">
      <x v="32"/>
    </i>
    <i t="default" r="3">
      <x v="1"/>
    </i>
    <i t="default" r="2">
      <x v="23"/>
    </i>
    <i t="default" r="1">
      <x v="41"/>
    </i>
    <i t="default">
      <x v="10"/>
    </i>
    <i>
      <x v="11"/>
      <x v="29"/>
      <x v="49"/>
      <x/>
      <x v="23"/>
      <x v="9"/>
      <x v="1"/>
      <x v="1"/>
    </i>
    <i t="default" r="6">
      <x v="1"/>
    </i>
    <i t="default" r="5">
      <x v="9"/>
    </i>
    <i t="default" r="4">
      <x v="23"/>
    </i>
    <i t="default" r="3">
      <x/>
    </i>
    <i t="default" r="2">
      <x v="49"/>
    </i>
    <i t="default" r="1">
      <x v="29"/>
    </i>
    <i t="default">
      <x v="11"/>
    </i>
    <i>
      <x v="12"/>
      <x v="36"/>
      <x v="37"/>
      <x/>
      <x v="23"/>
      <x v="9"/>
      <x v="1"/>
      <x v="24"/>
    </i>
    <i t="default" r="6">
      <x v="1"/>
    </i>
    <i t="default" r="5">
      <x v="9"/>
    </i>
    <i t="default" r="4">
      <x v="23"/>
    </i>
    <i t="default" r="3">
      <x/>
    </i>
    <i t="default" r="2">
      <x v="37"/>
    </i>
    <i t="default" r="1">
      <x v="36"/>
    </i>
    <i t="default">
      <x v="12"/>
    </i>
    <i>
      <x v="13"/>
      <x v="11"/>
      <x v="47"/>
      <x v="1"/>
      <x v="5"/>
      <x v="5"/>
      <x v="3"/>
      <x v="8"/>
    </i>
    <i t="default" r="6">
      <x v="3"/>
    </i>
    <i t="default" r="5">
      <x v="5"/>
    </i>
    <i t="default" r="4">
      <x v="5"/>
    </i>
    <i t="default" r="3">
      <x v="1"/>
    </i>
    <i t="default" r="2">
      <x v="47"/>
    </i>
    <i t="default" r="1">
      <x v="11"/>
    </i>
    <i t="default">
      <x v="13"/>
    </i>
    <i>
      <x v="14"/>
      <x v="40"/>
      <x v="36"/>
      <x/>
      <x v="11"/>
      <x v="5"/>
      <x v="3"/>
      <x v="10"/>
    </i>
    <i t="default" r="6">
      <x v="3"/>
    </i>
    <i t="default" r="5">
      <x v="5"/>
    </i>
    <i t="default" r="4">
      <x v="11"/>
    </i>
    <i t="default" r="3">
      <x/>
    </i>
    <i t="default" r="2">
      <x v="36"/>
    </i>
    <i t="default" r="1">
      <x v="40"/>
    </i>
    <i t="default">
      <x v="14"/>
    </i>
    <i>
      <x v="15"/>
      <x v="12"/>
      <x v="4"/>
      <x v="1"/>
      <x v="15"/>
      <x v="5"/>
      <x v="3"/>
      <x/>
    </i>
    <i t="default" r="6">
      <x v="3"/>
    </i>
    <i t="default" r="5">
      <x v="5"/>
    </i>
    <i t="default" r="4">
      <x v="15"/>
    </i>
    <i t="default" r="3">
      <x v="1"/>
    </i>
    <i t="default" r="2">
      <x v="4"/>
    </i>
    <i t="default" r="1">
      <x v="12"/>
    </i>
    <i t="default">
      <x v="15"/>
    </i>
    <i>
      <x v="16"/>
      <x v="13"/>
      <x v="42"/>
      <x v="1"/>
      <x v="18"/>
      <x v="5"/>
      <x v="3"/>
      <x v="21"/>
    </i>
    <i t="default" r="6">
      <x v="3"/>
    </i>
    <i t="default" r="5">
      <x v="5"/>
    </i>
    <i t="default" r="4">
      <x v="18"/>
    </i>
    <i t="default" r="3">
      <x v="1"/>
    </i>
    <i t="default" r="2">
      <x v="42"/>
    </i>
    <i t="default" r="1">
      <x v="13"/>
    </i>
    <i t="default">
      <x v="16"/>
    </i>
    <i>
      <x v="17"/>
      <x v="14"/>
      <x v="44"/>
      <x v="1"/>
      <x v="5"/>
      <x v="5"/>
      <x v="3"/>
      <x v="11"/>
    </i>
    <i t="default" r="6">
      <x v="3"/>
    </i>
    <i t="default" r="5">
      <x v="5"/>
    </i>
    <i t="default" r="4">
      <x v="5"/>
    </i>
    <i t="default" r="3">
      <x v="1"/>
    </i>
    <i t="default" r="2">
      <x v="44"/>
    </i>
    <i t="default" r="1">
      <x v="14"/>
    </i>
    <i t="default">
      <x v="17"/>
    </i>
    <i>
      <x v="18"/>
      <x v="2"/>
      <x v="31"/>
      <x/>
      <x v="23"/>
      <x v="1"/>
      <x v="1"/>
      <x v="27"/>
    </i>
    <i t="default" r="6">
      <x v="1"/>
    </i>
    <i t="default" r="5">
      <x v="1"/>
    </i>
    <i t="default" r="4">
      <x v="23"/>
    </i>
    <i t="default" r="3">
      <x/>
    </i>
    <i t="default" r="2">
      <x v="31"/>
    </i>
    <i t="default" r="1">
      <x v="2"/>
    </i>
    <i t="default">
      <x v="18"/>
    </i>
    <i>
      <x v="19"/>
      <x v="24"/>
      <x v="12"/>
      <x v="1"/>
      <x v="22"/>
      <x v="1"/>
      <x v="1"/>
      <x v="3"/>
    </i>
    <i t="default" r="6">
      <x v="1"/>
    </i>
    <i t="default" r="5">
      <x v="1"/>
    </i>
    <i t="default" r="4">
      <x v="22"/>
    </i>
    <i t="default" r="3">
      <x v="1"/>
    </i>
    <i t="default" r="2">
      <x v="12"/>
    </i>
    <i t="default" r="1">
      <x v="24"/>
    </i>
    <i t="default">
      <x v="19"/>
    </i>
    <i>
      <x v="20"/>
      <x v="25"/>
      <x v="35"/>
      <x v="1"/>
      <x v="42"/>
      <x v="1"/>
      <x v="1"/>
      <x v="29"/>
    </i>
    <i t="default" r="6">
      <x v="1"/>
    </i>
    <i t="default" r="5">
      <x v="1"/>
    </i>
    <i t="default" r="4">
      <x v="42"/>
    </i>
    <i t="default" r="3">
      <x v="1"/>
    </i>
    <i t="default" r="2">
      <x v="35"/>
    </i>
    <i t="default" r="1">
      <x v="25"/>
    </i>
    <i t="default">
      <x v="20"/>
    </i>
    <i>
      <x v="21"/>
      <x v="1"/>
      <x v="25"/>
      <x/>
      <x v="10"/>
      <x v="1"/>
      <x v="1"/>
      <x v="15"/>
    </i>
    <i t="default" r="6">
      <x v="1"/>
    </i>
    <i t="default" r="5">
      <x v="1"/>
    </i>
    <i t="default" r="4">
      <x v="10"/>
    </i>
    <i t="default" r="3">
      <x/>
    </i>
    <i t="default" r="2">
      <x v="25"/>
    </i>
    <i t="default" r="1">
      <x v="1"/>
    </i>
    <i t="default">
      <x v="21"/>
    </i>
    <i>
      <x v="22"/>
      <x v="4"/>
      <x v="46"/>
      <x/>
      <x v="1"/>
      <x v="1"/>
      <x v="1"/>
      <x v="4"/>
    </i>
    <i t="default" r="6">
      <x v="1"/>
    </i>
    <i t="default" r="5">
      <x v="1"/>
    </i>
    <i t="default" r="4">
      <x v="1"/>
    </i>
    <i t="default" r="3">
      <x/>
    </i>
    <i t="default" r="2">
      <x v="46"/>
    </i>
    <i t="default" r="1">
      <x v="4"/>
    </i>
    <i t="default">
      <x v="22"/>
    </i>
    <i>
      <x v="23"/>
      <x v="5"/>
      <x v="3"/>
      <x/>
      <x v="45"/>
      <x v="1"/>
      <x v="1"/>
      <x v="7"/>
    </i>
    <i t="default" r="6">
      <x v="1"/>
    </i>
    <i t="default" r="5">
      <x v="1"/>
    </i>
    <i t="default" r="4">
      <x v="45"/>
    </i>
    <i t="default" r="3">
      <x/>
    </i>
    <i t="default" r="2">
      <x v="3"/>
    </i>
    <i t="default" r="1">
      <x v="5"/>
    </i>
    <i t="default">
      <x v="23"/>
    </i>
    <i>
      <x v="24"/>
      <x v="6"/>
      <x v="1"/>
      <x/>
      <x v="12"/>
      <x v="1"/>
      <x v="1"/>
      <x v="12"/>
    </i>
    <i t="default" r="6">
      <x v="1"/>
    </i>
    <i t="default" r="5">
      <x v="1"/>
    </i>
    <i t="default" r="4">
      <x v="12"/>
    </i>
    <i t="default" r="3">
      <x/>
    </i>
    <i t="default" r="2">
      <x v="1"/>
    </i>
    <i t="default" r="1">
      <x v="6"/>
    </i>
    <i t="default">
      <x v="24"/>
    </i>
    <i>
      <x v="25"/>
      <x v="35"/>
      <x v="34"/>
      <x/>
      <x v="24"/>
      <x v="1"/>
      <x v="1"/>
      <x v="13"/>
    </i>
    <i t="default" r="6">
      <x v="1"/>
    </i>
    <i t="default" r="5">
      <x v="1"/>
    </i>
    <i t="default" r="4">
      <x v="24"/>
    </i>
    <i t="default" r="3">
      <x/>
    </i>
    <i t="default" r="2">
      <x v="34"/>
    </i>
    <i t="default" r="1">
      <x v="35"/>
    </i>
    <i t="default">
      <x v="25"/>
    </i>
    <i>
      <x v="26"/>
      <x v="9"/>
      <x v="48"/>
      <x v="1"/>
      <x v="16"/>
      <x v="2"/>
      <x v="3"/>
      <x v="30"/>
    </i>
    <i t="default" r="6">
      <x v="3"/>
    </i>
    <i t="default" r="5">
      <x v="2"/>
    </i>
    <i t="default" r="4">
      <x v="16"/>
    </i>
    <i t="default" r="3">
      <x v="1"/>
    </i>
    <i t="default" r="2">
      <x v="48"/>
    </i>
    <i t="default" r="1">
      <x v="9"/>
    </i>
    <i t="default">
      <x v="26"/>
    </i>
    <i>
      <x v="27"/>
      <x v="10"/>
      <x v="14"/>
      <x v="1"/>
      <x v="28"/>
      <x v="2"/>
      <x v="3"/>
      <x v="24"/>
    </i>
    <i t="default" r="6">
      <x v="3"/>
    </i>
    <i t="default" r="5">
      <x v="2"/>
    </i>
    <i t="default" r="4">
      <x v="28"/>
    </i>
    <i t="default" r="3">
      <x v="1"/>
    </i>
    <i t="default" r="2">
      <x v="14"/>
    </i>
    <i t="default" r="1">
      <x v="10"/>
    </i>
    <i t="default">
      <x v="27"/>
    </i>
    <i>
      <x v="28"/>
      <x v="39"/>
      <x v="32"/>
      <x/>
      <x v="40"/>
      <x v="2"/>
      <x v="3"/>
      <x v="12"/>
    </i>
    <i t="default" r="6">
      <x v="3"/>
    </i>
    <i t="default" r="5">
      <x v="2"/>
    </i>
    <i t="default" r="4">
      <x v="40"/>
    </i>
    <i t="default" r="3">
      <x/>
    </i>
    <i t="default" r="2">
      <x v="32"/>
    </i>
    <i t="default" r="1">
      <x v="39"/>
    </i>
    <i t="default">
      <x v="28"/>
    </i>
    <i>
      <x v="29"/>
      <x v="23"/>
      <x v="22"/>
      <x/>
      <x v="25"/>
      <x v="4"/>
      <x v="2"/>
      <x v="19"/>
    </i>
    <i t="default" r="6">
      <x v="2"/>
    </i>
    <i t="default" r="5">
      <x v="4"/>
    </i>
    <i t="default" r="4">
      <x v="25"/>
    </i>
    <i t="default" r="3">
      <x/>
    </i>
    <i t="default" r="2">
      <x v="22"/>
    </i>
    <i t="default" r="1">
      <x v="23"/>
    </i>
    <i t="default">
      <x v="29"/>
    </i>
    <i>
      <x v="30"/>
      <x v="22"/>
      <x v="8"/>
      <x/>
      <x v="35"/>
      <x v="4"/>
      <x v="2"/>
      <x v="30"/>
    </i>
    <i t="default" r="6">
      <x v="2"/>
    </i>
    <i t="default" r="5">
      <x v="4"/>
    </i>
    <i t="default" r="4">
      <x v="35"/>
    </i>
    <i t="default" r="3">
      <x/>
    </i>
    <i t="default" r="2">
      <x v="8"/>
    </i>
    <i t="default" r="1">
      <x v="22"/>
    </i>
    <i t="default">
      <x v="30"/>
    </i>
    <i>
      <x v="31"/>
      <x v="21"/>
      <x v="6"/>
      <x/>
      <x v="16"/>
      <x v="4"/>
      <x v="2"/>
      <x v="4"/>
    </i>
    <i t="default" r="6">
      <x v="2"/>
    </i>
    <i t="default" r="5">
      <x v="4"/>
    </i>
    <i t="default" r="4">
      <x v="16"/>
    </i>
    <i t="default" r="3">
      <x/>
    </i>
    <i t="default" r="2">
      <x v="6"/>
    </i>
    <i t="default" r="1">
      <x v="21"/>
    </i>
    <i t="default">
      <x v="31"/>
    </i>
    <i>
      <x v="32"/>
      <x v="19"/>
      <x v="45"/>
      <x v="1"/>
      <x v="26"/>
      <x v="4"/>
      <x v="2"/>
      <x v="14"/>
    </i>
    <i t="default" r="6">
      <x v="2"/>
    </i>
    <i t="default" r="5">
      <x v="4"/>
    </i>
    <i t="default" r="4">
      <x v="26"/>
    </i>
    <i t="default" r="3">
      <x v="1"/>
    </i>
    <i t="default" r="2">
      <x v="45"/>
    </i>
    <i t="default" r="1">
      <x v="19"/>
    </i>
    <i t="default">
      <x v="32"/>
    </i>
    <i>
      <x v="33"/>
      <x v="20"/>
      <x v="17"/>
      <x v="1"/>
      <x v="27"/>
      <x v="4"/>
      <x v="2"/>
      <x v="29"/>
    </i>
    <i t="default" r="6">
      <x v="2"/>
    </i>
    <i t="default" r="5">
      <x v="4"/>
    </i>
    <i t="default" r="4">
      <x v="27"/>
    </i>
    <i t="default" r="3">
      <x v="1"/>
    </i>
    <i t="default" r="2">
      <x v="17"/>
    </i>
    <i t="default" r="1">
      <x v="20"/>
    </i>
    <i t="default">
      <x v="33"/>
    </i>
    <i>
      <x v="34"/>
      <x v="16"/>
      <x v="16"/>
      <x v="1"/>
      <x v="1"/>
      <x v="4"/>
      <x v="2"/>
      <x v="22"/>
    </i>
    <i t="default" r="6">
      <x v="2"/>
    </i>
    <i t="default" r="5">
      <x v="4"/>
    </i>
    <i t="default" r="4">
      <x v="1"/>
    </i>
    <i t="default" r="3">
      <x v="1"/>
    </i>
    <i t="default" r="2">
      <x v="16"/>
    </i>
    <i t="default" r="1">
      <x v="16"/>
    </i>
    <i t="default">
      <x v="34"/>
    </i>
    <i>
      <x v="35"/>
      <x v="17"/>
      <x v="15"/>
      <x v="1"/>
      <x v="21"/>
      <x v="4"/>
      <x v="2"/>
      <x v="29"/>
    </i>
    <i t="default" r="6">
      <x v="2"/>
    </i>
    <i t="default" r="5">
      <x v="4"/>
    </i>
    <i t="default" r="4">
      <x v="21"/>
    </i>
    <i t="default" r="3">
      <x v="1"/>
    </i>
    <i t="default" r="2">
      <x v="15"/>
    </i>
    <i t="default" r="1">
      <x v="17"/>
    </i>
    <i t="default">
      <x v="35"/>
    </i>
    <i>
      <x v="36"/>
      <x v="15"/>
      <x v="20"/>
      <x v="1"/>
      <x v="32"/>
      <x v="4"/>
      <x v="2"/>
      <x v="25"/>
    </i>
    <i t="default" r="6">
      <x v="2"/>
    </i>
    <i t="default" r="5">
      <x v="4"/>
    </i>
    <i t="default" r="4">
      <x v="32"/>
    </i>
    <i t="default" r="3">
      <x v="1"/>
    </i>
    <i t="default" r="2">
      <x v="20"/>
    </i>
    <i t="default" r="1">
      <x v="15"/>
    </i>
    <i t="default">
      <x v="36"/>
    </i>
    <i>
      <x v="37"/>
      <x v="18"/>
      <x v="13"/>
      <x v="1"/>
      <x v="29"/>
      <x v="4"/>
      <x v="2"/>
      <x v="13"/>
    </i>
    <i t="default" r="6">
      <x v="2"/>
    </i>
    <i t="default" r="5">
      <x v="4"/>
    </i>
    <i t="default" r="4">
      <x v="29"/>
    </i>
    <i t="default" r="3">
      <x v="1"/>
    </i>
    <i t="default" r="2">
      <x v="13"/>
    </i>
    <i t="default" r="1">
      <x v="18"/>
    </i>
    <i t="default">
      <x v="37"/>
    </i>
    <i>
      <x v="38"/>
      <x v="44"/>
      <x v="43"/>
      <x v="1"/>
      <x v="30"/>
      <x/>
      <x v="5"/>
      <x v="7"/>
    </i>
    <i t="default" r="6">
      <x v="5"/>
    </i>
    <i t="default" r="5">
      <x/>
    </i>
    <i t="default" r="4">
      <x v="30"/>
    </i>
    <i t="default" r="3">
      <x v="1"/>
    </i>
    <i t="default" r="2">
      <x v="43"/>
    </i>
    <i t="default" r="1">
      <x v="44"/>
    </i>
    <i t="default">
      <x v="38"/>
    </i>
    <i>
      <x v="39"/>
      <x v="43"/>
      <x v="28"/>
      <x v="1"/>
      <x v="34"/>
      <x/>
      <x v="5"/>
      <x v="4"/>
    </i>
    <i t="default" r="6">
      <x v="5"/>
    </i>
    <i t="default" r="5">
      <x/>
    </i>
    <i t="default" r="4">
      <x v="34"/>
    </i>
    <i t="default" r="3">
      <x v="1"/>
    </i>
    <i t="default" r="2">
      <x v="28"/>
    </i>
    <i t="default" r="1">
      <x v="43"/>
    </i>
    <i t="default">
      <x v="39"/>
    </i>
    <i>
      <x v="40"/>
      <x v="49"/>
      <x v="24"/>
      <x/>
      <x v="20"/>
      <x/>
      <x v="5"/>
      <x v="2"/>
    </i>
    <i t="default" r="6">
      <x v="5"/>
    </i>
    <i t="default" r="5">
      <x/>
    </i>
    <i t="default" r="4">
      <x v="20"/>
    </i>
    <i t="default" r="3">
      <x/>
    </i>
    <i t="default" r="2">
      <x v="24"/>
    </i>
    <i t="default" r="1">
      <x v="49"/>
    </i>
    <i t="default">
      <x v="40"/>
    </i>
    <i>
      <x v="41"/>
      <x v="46"/>
      <x v="11"/>
      <x/>
      <x v="36"/>
      <x v="7"/>
      <x v="5"/>
      <x v="20"/>
    </i>
    <i t="default" r="6">
      <x v="5"/>
    </i>
    <i t="default" r="5">
      <x v="7"/>
    </i>
    <i t="default" r="4">
      <x v="36"/>
    </i>
    <i t="default" r="3">
      <x/>
    </i>
    <i t="default" r="2">
      <x v="11"/>
    </i>
    <i t="default" r="1">
      <x v="46"/>
    </i>
    <i t="default">
      <x v="41"/>
    </i>
    <i>
      <x v="42"/>
      <x v="48"/>
      <x v="2"/>
      <x/>
      <x v="6"/>
      <x v="7"/>
      <x v="5"/>
      <x v="7"/>
    </i>
    <i t="default" r="6">
      <x v="5"/>
    </i>
    <i t="default" r="5">
      <x v="7"/>
    </i>
    <i t="default" r="4">
      <x v="6"/>
    </i>
    <i t="default" r="3">
      <x/>
    </i>
    <i t="default" r="2">
      <x v="2"/>
    </i>
    <i t="default" r="1">
      <x v="48"/>
    </i>
    <i t="default">
      <x v="42"/>
    </i>
    <i>
      <x v="43"/>
      <x v="47"/>
      <x v="21"/>
      <x/>
      <x v="11"/>
      <x v="7"/>
      <x v="5"/>
      <x v="2"/>
    </i>
    <i t="default" r="6">
      <x v="5"/>
    </i>
    <i t="default" r="5">
      <x v="7"/>
    </i>
    <i t="default" r="4">
      <x v="11"/>
    </i>
    <i t="default" r="3">
      <x/>
    </i>
    <i t="default" r="2">
      <x v="21"/>
    </i>
    <i t="default" r="1">
      <x v="47"/>
    </i>
    <i t="default">
      <x v="43"/>
    </i>
    <i>
      <x v="44"/>
      <x v="38"/>
      <x v="29"/>
      <x/>
      <x v="6"/>
      <x v="6"/>
      <x/>
      <x v="23"/>
    </i>
    <i t="default" r="6">
      <x/>
    </i>
    <i t="default" r="5">
      <x v="6"/>
    </i>
    <i t="default" r="4">
      <x v="6"/>
    </i>
    <i t="default" r="3">
      <x/>
    </i>
    <i t="default" r="2">
      <x v="29"/>
    </i>
    <i t="default" r="1">
      <x v="38"/>
    </i>
    <i t="default">
      <x v="44"/>
    </i>
    <i>
      <x v="45"/>
      <x/>
      <x v="27"/>
      <x v="1"/>
      <x v="19"/>
      <x v="6"/>
      <x/>
      <x v="4"/>
    </i>
    <i t="default" r="6">
      <x/>
    </i>
    <i t="default" r="5">
      <x v="6"/>
    </i>
    <i t="default" r="4">
      <x v="19"/>
    </i>
    <i t="default" r="3">
      <x v="1"/>
    </i>
    <i t="default" r="2">
      <x v="27"/>
    </i>
    <i t="default" r="1">
      <x/>
    </i>
    <i t="default">
      <x v="45"/>
    </i>
    <i>
      <x v="46"/>
      <x v="37"/>
      <x v="33"/>
      <x/>
      <x v="14"/>
      <x v="6"/>
      <x/>
      <x v="4"/>
    </i>
    <i t="default" r="6">
      <x/>
    </i>
    <i t="default" r="5">
      <x v="6"/>
    </i>
    <i t="default" r="4">
      <x v="14"/>
    </i>
    <i t="default" r="3">
      <x/>
    </i>
    <i t="default" r="2">
      <x v="33"/>
    </i>
    <i t="default" r="1">
      <x v="37"/>
    </i>
    <i t="default">
      <x v="46"/>
    </i>
    <i>
      <x v="47"/>
      <x v="7"/>
      <x v="40"/>
      <x/>
      <x v="43"/>
      <x v="8"/>
      <x v="6"/>
      <x v="17"/>
    </i>
    <i t="default" r="6">
      <x v="6"/>
    </i>
    <i t="default" r="5">
      <x v="8"/>
    </i>
    <i t="default" r="4">
      <x v="43"/>
    </i>
    <i t="default" r="3">
      <x/>
    </i>
    <i t="default" r="2">
      <x v="40"/>
    </i>
    <i t="default" r="1">
      <x v="7"/>
    </i>
    <i t="default">
      <x v="47"/>
    </i>
    <i>
      <x v="48"/>
      <x v="8"/>
      <x v="26"/>
      <x v="1"/>
      <x v="33"/>
      <x v="8"/>
      <x v="6"/>
      <x v="5"/>
    </i>
    <i t="default" r="6">
      <x v="6"/>
    </i>
    <i t="default" r="5">
      <x v="8"/>
    </i>
    <i t="default" r="4">
      <x v="33"/>
    </i>
    <i t="default" r="3">
      <x v="1"/>
    </i>
    <i t="default" r="2">
      <x v="26"/>
    </i>
    <i t="default" r="1">
      <x v="8"/>
    </i>
    <i t="default">
      <x v="48"/>
    </i>
    <i>
      <x v="49"/>
      <x v="42"/>
      <x v="39"/>
      <x v="1"/>
      <x v="39"/>
      <x v="3"/>
      <x v="4"/>
      <x v="28"/>
    </i>
    <i t="default" r="6">
      <x v="4"/>
    </i>
    <i t="default" r="5">
      <x v="3"/>
    </i>
    <i t="default" r="4">
      <x v="39"/>
    </i>
    <i t="default" r="3">
      <x v="1"/>
    </i>
    <i t="default" r="2">
      <x v="39"/>
    </i>
    <i t="default" r="1">
      <x v="42"/>
    </i>
    <i t="default">
      <x v="4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18"/>
  <sheetViews>
    <sheetView showGridLines="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3" t="s">
        <v>252</v>
      </c>
      <c r="C2" s="54"/>
      <c r="D2" s="55"/>
      <c r="E2" s="59" t="s">
        <v>232</v>
      </c>
    </row>
    <row r="3" spans="2:5" ht="42" customHeight="1" thickBot="1" x14ac:dyDescent="0.3">
      <c r="B3" s="56"/>
      <c r="C3" s="57"/>
      <c r="D3" s="58"/>
      <c r="E3" s="60"/>
    </row>
    <row r="4" spans="2:5" ht="8.25" customHeight="1" x14ac:dyDescent="0.25"/>
    <row r="5" spans="2:5" ht="19.5" customHeight="1" thickBot="1" x14ac:dyDescent="0.3">
      <c r="C5" s="8" t="s">
        <v>226</v>
      </c>
      <c r="D5" s="8" t="s">
        <v>223</v>
      </c>
      <c r="E5" s="9" t="s">
        <v>224</v>
      </c>
    </row>
    <row r="6" spans="2:5" ht="19.5" customHeight="1" thickBot="1" x14ac:dyDescent="0.3">
      <c r="B6" s="19" t="s">
        <v>135</v>
      </c>
      <c r="C6" s="51" t="s">
        <v>225</v>
      </c>
      <c r="D6" s="51"/>
      <c r="E6" s="52"/>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27"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51" t="s">
        <v>242</v>
      </c>
      <c r="D13" s="51"/>
      <c r="E13" s="52"/>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9"/>
  <sheetViews>
    <sheetView showGridLines="0" tabSelected="1" topLeftCell="A4"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3" t="s">
        <v>253</v>
      </c>
      <c r="C2" s="54"/>
      <c r="D2" s="55"/>
      <c r="E2" s="59" t="s">
        <v>232</v>
      </c>
    </row>
    <row r="3" spans="2:5" ht="42" customHeight="1" thickBot="1" x14ac:dyDescent="0.3">
      <c r="B3" s="56"/>
      <c r="C3" s="57"/>
      <c r="D3" s="58"/>
      <c r="E3" s="60"/>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51" t="s">
        <v>254</v>
      </c>
      <c r="D7" s="51"/>
      <c r="E7" s="52"/>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51" t="s">
        <v>255</v>
      </c>
      <c r="D14" s="51"/>
      <c r="E14" s="52"/>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3" t="s">
        <v>272</v>
      </c>
      <c r="C2" s="54"/>
      <c r="D2" s="55"/>
      <c r="E2" s="59" t="s">
        <v>232</v>
      </c>
    </row>
    <row r="3" spans="2:5" ht="42" customHeight="1" thickBot="1" x14ac:dyDescent="0.3">
      <c r="B3" s="56"/>
      <c r="C3" s="57"/>
      <c r="D3" s="58"/>
      <c r="E3" s="60"/>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51" t="s">
        <v>281</v>
      </c>
      <c r="D7" s="51"/>
      <c r="E7" s="52"/>
    </row>
    <row r="8" spans="2:5" x14ac:dyDescent="0.25">
      <c r="B8" s="18">
        <v>1</v>
      </c>
      <c r="C8" s="10" t="s">
        <v>227</v>
      </c>
      <c r="D8" s="11" t="s">
        <v>274</v>
      </c>
      <c r="E8" s="16" t="s">
        <v>275</v>
      </c>
    </row>
    <row r="9" spans="2:5" ht="15" customHeight="1" x14ac:dyDescent="0.25">
      <c r="B9" s="11">
        <v>2</v>
      </c>
      <c r="C9" s="10" t="s">
        <v>227</v>
      </c>
      <c r="D9" s="11"/>
      <c r="E9" s="23" t="s">
        <v>279</v>
      </c>
    </row>
    <row r="10" spans="2:5" x14ac:dyDescent="0.25">
      <c r="B10" s="11">
        <v>3</v>
      </c>
      <c r="C10" s="10" t="s">
        <v>227</v>
      </c>
      <c r="D10" s="11"/>
      <c r="E10" s="16" t="s">
        <v>276</v>
      </c>
    </row>
    <row r="11" spans="2:5" x14ac:dyDescent="0.25">
      <c r="B11" s="11">
        <v>4</v>
      </c>
      <c r="C11" s="10" t="s">
        <v>227</v>
      </c>
      <c r="D11" s="11"/>
      <c r="E11" s="16" t="s">
        <v>277</v>
      </c>
    </row>
    <row r="12" spans="2:5" x14ac:dyDescent="0.25">
      <c r="B12" s="24">
        <v>5</v>
      </c>
      <c r="C12" s="25" t="s">
        <v>227</v>
      </c>
      <c r="D12" s="24"/>
      <c r="E12" s="26"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2:L16"/>
  <sheetViews>
    <sheetView workbookViewId="0">
      <selection activeCell="H5" sqref="H5"/>
    </sheetView>
  </sheetViews>
  <sheetFormatPr defaultRowHeight="15" x14ac:dyDescent="0.25"/>
  <cols>
    <col min="2" max="2" width="19.5703125" bestFit="1" customWidth="1"/>
    <col min="3" max="3" width="16.28515625" bestFit="1" customWidth="1"/>
    <col min="4" max="4" width="5.5703125" bestFit="1" customWidth="1"/>
    <col min="5" max="5" width="10.7109375" bestFit="1" customWidth="1"/>
    <col min="7" max="7" width="18.7109375" customWidth="1"/>
    <col min="9" max="9" width="13" customWidth="1"/>
  </cols>
  <sheetData>
    <row r="2" spans="2:12" ht="15.75" thickBot="1" x14ac:dyDescent="0.3">
      <c r="K2" s="50"/>
      <c r="L2" s="49"/>
    </row>
    <row r="3" spans="2:12" ht="15.75" thickBot="1" x14ac:dyDescent="0.3">
      <c r="B3" s="62" t="s">
        <v>285</v>
      </c>
      <c r="C3" s="63" t="s">
        <v>284</v>
      </c>
      <c r="D3" s="64"/>
      <c r="H3" s="61" t="s">
        <v>170</v>
      </c>
      <c r="I3" s="61"/>
      <c r="K3" s="46"/>
      <c r="L3" s="49"/>
    </row>
    <row r="4" spans="2:12" ht="15.75" thickBot="1" x14ac:dyDescent="0.3">
      <c r="B4" s="62" t="s">
        <v>283</v>
      </c>
      <c r="C4" s="65" t="s">
        <v>138</v>
      </c>
      <c r="D4" s="66" t="s">
        <v>142</v>
      </c>
      <c r="G4" s="45" t="s">
        <v>228</v>
      </c>
      <c r="H4" s="46" t="s">
        <v>138</v>
      </c>
      <c r="I4" s="2" t="s">
        <v>142</v>
      </c>
      <c r="K4" s="49"/>
      <c r="L4" s="49"/>
    </row>
    <row r="5" spans="2:12" x14ac:dyDescent="0.25">
      <c r="B5" s="3" t="s">
        <v>159</v>
      </c>
      <c r="C5" s="48">
        <v>1</v>
      </c>
      <c r="D5" s="48">
        <v>2</v>
      </c>
      <c r="G5" s="31" t="s">
        <v>140</v>
      </c>
      <c r="H5" s="31">
        <f>COUNTIFS(SPORTSMEN!$K$1:$K$51,ANALYSIS!$G5,SPORTSMEN!$I$1:$I$51,ANALYSIS!H$4)</f>
        <v>4</v>
      </c>
      <c r="I5" s="31">
        <f>COUNTIFS(SPORTSMEN!$K$1:$K$51,ANALYSIS!$G5,SPORTSMEN!$I$1:$I$51,ANALYSIS!I$4)</f>
        <v>3</v>
      </c>
      <c r="K5" s="46"/>
      <c r="L5" s="49"/>
    </row>
    <row r="6" spans="2:12" x14ac:dyDescent="0.25">
      <c r="B6" s="3" t="s">
        <v>151</v>
      </c>
      <c r="C6" s="48">
        <v>6</v>
      </c>
      <c r="D6" s="48">
        <v>2</v>
      </c>
      <c r="G6" s="31" t="s">
        <v>144</v>
      </c>
      <c r="H6" s="31">
        <f>COUNTIFS(SPORTSMEN!$K$1:$K$51,ANALYSIS!$G6,SPORTSMEN!$I$1:$I$51,ANALYSIS!H$4)</f>
        <v>0</v>
      </c>
      <c r="I6" s="31">
        <f>COUNTIFS(SPORTSMEN!$K$1:$K$51,ANALYSIS!$G6,SPORTSMEN!$I$1:$I$51,ANALYSIS!I$4)</f>
        <v>2</v>
      </c>
    </row>
    <row r="7" spans="2:12" x14ac:dyDescent="0.25">
      <c r="B7" s="3" t="s">
        <v>153</v>
      </c>
      <c r="C7" s="48">
        <v>1</v>
      </c>
      <c r="D7" s="48">
        <v>2</v>
      </c>
      <c r="G7" s="31" t="s">
        <v>146</v>
      </c>
      <c r="H7" s="31">
        <f>COUNTIFS(SPORTSMEN!$K$1:$K$51,ANALYSIS!$G7,SPORTSMEN!$I$1:$I$51,ANALYSIS!H$4)</f>
        <v>3</v>
      </c>
      <c r="I7" s="31">
        <f>COUNTIFS(SPORTSMEN!$K$1:$K$51,ANALYSIS!$G7,SPORTSMEN!$I$1:$I$51,ANALYSIS!I$4)</f>
        <v>2</v>
      </c>
    </row>
    <row r="8" spans="2:12" x14ac:dyDescent="0.25">
      <c r="B8" s="3" t="s">
        <v>144</v>
      </c>
      <c r="C8" s="48"/>
      <c r="D8" s="48">
        <v>2</v>
      </c>
      <c r="G8" s="31" t="s">
        <v>149</v>
      </c>
      <c r="H8" s="31">
        <f>COUNTIFS(SPORTSMEN!$K$1:$K$51,ANALYSIS!$G8,SPORTSMEN!$I$1:$I$51,ANALYSIS!H$4)</f>
        <v>1</v>
      </c>
      <c r="I8" s="31">
        <f>COUNTIFS(SPORTSMEN!$K$1:$K$51,ANALYSIS!$G8,SPORTSMEN!$I$1:$I$51,ANALYSIS!I$4)</f>
        <v>4</v>
      </c>
    </row>
    <row r="9" spans="2:12" x14ac:dyDescent="0.25">
      <c r="B9" s="3" t="s">
        <v>156</v>
      </c>
      <c r="C9" s="48">
        <v>3</v>
      </c>
      <c r="D9" s="48">
        <v>6</v>
      </c>
      <c r="G9" s="31" t="s">
        <v>151</v>
      </c>
      <c r="H9" s="31">
        <f>COUNTIFS(SPORTSMEN!$K$1:$K$51,ANALYSIS!$G9,SPORTSMEN!$I$1:$I$51,ANALYSIS!H$4)</f>
        <v>6</v>
      </c>
      <c r="I9" s="31">
        <f>COUNTIFS(SPORTSMEN!$K$1:$K$51,ANALYSIS!$G9,SPORTSMEN!$I$1:$I$51,ANALYSIS!I$4)</f>
        <v>2</v>
      </c>
    </row>
    <row r="10" spans="2:12" x14ac:dyDescent="0.25">
      <c r="B10" s="3" t="s">
        <v>149</v>
      </c>
      <c r="C10" s="48">
        <v>1</v>
      </c>
      <c r="D10" s="48">
        <v>4</v>
      </c>
      <c r="G10" s="31" t="s">
        <v>153</v>
      </c>
      <c r="H10" s="31">
        <f>COUNTIFS(SPORTSMEN!$K$1:$K$51,ANALYSIS!$G10,SPORTSMEN!$I$1:$I$51,ANALYSIS!H$4)</f>
        <v>1</v>
      </c>
      <c r="I10" s="31">
        <f>COUNTIFS(SPORTSMEN!$K$1:$K$51,ANALYSIS!$G10,SPORTSMEN!$I$1:$I$51,ANALYSIS!I$4)</f>
        <v>2</v>
      </c>
    </row>
    <row r="11" spans="2:12" x14ac:dyDescent="0.25">
      <c r="B11" s="3" t="s">
        <v>164</v>
      </c>
      <c r="C11" s="48">
        <v>2</v>
      </c>
      <c r="D11" s="48">
        <v>1</v>
      </c>
      <c r="G11" s="31" t="s">
        <v>156</v>
      </c>
      <c r="H11" s="31">
        <f>COUNTIFS(SPORTSMEN!$K$1:$K$51,ANALYSIS!$G11,SPORTSMEN!$I$1:$I$51,ANALYSIS!H$4)</f>
        <v>3</v>
      </c>
      <c r="I11" s="31">
        <f>COUNTIFS(SPORTSMEN!$K$1:$K$51,ANALYSIS!$G11,SPORTSMEN!$I$1:$I$51,ANALYSIS!I$4)</f>
        <v>6</v>
      </c>
    </row>
    <row r="12" spans="2:12" x14ac:dyDescent="0.25">
      <c r="B12" s="3" t="s">
        <v>161</v>
      </c>
      <c r="C12" s="48">
        <v>3</v>
      </c>
      <c r="D12" s="48"/>
      <c r="G12" s="31" t="s">
        <v>159</v>
      </c>
      <c r="H12" s="31">
        <f>COUNTIFS(SPORTSMEN!$K$1:$K$51,ANALYSIS!$G12,SPORTSMEN!$I$1:$I$51,ANALYSIS!H$4)</f>
        <v>1</v>
      </c>
      <c r="I12" s="31">
        <f>COUNTIFS(SPORTSMEN!$K$1:$K$51,ANALYSIS!$G12,SPORTSMEN!$I$1:$I$51,ANALYSIS!I$4)</f>
        <v>2</v>
      </c>
    </row>
    <row r="13" spans="2:12" x14ac:dyDescent="0.25">
      <c r="B13" s="3" t="s">
        <v>167</v>
      </c>
      <c r="C13" s="48">
        <v>1</v>
      </c>
      <c r="D13" s="48">
        <v>1</v>
      </c>
      <c r="G13" s="31" t="s">
        <v>161</v>
      </c>
      <c r="H13" s="31">
        <f>COUNTIFS(SPORTSMEN!$K$1:$K$51,ANALYSIS!$G13,SPORTSMEN!$I$1:$I$51,ANALYSIS!H$4)</f>
        <v>3</v>
      </c>
      <c r="I13" s="31">
        <f>COUNTIFS(SPORTSMEN!$K$1:$K$51,ANALYSIS!$G13,SPORTSMEN!$I$1:$I$51,ANALYSIS!I$4)</f>
        <v>0</v>
      </c>
    </row>
    <row r="14" spans="2:12" x14ac:dyDescent="0.25">
      <c r="B14" s="3" t="s">
        <v>146</v>
      </c>
      <c r="C14" s="48">
        <v>3</v>
      </c>
      <c r="D14" s="48">
        <v>2</v>
      </c>
      <c r="G14" s="31" t="s">
        <v>164</v>
      </c>
      <c r="H14" s="31">
        <f>COUNTIFS(SPORTSMEN!$K$1:$K$51,ANALYSIS!$G14,SPORTSMEN!$I$1:$I$51,ANALYSIS!H$4)</f>
        <v>2</v>
      </c>
      <c r="I14" s="31">
        <f>COUNTIFS(SPORTSMEN!$K$1:$K$51,ANALYSIS!$G14,SPORTSMEN!$I$1:$I$51,ANALYSIS!I$4)</f>
        <v>1</v>
      </c>
    </row>
    <row r="15" spans="2:12" x14ac:dyDescent="0.25">
      <c r="B15" s="3" t="s">
        <v>140</v>
      </c>
      <c r="C15" s="48">
        <v>4</v>
      </c>
      <c r="D15" s="48">
        <v>3</v>
      </c>
      <c r="G15" s="31" t="s">
        <v>167</v>
      </c>
      <c r="H15" s="31">
        <f>COUNTIFS(SPORTSMEN!$K$1:$K$51,ANALYSIS!$G15,SPORTSMEN!$I$1:$I$51,ANALYSIS!H$4)</f>
        <v>1</v>
      </c>
      <c r="I15" s="31">
        <f>COUNTIFS(SPORTSMEN!$K$1:$K$51,ANALYSIS!$G15,SPORTSMEN!$I$1:$I$51,ANALYSIS!I$4)</f>
        <v>1</v>
      </c>
    </row>
    <row r="16" spans="2:12" x14ac:dyDescent="0.25">
      <c r="H16" s="47"/>
      <c r="I16" s="47"/>
    </row>
  </sheetData>
  <mergeCells count="1">
    <mergeCell ref="H3:I3"/>
  </mergeCell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H403"/>
  <sheetViews>
    <sheetView workbookViewId="0">
      <selection activeCell="A11" sqref="A11:H11 A19:H19 A27:H27 A35:H35 A43:H43 A51:H51 A59:H59 A67:H67 A75:H75 A83:H83 A91:H91 A99:H99 A107:H107 A115:H115 A123:H123 A131:H131 A139:H139 A147:H147 A155:H155 A163:H163 A171:H171 A179:H179 A187:H187 A195:H195 A203:H203 A211:H211 A219:H219 A227:H227 A235:H235 A243:H243 A251:H251 A259:H259 A267:H267 A275:H275 A283:H283 A291:H291 A299:H299 A307:H307 A315:H315 A323:H323 A331:H331 A339:H339 A347:H347 A355:H355 A363:H363 A371:H371 A379:H379 A387:H387 A395:H395 A403:H403"/>
      <pivotSelection pane="bottomRight" showHeader="1" extendable="1" start="399" max="400" activeRow="402" click="1" r:id="rId1">
        <pivotArea dataOnly="0" outline="0" fieldPosition="0">
          <references count="1">
            <reference field="0" count="0" defaultSubtotal="1"/>
          </references>
        </pivotArea>
      </pivotSelection>
    </sheetView>
  </sheetViews>
  <sheetFormatPr defaultRowHeight="15" x14ac:dyDescent="0.25"/>
  <cols>
    <col min="1" max="1" width="32.5703125" bestFit="1" customWidth="1"/>
    <col min="2" max="2" width="28" bestFit="1" customWidth="1"/>
    <col min="3" max="3" width="10.5703125" bestFit="1" customWidth="1"/>
    <col min="4" max="4" width="14.42578125" bestFit="1" customWidth="1"/>
    <col min="5" max="7" width="18.7109375" bestFit="1" customWidth="1"/>
    <col min="8" max="9" width="24" bestFit="1" customWidth="1"/>
    <col min="10" max="10" width="10" bestFit="1" customWidth="1"/>
    <col min="11" max="57" width="12.7109375" bestFit="1" customWidth="1"/>
    <col min="58" max="58" width="10.7109375" bestFit="1" customWidth="1"/>
  </cols>
  <sheetData>
    <row r="1" spans="1:8" x14ac:dyDescent="0.25">
      <c r="A1" s="44" t="s">
        <v>238</v>
      </c>
      <c r="B1" t="s">
        <v>592</v>
      </c>
    </row>
    <row r="3" spans="1:8" x14ac:dyDescent="0.25">
      <c r="A3" s="44" t="s">
        <v>222</v>
      </c>
      <c r="B3" s="44" t="s">
        <v>221</v>
      </c>
      <c r="C3" s="44" t="s">
        <v>233</v>
      </c>
      <c r="D3" s="44" t="s">
        <v>170</v>
      </c>
      <c r="E3" s="44" t="s">
        <v>554</v>
      </c>
      <c r="F3" s="44" t="s">
        <v>228</v>
      </c>
      <c r="G3" s="44" t="s">
        <v>136</v>
      </c>
      <c r="H3" s="44" t="s">
        <v>172</v>
      </c>
    </row>
    <row r="4" spans="1:8" x14ac:dyDescent="0.25">
      <c r="A4" s="34">
        <v>1</v>
      </c>
      <c r="B4" t="s">
        <v>465</v>
      </c>
      <c r="C4" t="s">
        <v>556</v>
      </c>
      <c r="D4" t="s">
        <v>138</v>
      </c>
      <c r="E4" t="s">
        <v>519</v>
      </c>
      <c r="F4" t="s">
        <v>140</v>
      </c>
      <c r="G4" t="s">
        <v>139</v>
      </c>
      <c r="H4" t="s">
        <v>174</v>
      </c>
    </row>
    <row r="5" spans="1:8" x14ac:dyDescent="0.25">
      <c r="G5" t="s">
        <v>455</v>
      </c>
    </row>
    <row r="6" spans="1:8" x14ac:dyDescent="0.25">
      <c r="F6" t="s">
        <v>349</v>
      </c>
    </row>
    <row r="7" spans="1:8" x14ac:dyDescent="0.25">
      <c r="E7" t="s">
        <v>593</v>
      </c>
    </row>
    <row r="8" spans="1:8" x14ac:dyDescent="0.25">
      <c r="D8" t="s">
        <v>350</v>
      </c>
    </row>
    <row r="9" spans="1:8" x14ac:dyDescent="0.25">
      <c r="C9" t="s">
        <v>557</v>
      </c>
    </row>
    <row r="10" spans="1:8" x14ac:dyDescent="0.25">
      <c r="B10" t="s">
        <v>501</v>
      </c>
    </row>
    <row r="11" spans="1:8" x14ac:dyDescent="0.25">
      <c r="A11" s="34" t="s">
        <v>466</v>
      </c>
    </row>
    <row r="12" spans="1:8" x14ac:dyDescent="0.25">
      <c r="A12" s="34">
        <v>2</v>
      </c>
      <c r="B12" t="s">
        <v>467</v>
      </c>
      <c r="C12" t="s">
        <v>558</v>
      </c>
      <c r="D12" t="s">
        <v>138</v>
      </c>
      <c r="E12" t="s">
        <v>520</v>
      </c>
      <c r="F12" t="s">
        <v>140</v>
      </c>
      <c r="G12" t="s">
        <v>139</v>
      </c>
      <c r="H12" t="s">
        <v>175</v>
      </c>
    </row>
    <row r="13" spans="1:8" x14ac:dyDescent="0.25">
      <c r="G13" t="s">
        <v>455</v>
      </c>
    </row>
    <row r="14" spans="1:8" x14ac:dyDescent="0.25">
      <c r="F14" t="s">
        <v>349</v>
      </c>
    </row>
    <row r="15" spans="1:8" x14ac:dyDescent="0.25">
      <c r="E15" t="s">
        <v>594</v>
      </c>
    </row>
    <row r="16" spans="1:8" x14ac:dyDescent="0.25">
      <c r="D16" t="s">
        <v>350</v>
      </c>
    </row>
    <row r="17" spans="1:8" x14ac:dyDescent="0.25">
      <c r="C17" t="s">
        <v>559</v>
      </c>
    </row>
    <row r="18" spans="1:8" x14ac:dyDescent="0.25">
      <c r="B18" t="s">
        <v>502</v>
      </c>
    </row>
    <row r="19" spans="1:8" x14ac:dyDescent="0.25">
      <c r="A19" s="34" t="s">
        <v>468</v>
      </c>
    </row>
    <row r="20" spans="1:8" x14ac:dyDescent="0.25">
      <c r="A20" s="34">
        <v>3</v>
      </c>
      <c r="B20" t="s">
        <v>286</v>
      </c>
      <c r="C20" t="s">
        <v>461</v>
      </c>
      <c r="D20" t="s">
        <v>142</v>
      </c>
      <c r="E20" t="s">
        <v>521</v>
      </c>
      <c r="F20" t="s">
        <v>144</v>
      </c>
      <c r="G20" t="s">
        <v>143</v>
      </c>
      <c r="H20" t="s">
        <v>177</v>
      </c>
    </row>
    <row r="21" spans="1:8" x14ac:dyDescent="0.25">
      <c r="G21" t="s">
        <v>462</v>
      </c>
    </row>
    <row r="22" spans="1:8" x14ac:dyDescent="0.25">
      <c r="F22" t="s">
        <v>463</v>
      </c>
    </row>
    <row r="23" spans="1:8" x14ac:dyDescent="0.25">
      <c r="E23" t="s">
        <v>595</v>
      </c>
    </row>
    <row r="24" spans="1:8" x14ac:dyDescent="0.25">
      <c r="D24" t="s">
        <v>351</v>
      </c>
    </row>
    <row r="25" spans="1:8" x14ac:dyDescent="0.25">
      <c r="C25" t="s">
        <v>464</v>
      </c>
    </row>
    <row r="26" spans="1:8" x14ac:dyDescent="0.25">
      <c r="B26" t="s">
        <v>555</v>
      </c>
    </row>
    <row r="27" spans="1:8" x14ac:dyDescent="0.25">
      <c r="A27" s="34" t="s">
        <v>352</v>
      </c>
    </row>
    <row r="28" spans="1:8" x14ac:dyDescent="0.25">
      <c r="A28" s="34">
        <v>4</v>
      </c>
      <c r="B28" t="s">
        <v>287</v>
      </c>
      <c r="C28" t="s">
        <v>318</v>
      </c>
      <c r="D28" t="s">
        <v>138</v>
      </c>
      <c r="E28" t="s">
        <v>522</v>
      </c>
      <c r="F28" t="s">
        <v>140</v>
      </c>
      <c r="G28" t="s">
        <v>139</v>
      </c>
      <c r="H28" t="s">
        <v>178</v>
      </c>
    </row>
    <row r="29" spans="1:8" x14ac:dyDescent="0.25">
      <c r="G29" t="s">
        <v>455</v>
      </c>
    </row>
    <row r="30" spans="1:8" x14ac:dyDescent="0.25">
      <c r="F30" t="s">
        <v>349</v>
      </c>
    </row>
    <row r="31" spans="1:8" x14ac:dyDescent="0.25">
      <c r="E31" t="s">
        <v>596</v>
      </c>
    </row>
    <row r="32" spans="1:8" x14ac:dyDescent="0.25">
      <c r="D32" t="s">
        <v>350</v>
      </c>
    </row>
    <row r="33" spans="1:8" x14ac:dyDescent="0.25">
      <c r="C33" t="s">
        <v>353</v>
      </c>
    </row>
    <row r="34" spans="1:8" x14ac:dyDescent="0.25">
      <c r="B34" t="s">
        <v>354</v>
      </c>
    </row>
    <row r="35" spans="1:8" x14ac:dyDescent="0.25">
      <c r="A35" s="34" t="s">
        <v>355</v>
      </c>
    </row>
    <row r="36" spans="1:8" x14ac:dyDescent="0.25">
      <c r="A36" s="34">
        <v>5</v>
      </c>
      <c r="B36" t="s">
        <v>469</v>
      </c>
      <c r="C36" t="s">
        <v>560</v>
      </c>
      <c r="D36" t="s">
        <v>142</v>
      </c>
      <c r="E36" t="s">
        <v>523</v>
      </c>
      <c r="F36" t="s">
        <v>140</v>
      </c>
      <c r="G36" t="s">
        <v>139</v>
      </c>
      <c r="H36" t="s">
        <v>179</v>
      </c>
    </row>
    <row r="37" spans="1:8" x14ac:dyDescent="0.25">
      <c r="G37" t="s">
        <v>455</v>
      </c>
    </row>
    <row r="38" spans="1:8" x14ac:dyDescent="0.25">
      <c r="F38" t="s">
        <v>349</v>
      </c>
    </row>
    <row r="39" spans="1:8" x14ac:dyDescent="0.25">
      <c r="E39" t="s">
        <v>597</v>
      </c>
    </row>
    <row r="40" spans="1:8" x14ac:dyDescent="0.25">
      <c r="D40" t="s">
        <v>351</v>
      </c>
    </row>
    <row r="41" spans="1:8" x14ac:dyDescent="0.25">
      <c r="C41" t="s">
        <v>561</v>
      </c>
    </row>
    <row r="42" spans="1:8" x14ac:dyDescent="0.25">
      <c r="B42" t="s">
        <v>503</v>
      </c>
    </row>
    <row r="43" spans="1:8" x14ac:dyDescent="0.25">
      <c r="A43" s="34" t="s">
        <v>470</v>
      </c>
    </row>
    <row r="44" spans="1:8" x14ac:dyDescent="0.25">
      <c r="A44" s="34">
        <v>6</v>
      </c>
      <c r="B44" t="s">
        <v>471</v>
      </c>
      <c r="C44" t="s">
        <v>562</v>
      </c>
      <c r="D44" t="s">
        <v>142</v>
      </c>
      <c r="E44" t="s">
        <v>520</v>
      </c>
      <c r="F44" t="s">
        <v>140</v>
      </c>
      <c r="G44" t="s">
        <v>139</v>
      </c>
      <c r="H44" t="s">
        <v>180</v>
      </c>
    </row>
    <row r="45" spans="1:8" x14ac:dyDescent="0.25">
      <c r="G45" t="s">
        <v>455</v>
      </c>
    </row>
    <row r="46" spans="1:8" x14ac:dyDescent="0.25">
      <c r="F46" t="s">
        <v>349</v>
      </c>
    </row>
    <row r="47" spans="1:8" x14ac:dyDescent="0.25">
      <c r="E47" t="s">
        <v>594</v>
      </c>
    </row>
    <row r="48" spans="1:8" x14ac:dyDescent="0.25">
      <c r="D48" t="s">
        <v>351</v>
      </c>
    </row>
    <row r="49" spans="1:8" x14ac:dyDescent="0.25">
      <c r="C49" t="s">
        <v>563</v>
      </c>
    </row>
    <row r="50" spans="1:8" x14ac:dyDescent="0.25">
      <c r="B50" t="s">
        <v>504</v>
      </c>
    </row>
    <row r="51" spans="1:8" x14ac:dyDescent="0.25">
      <c r="A51" s="34" t="s">
        <v>472</v>
      </c>
    </row>
    <row r="52" spans="1:8" x14ac:dyDescent="0.25">
      <c r="A52" s="34">
        <v>7</v>
      </c>
      <c r="B52" t="s">
        <v>288</v>
      </c>
      <c r="C52" t="s">
        <v>319</v>
      </c>
      <c r="D52" t="s">
        <v>138</v>
      </c>
      <c r="E52" t="s">
        <v>524</v>
      </c>
      <c r="F52" t="s">
        <v>140</v>
      </c>
      <c r="G52" t="s">
        <v>139</v>
      </c>
      <c r="H52" t="s">
        <v>181</v>
      </c>
    </row>
    <row r="53" spans="1:8" x14ac:dyDescent="0.25">
      <c r="G53" t="s">
        <v>455</v>
      </c>
    </row>
    <row r="54" spans="1:8" x14ac:dyDescent="0.25">
      <c r="F54" t="s">
        <v>349</v>
      </c>
    </row>
    <row r="55" spans="1:8" x14ac:dyDescent="0.25">
      <c r="E55" t="s">
        <v>598</v>
      </c>
    </row>
    <row r="56" spans="1:8" x14ac:dyDescent="0.25">
      <c r="D56" t="s">
        <v>350</v>
      </c>
    </row>
    <row r="57" spans="1:8" x14ac:dyDescent="0.25">
      <c r="C57" t="s">
        <v>356</v>
      </c>
    </row>
    <row r="58" spans="1:8" x14ac:dyDescent="0.25">
      <c r="B58" t="s">
        <v>357</v>
      </c>
    </row>
    <row r="59" spans="1:8" x14ac:dyDescent="0.25">
      <c r="A59" s="34" t="s">
        <v>358</v>
      </c>
    </row>
    <row r="60" spans="1:8" x14ac:dyDescent="0.25">
      <c r="A60" s="34">
        <v>8</v>
      </c>
      <c r="B60" t="s">
        <v>473</v>
      </c>
      <c r="C60" t="s">
        <v>564</v>
      </c>
      <c r="D60" t="s">
        <v>142</v>
      </c>
      <c r="E60" t="s">
        <v>525</v>
      </c>
      <c r="F60" t="s">
        <v>140</v>
      </c>
      <c r="G60" t="s">
        <v>139</v>
      </c>
      <c r="H60" t="s">
        <v>182</v>
      </c>
    </row>
    <row r="61" spans="1:8" x14ac:dyDescent="0.25">
      <c r="G61" t="s">
        <v>455</v>
      </c>
    </row>
    <row r="62" spans="1:8" x14ac:dyDescent="0.25">
      <c r="F62" t="s">
        <v>349</v>
      </c>
    </row>
    <row r="63" spans="1:8" x14ac:dyDescent="0.25">
      <c r="E63" t="s">
        <v>599</v>
      </c>
    </row>
    <row r="64" spans="1:8" x14ac:dyDescent="0.25">
      <c r="D64" t="s">
        <v>351</v>
      </c>
    </row>
    <row r="65" spans="1:8" x14ac:dyDescent="0.25">
      <c r="C65" t="s">
        <v>565</v>
      </c>
    </row>
    <row r="66" spans="1:8" x14ac:dyDescent="0.25">
      <c r="B66" t="s">
        <v>505</v>
      </c>
    </row>
    <row r="67" spans="1:8" x14ac:dyDescent="0.25">
      <c r="A67" s="34" t="s">
        <v>474</v>
      </c>
    </row>
    <row r="68" spans="1:8" x14ac:dyDescent="0.25">
      <c r="A68" s="34">
        <v>9</v>
      </c>
      <c r="B68" t="s">
        <v>475</v>
      </c>
      <c r="C68" t="s">
        <v>566</v>
      </c>
      <c r="D68" t="s">
        <v>138</v>
      </c>
      <c r="E68" t="s">
        <v>526</v>
      </c>
      <c r="F68" t="s">
        <v>146</v>
      </c>
      <c r="G68" t="s">
        <v>139</v>
      </c>
      <c r="H68" t="s">
        <v>183</v>
      </c>
    </row>
    <row r="69" spans="1:8" x14ac:dyDescent="0.25">
      <c r="G69" t="s">
        <v>455</v>
      </c>
    </row>
    <row r="70" spans="1:8" x14ac:dyDescent="0.25">
      <c r="F70" t="s">
        <v>359</v>
      </c>
    </row>
    <row r="71" spans="1:8" x14ac:dyDescent="0.25">
      <c r="E71" t="s">
        <v>600</v>
      </c>
    </row>
    <row r="72" spans="1:8" x14ac:dyDescent="0.25">
      <c r="D72" t="s">
        <v>350</v>
      </c>
    </row>
    <row r="73" spans="1:8" x14ac:dyDescent="0.25">
      <c r="C73" t="s">
        <v>567</v>
      </c>
    </row>
    <row r="74" spans="1:8" x14ac:dyDescent="0.25">
      <c r="B74" t="s">
        <v>506</v>
      </c>
    </row>
    <row r="75" spans="1:8" x14ac:dyDescent="0.25">
      <c r="A75" s="34" t="s">
        <v>476</v>
      </c>
    </row>
    <row r="76" spans="1:8" x14ac:dyDescent="0.25">
      <c r="A76" s="34">
        <v>10</v>
      </c>
      <c r="B76" t="s">
        <v>289</v>
      </c>
      <c r="C76" t="s">
        <v>320</v>
      </c>
      <c r="D76" t="s">
        <v>142</v>
      </c>
      <c r="E76" t="s">
        <v>527</v>
      </c>
      <c r="F76" t="s">
        <v>146</v>
      </c>
      <c r="G76" t="s">
        <v>139</v>
      </c>
      <c r="H76" t="s">
        <v>181</v>
      </c>
    </row>
    <row r="77" spans="1:8" x14ac:dyDescent="0.25">
      <c r="G77" t="s">
        <v>455</v>
      </c>
    </row>
    <row r="78" spans="1:8" x14ac:dyDescent="0.25">
      <c r="F78" t="s">
        <v>359</v>
      </c>
    </row>
    <row r="79" spans="1:8" x14ac:dyDescent="0.25">
      <c r="E79" t="s">
        <v>601</v>
      </c>
    </row>
    <row r="80" spans="1:8" x14ac:dyDescent="0.25">
      <c r="D80" t="s">
        <v>351</v>
      </c>
    </row>
    <row r="81" spans="1:8" x14ac:dyDescent="0.25">
      <c r="C81" t="s">
        <v>360</v>
      </c>
    </row>
    <row r="82" spans="1:8" x14ac:dyDescent="0.25">
      <c r="B82" t="s">
        <v>361</v>
      </c>
    </row>
    <row r="83" spans="1:8" x14ac:dyDescent="0.25">
      <c r="A83" s="34" t="s">
        <v>362</v>
      </c>
    </row>
    <row r="84" spans="1:8" x14ac:dyDescent="0.25">
      <c r="A84" s="34">
        <v>11</v>
      </c>
      <c r="B84" t="s">
        <v>290</v>
      </c>
      <c r="C84" t="s">
        <v>321</v>
      </c>
      <c r="D84" t="s">
        <v>142</v>
      </c>
      <c r="E84" t="s">
        <v>528</v>
      </c>
      <c r="F84" t="s">
        <v>146</v>
      </c>
      <c r="G84" t="s">
        <v>139</v>
      </c>
      <c r="H84" t="s">
        <v>184</v>
      </c>
    </row>
    <row r="85" spans="1:8" x14ac:dyDescent="0.25">
      <c r="G85" t="s">
        <v>455</v>
      </c>
    </row>
    <row r="86" spans="1:8" x14ac:dyDescent="0.25">
      <c r="F86" t="s">
        <v>359</v>
      </c>
    </row>
    <row r="87" spans="1:8" x14ac:dyDescent="0.25">
      <c r="E87" t="s">
        <v>602</v>
      </c>
    </row>
    <row r="88" spans="1:8" x14ac:dyDescent="0.25">
      <c r="D88" t="s">
        <v>351</v>
      </c>
    </row>
    <row r="89" spans="1:8" x14ac:dyDescent="0.25">
      <c r="C89" t="s">
        <v>363</v>
      </c>
    </row>
    <row r="90" spans="1:8" x14ac:dyDescent="0.25">
      <c r="B90" t="s">
        <v>364</v>
      </c>
    </row>
    <row r="91" spans="1:8" x14ac:dyDescent="0.25">
      <c r="A91" s="34" t="s">
        <v>365</v>
      </c>
    </row>
    <row r="92" spans="1:8" x14ac:dyDescent="0.25">
      <c r="A92" s="34">
        <v>12</v>
      </c>
      <c r="B92" t="s">
        <v>291</v>
      </c>
      <c r="C92" t="s">
        <v>322</v>
      </c>
      <c r="D92" t="s">
        <v>138</v>
      </c>
      <c r="E92" t="s">
        <v>529</v>
      </c>
      <c r="F92" t="s">
        <v>146</v>
      </c>
      <c r="G92" t="s">
        <v>139</v>
      </c>
      <c r="H92" t="s">
        <v>185</v>
      </c>
    </row>
    <row r="93" spans="1:8" x14ac:dyDescent="0.25">
      <c r="G93" t="s">
        <v>455</v>
      </c>
    </row>
    <row r="94" spans="1:8" x14ac:dyDescent="0.25">
      <c r="F94" t="s">
        <v>359</v>
      </c>
    </row>
    <row r="95" spans="1:8" x14ac:dyDescent="0.25">
      <c r="E95" t="s">
        <v>603</v>
      </c>
    </row>
    <row r="96" spans="1:8" x14ac:dyDescent="0.25">
      <c r="D96" t="s">
        <v>350</v>
      </c>
    </row>
    <row r="97" spans="1:8" x14ac:dyDescent="0.25">
      <c r="C97" t="s">
        <v>366</v>
      </c>
    </row>
    <row r="98" spans="1:8" x14ac:dyDescent="0.25">
      <c r="B98" t="s">
        <v>367</v>
      </c>
    </row>
    <row r="99" spans="1:8" x14ac:dyDescent="0.25">
      <c r="A99" s="34" t="s">
        <v>368</v>
      </c>
    </row>
    <row r="100" spans="1:8" x14ac:dyDescent="0.25">
      <c r="A100" s="34">
        <v>13</v>
      </c>
      <c r="B100" t="s">
        <v>292</v>
      </c>
      <c r="C100" t="s">
        <v>323</v>
      </c>
      <c r="D100" t="s">
        <v>138</v>
      </c>
      <c r="E100" t="s">
        <v>529</v>
      </c>
      <c r="F100" t="s">
        <v>146</v>
      </c>
      <c r="G100" t="s">
        <v>139</v>
      </c>
      <c r="H100" t="s">
        <v>186</v>
      </c>
    </row>
    <row r="101" spans="1:8" x14ac:dyDescent="0.25">
      <c r="G101" t="s">
        <v>455</v>
      </c>
    </row>
    <row r="102" spans="1:8" x14ac:dyDescent="0.25">
      <c r="F102" t="s">
        <v>359</v>
      </c>
    </row>
    <row r="103" spans="1:8" x14ac:dyDescent="0.25">
      <c r="E103" t="s">
        <v>603</v>
      </c>
    </row>
    <row r="104" spans="1:8" x14ac:dyDescent="0.25">
      <c r="D104" t="s">
        <v>350</v>
      </c>
    </row>
    <row r="105" spans="1:8" x14ac:dyDescent="0.25">
      <c r="C105" t="s">
        <v>369</v>
      </c>
    </row>
    <row r="106" spans="1:8" x14ac:dyDescent="0.25">
      <c r="B106" t="s">
        <v>370</v>
      </c>
    </row>
    <row r="107" spans="1:8" x14ac:dyDescent="0.25">
      <c r="A107" s="34" t="s">
        <v>371</v>
      </c>
    </row>
    <row r="108" spans="1:8" x14ac:dyDescent="0.25">
      <c r="A108" s="34">
        <v>14</v>
      </c>
      <c r="B108" t="s">
        <v>293</v>
      </c>
      <c r="C108" t="s">
        <v>324</v>
      </c>
      <c r="D108" t="s">
        <v>142</v>
      </c>
      <c r="E108" t="s">
        <v>530</v>
      </c>
      <c r="F108" t="s">
        <v>149</v>
      </c>
      <c r="G108" t="s">
        <v>148</v>
      </c>
      <c r="H108" t="s">
        <v>187</v>
      </c>
    </row>
    <row r="109" spans="1:8" x14ac:dyDescent="0.25">
      <c r="G109" t="s">
        <v>456</v>
      </c>
    </row>
    <row r="110" spans="1:8" x14ac:dyDescent="0.25">
      <c r="F110" t="s">
        <v>372</v>
      </c>
    </row>
    <row r="111" spans="1:8" x14ac:dyDescent="0.25">
      <c r="E111" t="s">
        <v>604</v>
      </c>
    </row>
    <row r="112" spans="1:8" x14ac:dyDescent="0.25">
      <c r="D112" t="s">
        <v>351</v>
      </c>
    </row>
    <row r="113" spans="1:8" x14ac:dyDescent="0.25">
      <c r="C113" t="s">
        <v>373</v>
      </c>
    </row>
    <row r="114" spans="1:8" x14ac:dyDescent="0.25">
      <c r="B114" t="s">
        <v>374</v>
      </c>
    </row>
    <row r="115" spans="1:8" x14ac:dyDescent="0.25">
      <c r="A115" s="34" t="s">
        <v>375</v>
      </c>
    </row>
    <row r="116" spans="1:8" x14ac:dyDescent="0.25">
      <c r="A116" s="34">
        <v>15</v>
      </c>
      <c r="B116" t="s">
        <v>477</v>
      </c>
      <c r="C116" t="s">
        <v>568</v>
      </c>
      <c r="D116" t="s">
        <v>138</v>
      </c>
      <c r="E116" t="s">
        <v>531</v>
      </c>
      <c r="F116" t="s">
        <v>149</v>
      </c>
      <c r="G116" t="s">
        <v>148</v>
      </c>
      <c r="H116" t="s">
        <v>188</v>
      </c>
    </row>
    <row r="117" spans="1:8" x14ac:dyDescent="0.25">
      <c r="G117" t="s">
        <v>456</v>
      </c>
    </row>
    <row r="118" spans="1:8" x14ac:dyDescent="0.25">
      <c r="F118" t="s">
        <v>372</v>
      </c>
    </row>
    <row r="119" spans="1:8" x14ac:dyDescent="0.25">
      <c r="E119" t="s">
        <v>605</v>
      </c>
    </row>
    <row r="120" spans="1:8" x14ac:dyDescent="0.25">
      <c r="D120" t="s">
        <v>350</v>
      </c>
    </row>
    <row r="121" spans="1:8" x14ac:dyDescent="0.25">
      <c r="C121" t="s">
        <v>569</v>
      </c>
    </row>
    <row r="122" spans="1:8" x14ac:dyDescent="0.25">
      <c r="B122" t="s">
        <v>507</v>
      </c>
    </row>
    <row r="123" spans="1:8" x14ac:dyDescent="0.25">
      <c r="A123" s="34" t="s">
        <v>478</v>
      </c>
    </row>
    <row r="124" spans="1:8" x14ac:dyDescent="0.25">
      <c r="A124" s="34">
        <v>16</v>
      </c>
      <c r="B124" t="s">
        <v>294</v>
      </c>
      <c r="C124" t="s">
        <v>325</v>
      </c>
      <c r="D124" t="s">
        <v>142</v>
      </c>
      <c r="E124" t="s">
        <v>521</v>
      </c>
      <c r="F124" t="s">
        <v>149</v>
      </c>
      <c r="G124" t="s">
        <v>148</v>
      </c>
      <c r="H124" t="s">
        <v>178</v>
      </c>
    </row>
    <row r="125" spans="1:8" x14ac:dyDescent="0.25">
      <c r="G125" t="s">
        <v>456</v>
      </c>
    </row>
    <row r="126" spans="1:8" x14ac:dyDescent="0.25">
      <c r="F126" t="s">
        <v>372</v>
      </c>
    </row>
    <row r="127" spans="1:8" x14ac:dyDescent="0.25">
      <c r="E127" t="s">
        <v>595</v>
      </c>
    </row>
    <row r="128" spans="1:8" x14ac:dyDescent="0.25">
      <c r="D128" t="s">
        <v>351</v>
      </c>
    </row>
    <row r="129" spans="1:8" x14ac:dyDescent="0.25">
      <c r="C129" t="s">
        <v>376</v>
      </c>
    </row>
    <row r="130" spans="1:8" x14ac:dyDescent="0.25">
      <c r="B130" t="s">
        <v>377</v>
      </c>
    </row>
    <row r="131" spans="1:8" x14ac:dyDescent="0.25">
      <c r="A131" s="34" t="s">
        <v>378</v>
      </c>
    </row>
    <row r="132" spans="1:8" x14ac:dyDescent="0.25">
      <c r="A132" s="34">
        <v>17</v>
      </c>
      <c r="B132" t="s">
        <v>479</v>
      </c>
      <c r="C132" t="s">
        <v>570</v>
      </c>
      <c r="D132" t="s">
        <v>142</v>
      </c>
      <c r="E132" t="s">
        <v>532</v>
      </c>
      <c r="F132" t="s">
        <v>149</v>
      </c>
      <c r="G132" t="s">
        <v>148</v>
      </c>
      <c r="H132" t="s">
        <v>189</v>
      </c>
    </row>
    <row r="133" spans="1:8" x14ac:dyDescent="0.25">
      <c r="G133" t="s">
        <v>456</v>
      </c>
    </row>
    <row r="134" spans="1:8" x14ac:dyDescent="0.25">
      <c r="F134" t="s">
        <v>372</v>
      </c>
    </row>
    <row r="135" spans="1:8" x14ac:dyDescent="0.25">
      <c r="E135" t="s">
        <v>606</v>
      </c>
    </row>
    <row r="136" spans="1:8" x14ac:dyDescent="0.25">
      <c r="D136" t="s">
        <v>351</v>
      </c>
    </row>
    <row r="137" spans="1:8" x14ac:dyDescent="0.25">
      <c r="C137" t="s">
        <v>571</v>
      </c>
    </row>
    <row r="138" spans="1:8" x14ac:dyDescent="0.25">
      <c r="B138" t="s">
        <v>508</v>
      </c>
    </row>
    <row r="139" spans="1:8" x14ac:dyDescent="0.25">
      <c r="A139" s="34" t="s">
        <v>480</v>
      </c>
    </row>
    <row r="140" spans="1:8" x14ac:dyDescent="0.25">
      <c r="A140" s="34">
        <v>18</v>
      </c>
      <c r="B140" t="s">
        <v>295</v>
      </c>
      <c r="C140" t="s">
        <v>326</v>
      </c>
      <c r="D140" t="s">
        <v>142</v>
      </c>
      <c r="E140" t="s">
        <v>530</v>
      </c>
      <c r="F140" t="s">
        <v>149</v>
      </c>
      <c r="G140" t="s">
        <v>148</v>
      </c>
      <c r="H140" t="s">
        <v>190</v>
      </c>
    </row>
    <row r="141" spans="1:8" x14ac:dyDescent="0.25">
      <c r="G141" t="s">
        <v>456</v>
      </c>
    </row>
    <row r="142" spans="1:8" x14ac:dyDescent="0.25">
      <c r="F142" t="s">
        <v>372</v>
      </c>
    </row>
    <row r="143" spans="1:8" x14ac:dyDescent="0.25">
      <c r="E143" t="s">
        <v>604</v>
      </c>
    </row>
    <row r="144" spans="1:8" x14ac:dyDescent="0.25">
      <c r="D144" t="s">
        <v>351</v>
      </c>
    </row>
    <row r="145" spans="1:8" x14ac:dyDescent="0.25">
      <c r="C145" t="s">
        <v>379</v>
      </c>
    </row>
    <row r="146" spans="1:8" x14ac:dyDescent="0.25">
      <c r="B146" t="s">
        <v>380</v>
      </c>
    </row>
    <row r="147" spans="1:8" x14ac:dyDescent="0.25">
      <c r="A147" s="34" t="s">
        <v>381</v>
      </c>
    </row>
    <row r="148" spans="1:8" x14ac:dyDescent="0.25">
      <c r="A148" s="34">
        <v>19</v>
      </c>
      <c r="B148" t="s">
        <v>481</v>
      </c>
      <c r="C148" t="s">
        <v>572</v>
      </c>
      <c r="D148" t="s">
        <v>138</v>
      </c>
      <c r="E148" t="s">
        <v>529</v>
      </c>
      <c r="F148" t="s">
        <v>151</v>
      </c>
      <c r="G148" t="s">
        <v>139</v>
      </c>
      <c r="H148" t="s">
        <v>191</v>
      </c>
    </row>
    <row r="149" spans="1:8" x14ac:dyDescent="0.25">
      <c r="G149" t="s">
        <v>455</v>
      </c>
    </row>
    <row r="150" spans="1:8" x14ac:dyDescent="0.25">
      <c r="F150" t="s">
        <v>382</v>
      </c>
    </row>
    <row r="151" spans="1:8" x14ac:dyDescent="0.25">
      <c r="E151" t="s">
        <v>603</v>
      </c>
    </row>
    <row r="152" spans="1:8" x14ac:dyDescent="0.25">
      <c r="D152" t="s">
        <v>350</v>
      </c>
    </row>
    <row r="153" spans="1:8" x14ac:dyDescent="0.25">
      <c r="C153" t="s">
        <v>573</v>
      </c>
    </row>
    <row r="154" spans="1:8" x14ac:dyDescent="0.25">
      <c r="B154" t="s">
        <v>509</v>
      </c>
    </row>
    <row r="155" spans="1:8" x14ac:dyDescent="0.25">
      <c r="A155" s="34" t="s">
        <v>482</v>
      </c>
    </row>
    <row r="156" spans="1:8" x14ac:dyDescent="0.25">
      <c r="A156" s="34">
        <v>20</v>
      </c>
      <c r="B156" t="s">
        <v>483</v>
      </c>
      <c r="C156" t="s">
        <v>574</v>
      </c>
      <c r="D156" t="s">
        <v>142</v>
      </c>
      <c r="E156" t="s">
        <v>533</v>
      </c>
      <c r="F156" t="s">
        <v>151</v>
      </c>
      <c r="G156" t="s">
        <v>139</v>
      </c>
      <c r="H156" t="s">
        <v>192</v>
      </c>
    </row>
    <row r="157" spans="1:8" x14ac:dyDescent="0.25">
      <c r="G157" t="s">
        <v>455</v>
      </c>
    </row>
    <row r="158" spans="1:8" x14ac:dyDescent="0.25">
      <c r="F158" t="s">
        <v>382</v>
      </c>
    </row>
    <row r="159" spans="1:8" x14ac:dyDescent="0.25">
      <c r="E159" t="s">
        <v>607</v>
      </c>
    </row>
    <row r="160" spans="1:8" x14ac:dyDescent="0.25">
      <c r="D160" t="s">
        <v>351</v>
      </c>
    </row>
    <row r="161" spans="1:8" x14ac:dyDescent="0.25">
      <c r="C161" t="s">
        <v>575</v>
      </c>
    </row>
    <row r="162" spans="1:8" x14ac:dyDescent="0.25">
      <c r="B162" t="s">
        <v>510</v>
      </c>
    </row>
    <row r="163" spans="1:8" x14ac:dyDescent="0.25">
      <c r="A163" s="34" t="s">
        <v>484</v>
      </c>
    </row>
    <row r="164" spans="1:8" x14ac:dyDescent="0.25">
      <c r="A164" s="34">
        <v>21</v>
      </c>
      <c r="B164" t="s">
        <v>296</v>
      </c>
      <c r="C164" t="s">
        <v>327</v>
      </c>
      <c r="D164" t="s">
        <v>142</v>
      </c>
      <c r="E164" t="s">
        <v>534</v>
      </c>
      <c r="F164" t="s">
        <v>151</v>
      </c>
      <c r="G164" t="s">
        <v>139</v>
      </c>
      <c r="H164" t="s">
        <v>193</v>
      </c>
    </row>
    <row r="165" spans="1:8" x14ac:dyDescent="0.25">
      <c r="G165" t="s">
        <v>455</v>
      </c>
    </row>
    <row r="166" spans="1:8" x14ac:dyDescent="0.25">
      <c r="F166" t="s">
        <v>382</v>
      </c>
    </row>
    <row r="167" spans="1:8" x14ac:dyDescent="0.25">
      <c r="E167" t="s">
        <v>608</v>
      </c>
    </row>
    <row r="168" spans="1:8" x14ac:dyDescent="0.25">
      <c r="D168" t="s">
        <v>351</v>
      </c>
    </row>
    <row r="169" spans="1:8" x14ac:dyDescent="0.25">
      <c r="C169" t="s">
        <v>383</v>
      </c>
    </row>
    <row r="170" spans="1:8" x14ac:dyDescent="0.25">
      <c r="B170" t="s">
        <v>384</v>
      </c>
    </row>
    <row r="171" spans="1:8" x14ac:dyDescent="0.25">
      <c r="A171" s="34" t="s">
        <v>385</v>
      </c>
    </row>
    <row r="172" spans="1:8" x14ac:dyDescent="0.25">
      <c r="A172" s="34">
        <v>22</v>
      </c>
      <c r="B172" t="s">
        <v>297</v>
      </c>
      <c r="C172" t="s">
        <v>328</v>
      </c>
      <c r="D172" t="s">
        <v>138</v>
      </c>
      <c r="E172" t="s">
        <v>527</v>
      </c>
      <c r="F172" t="s">
        <v>151</v>
      </c>
      <c r="G172" t="s">
        <v>139</v>
      </c>
      <c r="H172" t="s">
        <v>194</v>
      </c>
    </row>
    <row r="173" spans="1:8" x14ac:dyDescent="0.25">
      <c r="G173" t="s">
        <v>455</v>
      </c>
    </row>
    <row r="174" spans="1:8" x14ac:dyDescent="0.25">
      <c r="F174" t="s">
        <v>382</v>
      </c>
    </row>
    <row r="175" spans="1:8" x14ac:dyDescent="0.25">
      <c r="E175" t="s">
        <v>601</v>
      </c>
    </row>
    <row r="176" spans="1:8" x14ac:dyDescent="0.25">
      <c r="D176" t="s">
        <v>350</v>
      </c>
    </row>
    <row r="177" spans="1:8" x14ac:dyDescent="0.25">
      <c r="C177" t="s">
        <v>386</v>
      </c>
    </row>
    <row r="178" spans="1:8" x14ac:dyDescent="0.25">
      <c r="B178" t="s">
        <v>387</v>
      </c>
    </row>
    <row r="179" spans="1:8" x14ac:dyDescent="0.25">
      <c r="A179" s="34" t="s">
        <v>388</v>
      </c>
    </row>
    <row r="180" spans="1:8" x14ac:dyDescent="0.25">
      <c r="A180" s="34">
        <v>23</v>
      </c>
      <c r="B180" t="s">
        <v>298</v>
      </c>
      <c r="C180" t="s">
        <v>329</v>
      </c>
      <c r="D180" t="s">
        <v>138</v>
      </c>
      <c r="E180" t="s">
        <v>535</v>
      </c>
      <c r="F180" t="s">
        <v>151</v>
      </c>
      <c r="G180" t="s">
        <v>139</v>
      </c>
      <c r="H180" t="s">
        <v>195</v>
      </c>
    </row>
    <row r="181" spans="1:8" x14ac:dyDescent="0.25">
      <c r="G181" t="s">
        <v>455</v>
      </c>
    </row>
    <row r="182" spans="1:8" x14ac:dyDescent="0.25">
      <c r="F182" t="s">
        <v>382</v>
      </c>
    </row>
    <row r="183" spans="1:8" x14ac:dyDescent="0.25">
      <c r="E183" t="s">
        <v>609</v>
      </c>
    </row>
    <row r="184" spans="1:8" x14ac:dyDescent="0.25">
      <c r="D184" t="s">
        <v>350</v>
      </c>
    </row>
    <row r="185" spans="1:8" x14ac:dyDescent="0.25">
      <c r="C185" t="s">
        <v>389</v>
      </c>
    </row>
    <row r="186" spans="1:8" x14ac:dyDescent="0.25">
      <c r="B186" t="s">
        <v>390</v>
      </c>
    </row>
    <row r="187" spans="1:8" x14ac:dyDescent="0.25">
      <c r="A187" s="34" t="s">
        <v>391</v>
      </c>
    </row>
    <row r="188" spans="1:8" x14ac:dyDescent="0.25">
      <c r="A188" s="34">
        <v>24</v>
      </c>
      <c r="B188" t="s">
        <v>299</v>
      </c>
      <c r="C188" t="s">
        <v>330</v>
      </c>
      <c r="D188" t="s">
        <v>138</v>
      </c>
      <c r="E188" t="s">
        <v>524</v>
      </c>
      <c r="F188" t="s">
        <v>151</v>
      </c>
      <c r="G188" t="s">
        <v>139</v>
      </c>
      <c r="H188" t="s">
        <v>196</v>
      </c>
    </row>
    <row r="189" spans="1:8" x14ac:dyDescent="0.25">
      <c r="G189" t="s">
        <v>455</v>
      </c>
    </row>
    <row r="190" spans="1:8" x14ac:dyDescent="0.25">
      <c r="F190" t="s">
        <v>382</v>
      </c>
    </row>
    <row r="191" spans="1:8" x14ac:dyDescent="0.25">
      <c r="E191" t="s">
        <v>598</v>
      </c>
    </row>
    <row r="192" spans="1:8" x14ac:dyDescent="0.25">
      <c r="D192" t="s">
        <v>350</v>
      </c>
    </row>
    <row r="193" spans="1:8" x14ac:dyDescent="0.25">
      <c r="C193" t="s">
        <v>392</v>
      </c>
    </row>
    <row r="194" spans="1:8" x14ac:dyDescent="0.25">
      <c r="B194" t="s">
        <v>393</v>
      </c>
    </row>
    <row r="195" spans="1:8" x14ac:dyDescent="0.25">
      <c r="A195" s="34" t="s">
        <v>394</v>
      </c>
    </row>
    <row r="196" spans="1:8" x14ac:dyDescent="0.25">
      <c r="A196" s="34">
        <v>25</v>
      </c>
      <c r="B196" t="s">
        <v>300</v>
      </c>
      <c r="C196" t="s">
        <v>331</v>
      </c>
      <c r="D196" t="s">
        <v>138</v>
      </c>
      <c r="E196" t="s">
        <v>536</v>
      </c>
      <c r="F196" t="s">
        <v>151</v>
      </c>
      <c r="G196" t="s">
        <v>139</v>
      </c>
      <c r="H196" t="s">
        <v>181</v>
      </c>
    </row>
    <row r="197" spans="1:8" x14ac:dyDescent="0.25">
      <c r="G197" t="s">
        <v>455</v>
      </c>
    </row>
    <row r="198" spans="1:8" x14ac:dyDescent="0.25">
      <c r="F198" t="s">
        <v>382</v>
      </c>
    </row>
    <row r="199" spans="1:8" x14ac:dyDescent="0.25">
      <c r="E199" t="s">
        <v>610</v>
      </c>
    </row>
    <row r="200" spans="1:8" x14ac:dyDescent="0.25">
      <c r="D200" t="s">
        <v>350</v>
      </c>
    </row>
    <row r="201" spans="1:8" x14ac:dyDescent="0.25">
      <c r="C201" t="s">
        <v>395</v>
      </c>
    </row>
    <row r="202" spans="1:8" x14ac:dyDescent="0.25">
      <c r="B202" t="s">
        <v>396</v>
      </c>
    </row>
    <row r="203" spans="1:8" x14ac:dyDescent="0.25">
      <c r="A203" s="34" t="s">
        <v>397</v>
      </c>
    </row>
    <row r="204" spans="1:8" x14ac:dyDescent="0.25">
      <c r="A204" s="34">
        <v>26</v>
      </c>
      <c r="B204" t="s">
        <v>485</v>
      </c>
      <c r="C204" t="s">
        <v>576</v>
      </c>
      <c r="D204" t="s">
        <v>138</v>
      </c>
      <c r="E204" t="s">
        <v>537</v>
      </c>
      <c r="F204" t="s">
        <v>151</v>
      </c>
      <c r="G204" t="s">
        <v>139</v>
      </c>
      <c r="H204" t="s">
        <v>174</v>
      </c>
    </row>
    <row r="205" spans="1:8" x14ac:dyDescent="0.25">
      <c r="G205" t="s">
        <v>455</v>
      </c>
    </row>
    <row r="206" spans="1:8" x14ac:dyDescent="0.25">
      <c r="F206" t="s">
        <v>382</v>
      </c>
    </row>
    <row r="207" spans="1:8" x14ac:dyDescent="0.25">
      <c r="E207" t="s">
        <v>611</v>
      </c>
    </row>
    <row r="208" spans="1:8" x14ac:dyDescent="0.25">
      <c r="D208" t="s">
        <v>350</v>
      </c>
    </row>
    <row r="209" spans="1:8" x14ac:dyDescent="0.25">
      <c r="C209" t="s">
        <v>577</v>
      </c>
    </row>
    <row r="210" spans="1:8" x14ac:dyDescent="0.25">
      <c r="B210" t="s">
        <v>511</v>
      </c>
    </row>
    <row r="211" spans="1:8" x14ac:dyDescent="0.25">
      <c r="A211" s="34" t="s">
        <v>486</v>
      </c>
    </row>
    <row r="212" spans="1:8" x14ac:dyDescent="0.25">
      <c r="A212" s="34">
        <v>27</v>
      </c>
      <c r="B212" t="s">
        <v>487</v>
      </c>
      <c r="C212" t="s">
        <v>578</v>
      </c>
      <c r="D212" t="s">
        <v>142</v>
      </c>
      <c r="E212" t="s">
        <v>523</v>
      </c>
      <c r="F212" t="s">
        <v>153</v>
      </c>
      <c r="G212" t="s">
        <v>148</v>
      </c>
      <c r="H212" t="s">
        <v>197</v>
      </c>
    </row>
    <row r="213" spans="1:8" x14ac:dyDescent="0.25">
      <c r="G213" t="s">
        <v>456</v>
      </c>
    </row>
    <row r="214" spans="1:8" x14ac:dyDescent="0.25">
      <c r="F214" t="s">
        <v>398</v>
      </c>
    </row>
    <row r="215" spans="1:8" x14ac:dyDescent="0.25">
      <c r="E215" t="s">
        <v>597</v>
      </c>
    </row>
    <row r="216" spans="1:8" x14ac:dyDescent="0.25">
      <c r="D216" t="s">
        <v>351</v>
      </c>
    </row>
    <row r="217" spans="1:8" x14ac:dyDescent="0.25">
      <c r="C217" t="s">
        <v>579</v>
      </c>
    </row>
    <row r="218" spans="1:8" x14ac:dyDescent="0.25">
      <c r="B218" t="s">
        <v>512</v>
      </c>
    </row>
    <row r="219" spans="1:8" x14ac:dyDescent="0.25">
      <c r="A219" s="34" t="s">
        <v>488</v>
      </c>
    </row>
    <row r="220" spans="1:8" x14ac:dyDescent="0.25">
      <c r="A220" s="34">
        <v>28</v>
      </c>
      <c r="B220" t="s">
        <v>301</v>
      </c>
      <c r="C220" t="s">
        <v>332</v>
      </c>
      <c r="D220" t="s">
        <v>142</v>
      </c>
      <c r="E220" t="s">
        <v>538</v>
      </c>
      <c r="F220" t="s">
        <v>153</v>
      </c>
      <c r="G220" t="s">
        <v>148</v>
      </c>
      <c r="H220" t="s">
        <v>186</v>
      </c>
    </row>
    <row r="221" spans="1:8" x14ac:dyDescent="0.25">
      <c r="G221" t="s">
        <v>456</v>
      </c>
    </row>
    <row r="222" spans="1:8" x14ac:dyDescent="0.25">
      <c r="F222" t="s">
        <v>398</v>
      </c>
    </row>
    <row r="223" spans="1:8" x14ac:dyDescent="0.25">
      <c r="E223" t="s">
        <v>612</v>
      </c>
    </row>
    <row r="224" spans="1:8" x14ac:dyDescent="0.25">
      <c r="D224" t="s">
        <v>351</v>
      </c>
    </row>
    <row r="225" spans="1:8" x14ac:dyDescent="0.25">
      <c r="C225" t="s">
        <v>399</v>
      </c>
    </row>
    <row r="226" spans="1:8" x14ac:dyDescent="0.25">
      <c r="B226" t="s">
        <v>400</v>
      </c>
    </row>
    <row r="227" spans="1:8" x14ac:dyDescent="0.25">
      <c r="A227" s="34" t="s">
        <v>401</v>
      </c>
    </row>
    <row r="228" spans="1:8" x14ac:dyDescent="0.25">
      <c r="A228" s="34">
        <v>29</v>
      </c>
      <c r="B228" t="s">
        <v>302</v>
      </c>
      <c r="C228" t="s">
        <v>333</v>
      </c>
      <c r="D228" t="s">
        <v>138</v>
      </c>
      <c r="E228" t="s">
        <v>539</v>
      </c>
      <c r="F228" t="s">
        <v>153</v>
      </c>
      <c r="G228" t="s">
        <v>148</v>
      </c>
      <c r="H228" t="s">
        <v>181</v>
      </c>
    </row>
    <row r="229" spans="1:8" x14ac:dyDescent="0.25">
      <c r="G229" t="s">
        <v>456</v>
      </c>
    </row>
    <row r="230" spans="1:8" x14ac:dyDescent="0.25">
      <c r="F230" t="s">
        <v>398</v>
      </c>
    </row>
    <row r="231" spans="1:8" x14ac:dyDescent="0.25">
      <c r="E231" t="s">
        <v>613</v>
      </c>
    </row>
    <row r="232" spans="1:8" x14ac:dyDescent="0.25">
      <c r="D232" t="s">
        <v>350</v>
      </c>
    </row>
    <row r="233" spans="1:8" x14ac:dyDescent="0.25">
      <c r="C233" t="s">
        <v>402</v>
      </c>
    </row>
    <row r="234" spans="1:8" x14ac:dyDescent="0.25">
      <c r="B234" t="s">
        <v>403</v>
      </c>
    </row>
    <row r="235" spans="1:8" x14ac:dyDescent="0.25">
      <c r="A235" s="34" t="s">
        <v>404</v>
      </c>
    </row>
    <row r="236" spans="1:8" x14ac:dyDescent="0.25">
      <c r="A236" s="34">
        <v>30</v>
      </c>
      <c r="B236" t="s">
        <v>303</v>
      </c>
      <c r="C236" t="s">
        <v>334</v>
      </c>
      <c r="D236" t="s">
        <v>138</v>
      </c>
      <c r="E236" t="s">
        <v>540</v>
      </c>
      <c r="F236" t="s">
        <v>156</v>
      </c>
      <c r="G236" t="s">
        <v>155</v>
      </c>
      <c r="H236" t="s">
        <v>198</v>
      </c>
    </row>
    <row r="237" spans="1:8" x14ac:dyDescent="0.25">
      <c r="G237" t="s">
        <v>457</v>
      </c>
    </row>
    <row r="238" spans="1:8" x14ac:dyDescent="0.25">
      <c r="F238" t="s">
        <v>405</v>
      </c>
    </row>
    <row r="239" spans="1:8" x14ac:dyDescent="0.25">
      <c r="E239" t="s">
        <v>614</v>
      </c>
    </row>
    <row r="240" spans="1:8" x14ac:dyDescent="0.25">
      <c r="D240" t="s">
        <v>350</v>
      </c>
    </row>
    <row r="241" spans="1:8" x14ac:dyDescent="0.25">
      <c r="C241" t="s">
        <v>406</v>
      </c>
    </row>
    <row r="242" spans="1:8" x14ac:dyDescent="0.25">
      <c r="B242" t="s">
        <v>407</v>
      </c>
    </row>
    <row r="243" spans="1:8" x14ac:dyDescent="0.25">
      <c r="A243" s="34" t="s">
        <v>408</v>
      </c>
    </row>
    <row r="244" spans="1:8" x14ac:dyDescent="0.25">
      <c r="A244" s="34">
        <v>31</v>
      </c>
      <c r="B244" t="s">
        <v>489</v>
      </c>
      <c r="C244" t="s">
        <v>580</v>
      </c>
      <c r="D244" t="s">
        <v>138</v>
      </c>
      <c r="E244" t="s">
        <v>541</v>
      </c>
      <c r="F244" t="s">
        <v>156</v>
      </c>
      <c r="G244" t="s">
        <v>155</v>
      </c>
      <c r="H244" t="s">
        <v>197</v>
      </c>
    </row>
    <row r="245" spans="1:8" x14ac:dyDescent="0.25">
      <c r="G245" t="s">
        <v>457</v>
      </c>
    </row>
    <row r="246" spans="1:8" x14ac:dyDescent="0.25">
      <c r="F246" t="s">
        <v>405</v>
      </c>
    </row>
    <row r="247" spans="1:8" x14ac:dyDescent="0.25">
      <c r="E247" t="s">
        <v>615</v>
      </c>
    </row>
    <row r="248" spans="1:8" x14ac:dyDescent="0.25">
      <c r="D248" t="s">
        <v>350</v>
      </c>
    </row>
    <row r="249" spans="1:8" x14ac:dyDescent="0.25">
      <c r="C249" t="s">
        <v>581</v>
      </c>
    </row>
    <row r="250" spans="1:8" x14ac:dyDescent="0.25">
      <c r="B250" t="s">
        <v>513</v>
      </c>
    </row>
    <row r="251" spans="1:8" x14ac:dyDescent="0.25">
      <c r="A251" s="34" t="s">
        <v>490</v>
      </c>
    </row>
    <row r="252" spans="1:8" x14ac:dyDescent="0.25">
      <c r="A252" s="34">
        <v>32</v>
      </c>
      <c r="B252" t="s">
        <v>304</v>
      </c>
      <c r="C252" t="s">
        <v>335</v>
      </c>
      <c r="D252" t="s">
        <v>138</v>
      </c>
      <c r="E252" t="s">
        <v>523</v>
      </c>
      <c r="F252" t="s">
        <v>156</v>
      </c>
      <c r="G252" t="s">
        <v>155</v>
      </c>
      <c r="H252" t="s">
        <v>195</v>
      </c>
    </row>
    <row r="253" spans="1:8" x14ac:dyDescent="0.25">
      <c r="G253" t="s">
        <v>457</v>
      </c>
    </row>
    <row r="254" spans="1:8" x14ac:dyDescent="0.25">
      <c r="F254" t="s">
        <v>405</v>
      </c>
    </row>
    <row r="255" spans="1:8" x14ac:dyDescent="0.25">
      <c r="E255" t="s">
        <v>597</v>
      </c>
    </row>
    <row r="256" spans="1:8" x14ac:dyDescent="0.25">
      <c r="D256" t="s">
        <v>350</v>
      </c>
    </row>
    <row r="257" spans="1:8" x14ac:dyDescent="0.25">
      <c r="C257" t="s">
        <v>409</v>
      </c>
    </row>
    <row r="258" spans="1:8" x14ac:dyDescent="0.25">
      <c r="B258" t="s">
        <v>410</v>
      </c>
    </row>
    <row r="259" spans="1:8" x14ac:dyDescent="0.25">
      <c r="A259" s="34" t="s">
        <v>411</v>
      </c>
    </row>
    <row r="260" spans="1:8" x14ac:dyDescent="0.25">
      <c r="A260" s="34">
        <v>33</v>
      </c>
      <c r="B260" t="s">
        <v>491</v>
      </c>
      <c r="C260" t="s">
        <v>582</v>
      </c>
      <c r="D260" t="s">
        <v>142</v>
      </c>
      <c r="E260" t="s">
        <v>542</v>
      </c>
      <c r="F260" t="s">
        <v>156</v>
      </c>
      <c r="G260" t="s">
        <v>155</v>
      </c>
      <c r="H260" t="s">
        <v>199</v>
      </c>
    </row>
    <row r="261" spans="1:8" x14ac:dyDescent="0.25">
      <c r="G261" t="s">
        <v>457</v>
      </c>
    </row>
    <row r="262" spans="1:8" x14ac:dyDescent="0.25">
      <c r="F262" t="s">
        <v>405</v>
      </c>
    </row>
    <row r="263" spans="1:8" x14ac:dyDescent="0.25">
      <c r="E263" t="s">
        <v>616</v>
      </c>
    </row>
    <row r="264" spans="1:8" x14ac:dyDescent="0.25">
      <c r="D264" t="s">
        <v>351</v>
      </c>
    </row>
    <row r="265" spans="1:8" x14ac:dyDescent="0.25">
      <c r="C265" t="s">
        <v>583</v>
      </c>
    </row>
    <row r="266" spans="1:8" x14ac:dyDescent="0.25">
      <c r="B266" t="s">
        <v>514</v>
      </c>
    </row>
    <row r="267" spans="1:8" x14ac:dyDescent="0.25">
      <c r="A267" s="34" t="s">
        <v>492</v>
      </c>
    </row>
    <row r="268" spans="1:8" x14ac:dyDescent="0.25">
      <c r="A268" s="34">
        <v>34</v>
      </c>
      <c r="B268" t="s">
        <v>305</v>
      </c>
      <c r="C268" t="s">
        <v>336</v>
      </c>
      <c r="D268" t="s">
        <v>142</v>
      </c>
      <c r="E268" t="s">
        <v>543</v>
      </c>
      <c r="F268" t="s">
        <v>156</v>
      </c>
      <c r="G268" t="s">
        <v>155</v>
      </c>
      <c r="H268" t="s">
        <v>193</v>
      </c>
    </row>
    <row r="269" spans="1:8" x14ac:dyDescent="0.25">
      <c r="G269" t="s">
        <v>457</v>
      </c>
    </row>
    <row r="270" spans="1:8" x14ac:dyDescent="0.25">
      <c r="F270" t="s">
        <v>405</v>
      </c>
    </row>
    <row r="271" spans="1:8" x14ac:dyDescent="0.25">
      <c r="E271" t="s">
        <v>617</v>
      </c>
    </row>
    <row r="272" spans="1:8" x14ac:dyDescent="0.25">
      <c r="D272" t="s">
        <v>351</v>
      </c>
    </row>
    <row r="273" spans="1:8" x14ac:dyDescent="0.25">
      <c r="C273" t="s">
        <v>412</v>
      </c>
    </row>
    <row r="274" spans="1:8" x14ac:dyDescent="0.25">
      <c r="B274" t="s">
        <v>413</v>
      </c>
    </row>
    <row r="275" spans="1:8" x14ac:dyDescent="0.25">
      <c r="A275" s="34" t="s">
        <v>414</v>
      </c>
    </row>
    <row r="276" spans="1:8" x14ac:dyDescent="0.25">
      <c r="A276" s="34">
        <v>35</v>
      </c>
      <c r="B276" t="s">
        <v>306</v>
      </c>
      <c r="C276" t="s">
        <v>337</v>
      </c>
      <c r="D276" t="s">
        <v>142</v>
      </c>
      <c r="E276" t="s">
        <v>535</v>
      </c>
      <c r="F276" t="s">
        <v>156</v>
      </c>
      <c r="G276" t="s">
        <v>155</v>
      </c>
      <c r="H276" t="s">
        <v>200</v>
      </c>
    </row>
    <row r="277" spans="1:8" x14ac:dyDescent="0.25">
      <c r="G277" t="s">
        <v>457</v>
      </c>
    </row>
    <row r="278" spans="1:8" x14ac:dyDescent="0.25">
      <c r="F278" t="s">
        <v>405</v>
      </c>
    </row>
    <row r="279" spans="1:8" x14ac:dyDescent="0.25">
      <c r="E279" t="s">
        <v>609</v>
      </c>
    </row>
    <row r="280" spans="1:8" x14ac:dyDescent="0.25">
      <c r="D280" t="s">
        <v>351</v>
      </c>
    </row>
    <row r="281" spans="1:8" x14ac:dyDescent="0.25">
      <c r="C281" t="s">
        <v>415</v>
      </c>
    </row>
    <row r="282" spans="1:8" x14ac:dyDescent="0.25">
      <c r="B282" t="s">
        <v>416</v>
      </c>
    </row>
    <row r="283" spans="1:8" x14ac:dyDescent="0.25">
      <c r="A283" s="34" t="s">
        <v>417</v>
      </c>
    </row>
    <row r="284" spans="1:8" x14ac:dyDescent="0.25">
      <c r="A284" s="34">
        <v>36</v>
      </c>
      <c r="B284" t="s">
        <v>307</v>
      </c>
      <c r="C284" t="s">
        <v>338</v>
      </c>
      <c r="D284" t="s">
        <v>142</v>
      </c>
      <c r="E284" t="s">
        <v>522</v>
      </c>
      <c r="F284" t="s">
        <v>156</v>
      </c>
      <c r="G284" t="s">
        <v>155</v>
      </c>
      <c r="H284" t="s">
        <v>193</v>
      </c>
    </row>
    <row r="285" spans="1:8" x14ac:dyDescent="0.25">
      <c r="G285" t="s">
        <v>457</v>
      </c>
    </row>
    <row r="286" spans="1:8" x14ac:dyDescent="0.25">
      <c r="F286" t="s">
        <v>405</v>
      </c>
    </row>
    <row r="287" spans="1:8" x14ac:dyDescent="0.25">
      <c r="E287" t="s">
        <v>596</v>
      </c>
    </row>
    <row r="288" spans="1:8" x14ac:dyDescent="0.25">
      <c r="D288" t="s">
        <v>351</v>
      </c>
    </row>
    <row r="289" spans="1:8" x14ac:dyDescent="0.25">
      <c r="C289" t="s">
        <v>418</v>
      </c>
    </row>
    <row r="290" spans="1:8" x14ac:dyDescent="0.25">
      <c r="B290" t="s">
        <v>419</v>
      </c>
    </row>
    <row r="291" spans="1:8" x14ac:dyDescent="0.25">
      <c r="A291" s="34" t="s">
        <v>420</v>
      </c>
    </row>
    <row r="292" spans="1:8" x14ac:dyDescent="0.25">
      <c r="A292" s="34">
        <v>37</v>
      </c>
      <c r="B292" t="s">
        <v>308</v>
      </c>
      <c r="C292" t="s">
        <v>339</v>
      </c>
      <c r="D292" t="s">
        <v>142</v>
      </c>
      <c r="E292" t="s">
        <v>528</v>
      </c>
      <c r="F292" t="s">
        <v>156</v>
      </c>
      <c r="G292" t="s">
        <v>155</v>
      </c>
      <c r="H292" t="s">
        <v>201</v>
      </c>
    </row>
    <row r="293" spans="1:8" x14ac:dyDescent="0.25">
      <c r="G293" t="s">
        <v>457</v>
      </c>
    </row>
    <row r="294" spans="1:8" x14ac:dyDescent="0.25">
      <c r="F294" t="s">
        <v>405</v>
      </c>
    </row>
    <row r="295" spans="1:8" x14ac:dyDescent="0.25">
      <c r="E295" t="s">
        <v>602</v>
      </c>
    </row>
    <row r="296" spans="1:8" x14ac:dyDescent="0.25">
      <c r="D296" t="s">
        <v>351</v>
      </c>
    </row>
    <row r="297" spans="1:8" x14ac:dyDescent="0.25">
      <c r="C297" t="s">
        <v>421</v>
      </c>
    </row>
    <row r="298" spans="1:8" x14ac:dyDescent="0.25">
      <c r="B298" t="s">
        <v>422</v>
      </c>
    </row>
    <row r="299" spans="1:8" x14ac:dyDescent="0.25">
      <c r="A299" s="34" t="s">
        <v>423</v>
      </c>
    </row>
    <row r="300" spans="1:8" x14ac:dyDescent="0.25">
      <c r="A300" s="34">
        <v>38</v>
      </c>
      <c r="B300" t="s">
        <v>493</v>
      </c>
      <c r="C300" t="s">
        <v>584</v>
      </c>
      <c r="D300" t="s">
        <v>142</v>
      </c>
      <c r="E300" t="s">
        <v>544</v>
      </c>
      <c r="F300" t="s">
        <v>156</v>
      </c>
      <c r="G300" t="s">
        <v>155</v>
      </c>
      <c r="H300" t="s">
        <v>174</v>
      </c>
    </row>
    <row r="301" spans="1:8" x14ac:dyDescent="0.25">
      <c r="G301" t="s">
        <v>457</v>
      </c>
    </row>
    <row r="302" spans="1:8" x14ac:dyDescent="0.25">
      <c r="F302" t="s">
        <v>405</v>
      </c>
    </row>
    <row r="303" spans="1:8" x14ac:dyDescent="0.25">
      <c r="E303" t="s">
        <v>618</v>
      </c>
    </row>
    <row r="304" spans="1:8" x14ac:dyDescent="0.25">
      <c r="D304" t="s">
        <v>351</v>
      </c>
    </row>
    <row r="305" spans="1:8" x14ac:dyDescent="0.25">
      <c r="C305" t="s">
        <v>585</v>
      </c>
    </row>
    <row r="306" spans="1:8" x14ac:dyDescent="0.25">
      <c r="B306" t="s">
        <v>515</v>
      </c>
    </row>
    <row r="307" spans="1:8" x14ac:dyDescent="0.25">
      <c r="A307" s="34" t="s">
        <v>494</v>
      </c>
    </row>
    <row r="308" spans="1:8" x14ac:dyDescent="0.25">
      <c r="A308" s="34">
        <v>39</v>
      </c>
      <c r="B308" t="s">
        <v>309</v>
      </c>
      <c r="C308" t="s">
        <v>340</v>
      </c>
      <c r="D308" t="s">
        <v>142</v>
      </c>
      <c r="E308" t="s">
        <v>545</v>
      </c>
      <c r="F308" t="s">
        <v>159</v>
      </c>
      <c r="G308" t="s">
        <v>158</v>
      </c>
      <c r="H308" t="s">
        <v>196</v>
      </c>
    </row>
    <row r="309" spans="1:8" x14ac:dyDescent="0.25">
      <c r="G309" t="s">
        <v>458</v>
      </c>
    </row>
    <row r="310" spans="1:8" x14ac:dyDescent="0.25">
      <c r="F310" t="s">
        <v>424</v>
      </c>
    </row>
    <row r="311" spans="1:8" x14ac:dyDescent="0.25">
      <c r="E311" t="s">
        <v>619</v>
      </c>
    </row>
    <row r="312" spans="1:8" x14ac:dyDescent="0.25">
      <c r="D312" t="s">
        <v>351</v>
      </c>
    </row>
    <row r="313" spans="1:8" x14ac:dyDescent="0.25">
      <c r="C313" t="s">
        <v>425</v>
      </c>
    </row>
    <row r="314" spans="1:8" x14ac:dyDescent="0.25">
      <c r="B314" t="s">
        <v>426</v>
      </c>
    </row>
    <row r="315" spans="1:8" x14ac:dyDescent="0.25">
      <c r="A315" s="34" t="s">
        <v>427</v>
      </c>
    </row>
    <row r="316" spans="1:8" x14ac:dyDescent="0.25">
      <c r="A316" s="34">
        <v>40</v>
      </c>
      <c r="B316" t="s">
        <v>310</v>
      </c>
      <c r="C316" t="s">
        <v>341</v>
      </c>
      <c r="D316" t="s">
        <v>142</v>
      </c>
      <c r="E316" t="s">
        <v>546</v>
      </c>
      <c r="F316" t="s">
        <v>159</v>
      </c>
      <c r="G316" t="s">
        <v>158</v>
      </c>
      <c r="H316" t="s">
        <v>195</v>
      </c>
    </row>
    <row r="317" spans="1:8" x14ac:dyDescent="0.25">
      <c r="G317" t="s">
        <v>458</v>
      </c>
    </row>
    <row r="318" spans="1:8" x14ac:dyDescent="0.25">
      <c r="F318" t="s">
        <v>424</v>
      </c>
    </row>
    <row r="319" spans="1:8" x14ac:dyDescent="0.25">
      <c r="E319" t="s">
        <v>620</v>
      </c>
    </row>
    <row r="320" spans="1:8" x14ac:dyDescent="0.25">
      <c r="D320" t="s">
        <v>351</v>
      </c>
    </row>
    <row r="321" spans="1:8" x14ac:dyDescent="0.25">
      <c r="C321" t="s">
        <v>428</v>
      </c>
    </row>
    <row r="322" spans="1:8" x14ac:dyDescent="0.25">
      <c r="B322" t="s">
        <v>429</v>
      </c>
    </row>
    <row r="323" spans="1:8" x14ac:dyDescent="0.25">
      <c r="A323" s="34" t="s">
        <v>430</v>
      </c>
    </row>
    <row r="324" spans="1:8" x14ac:dyDescent="0.25">
      <c r="A324" s="34">
        <v>41</v>
      </c>
      <c r="B324" t="s">
        <v>311</v>
      </c>
      <c r="C324" t="s">
        <v>342</v>
      </c>
      <c r="D324" t="s">
        <v>138</v>
      </c>
      <c r="E324" t="s">
        <v>547</v>
      </c>
      <c r="F324" t="s">
        <v>159</v>
      </c>
      <c r="G324" t="s">
        <v>158</v>
      </c>
      <c r="H324" t="s">
        <v>202</v>
      </c>
    </row>
    <row r="325" spans="1:8" x14ac:dyDescent="0.25">
      <c r="G325" t="s">
        <v>458</v>
      </c>
    </row>
    <row r="326" spans="1:8" x14ac:dyDescent="0.25">
      <c r="F326" t="s">
        <v>424</v>
      </c>
    </row>
    <row r="327" spans="1:8" x14ac:dyDescent="0.25">
      <c r="E327" t="s">
        <v>621</v>
      </c>
    </row>
    <row r="328" spans="1:8" x14ac:dyDescent="0.25">
      <c r="D328" t="s">
        <v>350</v>
      </c>
    </row>
    <row r="329" spans="1:8" x14ac:dyDescent="0.25">
      <c r="C329" t="s">
        <v>431</v>
      </c>
    </row>
    <row r="330" spans="1:8" x14ac:dyDescent="0.25">
      <c r="B330" t="s">
        <v>432</v>
      </c>
    </row>
    <row r="331" spans="1:8" x14ac:dyDescent="0.25">
      <c r="A331" s="34" t="s">
        <v>433</v>
      </c>
    </row>
    <row r="332" spans="1:8" x14ac:dyDescent="0.25">
      <c r="A332" s="34">
        <v>42</v>
      </c>
      <c r="B332" t="s">
        <v>495</v>
      </c>
      <c r="C332" t="s">
        <v>586</v>
      </c>
      <c r="D332" t="s">
        <v>138</v>
      </c>
      <c r="E332" t="s">
        <v>548</v>
      </c>
      <c r="F332" t="s">
        <v>161</v>
      </c>
      <c r="G332" t="s">
        <v>158</v>
      </c>
      <c r="H332" t="s">
        <v>203</v>
      </c>
    </row>
    <row r="333" spans="1:8" x14ac:dyDescent="0.25">
      <c r="G333" t="s">
        <v>458</v>
      </c>
    </row>
    <row r="334" spans="1:8" x14ac:dyDescent="0.25">
      <c r="F334" t="s">
        <v>434</v>
      </c>
    </row>
    <row r="335" spans="1:8" x14ac:dyDescent="0.25">
      <c r="E335" t="s">
        <v>622</v>
      </c>
    </row>
    <row r="336" spans="1:8" x14ac:dyDescent="0.25">
      <c r="D336" t="s">
        <v>350</v>
      </c>
    </row>
    <row r="337" spans="1:8" x14ac:dyDescent="0.25">
      <c r="C337" t="s">
        <v>587</v>
      </c>
    </row>
    <row r="338" spans="1:8" x14ac:dyDescent="0.25">
      <c r="B338" t="s">
        <v>516</v>
      </c>
    </row>
    <row r="339" spans="1:8" x14ac:dyDescent="0.25">
      <c r="A339" s="34" t="s">
        <v>496</v>
      </c>
    </row>
    <row r="340" spans="1:8" x14ac:dyDescent="0.25">
      <c r="A340" s="34">
        <v>43</v>
      </c>
      <c r="B340" t="s">
        <v>312</v>
      </c>
      <c r="C340" t="s">
        <v>343</v>
      </c>
      <c r="D340" t="s">
        <v>138</v>
      </c>
      <c r="E340" t="s">
        <v>549</v>
      </c>
      <c r="F340" t="s">
        <v>161</v>
      </c>
      <c r="G340" t="s">
        <v>158</v>
      </c>
      <c r="H340" t="s">
        <v>196</v>
      </c>
    </row>
    <row r="341" spans="1:8" x14ac:dyDescent="0.25">
      <c r="G341" t="s">
        <v>458</v>
      </c>
    </row>
    <row r="342" spans="1:8" x14ac:dyDescent="0.25">
      <c r="F342" t="s">
        <v>434</v>
      </c>
    </row>
    <row r="343" spans="1:8" x14ac:dyDescent="0.25">
      <c r="E343" t="s">
        <v>623</v>
      </c>
    </row>
    <row r="344" spans="1:8" x14ac:dyDescent="0.25">
      <c r="D344" t="s">
        <v>350</v>
      </c>
    </row>
    <row r="345" spans="1:8" x14ac:dyDescent="0.25">
      <c r="C345" t="s">
        <v>435</v>
      </c>
    </row>
    <row r="346" spans="1:8" x14ac:dyDescent="0.25">
      <c r="B346" t="s">
        <v>436</v>
      </c>
    </row>
    <row r="347" spans="1:8" x14ac:dyDescent="0.25">
      <c r="A347" s="34" t="s">
        <v>437</v>
      </c>
    </row>
    <row r="348" spans="1:8" x14ac:dyDescent="0.25">
      <c r="A348" s="34">
        <v>44</v>
      </c>
      <c r="B348" t="s">
        <v>313</v>
      </c>
      <c r="C348" t="s">
        <v>344</v>
      </c>
      <c r="D348" t="s">
        <v>138</v>
      </c>
      <c r="E348" t="s">
        <v>531</v>
      </c>
      <c r="F348" t="s">
        <v>161</v>
      </c>
      <c r="G348" t="s">
        <v>158</v>
      </c>
      <c r="H348" t="s">
        <v>202</v>
      </c>
    </row>
    <row r="349" spans="1:8" x14ac:dyDescent="0.25">
      <c r="G349" t="s">
        <v>458</v>
      </c>
    </row>
    <row r="350" spans="1:8" x14ac:dyDescent="0.25">
      <c r="F350" t="s">
        <v>434</v>
      </c>
    </row>
    <row r="351" spans="1:8" x14ac:dyDescent="0.25">
      <c r="E351" t="s">
        <v>605</v>
      </c>
    </row>
    <row r="352" spans="1:8" x14ac:dyDescent="0.25">
      <c r="D352" t="s">
        <v>350</v>
      </c>
    </row>
    <row r="353" spans="1:8" x14ac:dyDescent="0.25">
      <c r="C353" t="s">
        <v>438</v>
      </c>
    </row>
    <row r="354" spans="1:8" x14ac:dyDescent="0.25">
      <c r="B354" t="s">
        <v>439</v>
      </c>
    </row>
    <row r="355" spans="1:8" x14ac:dyDescent="0.25">
      <c r="A355" s="34" t="s">
        <v>440</v>
      </c>
    </row>
    <row r="356" spans="1:8" x14ac:dyDescent="0.25">
      <c r="A356" s="34">
        <v>45</v>
      </c>
      <c r="B356" t="s">
        <v>497</v>
      </c>
      <c r="C356" t="s">
        <v>588</v>
      </c>
      <c r="D356" t="s">
        <v>138</v>
      </c>
      <c r="E356" t="s">
        <v>549</v>
      </c>
      <c r="F356" t="s">
        <v>164</v>
      </c>
      <c r="G356" t="s">
        <v>163</v>
      </c>
      <c r="H356" t="s">
        <v>204</v>
      </c>
    </row>
    <row r="357" spans="1:8" x14ac:dyDescent="0.25">
      <c r="G357" t="s">
        <v>459</v>
      </c>
    </row>
    <row r="358" spans="1:8" x14ac:dyDescent="0.25">
      <c r="F358" t="s">
        <v>441</v>
      </c>
    </row>
    <row r="359" spans="1:8" x14ac:dyDescent="0.25">
      <c r="E359" t="s">
        <v>623</v>
      </c>
    </row>
    <row r="360" spans="1:8" x14ac:dyDescent="0.25">
      <c r="D360" t="s">
        <v>350</v>
      </c>
    </row>
    <row r="361" spans="1:8" x14ac:dyDescent="0.25">
      <c r="C361" t="s">
        <v>589</v>
      </c>
    </row>
    <row r="362" spans="1:8" x14ac:dyDescent="0.25">
      <c r="B362" t="s">
        <v>517</v>
      </c>
    </row>
    <row r="363" spans="1:8" x14ac:dyDescent="0.25">
      <c r="A363" s="34" t="s">
        <v>498</v>
      </c>
    </row>
    <row r="364" spans="1:8" x14ac:dyDescent="0.25">
      <c r="A364" s="34">
        <v>46</v>
      </c>
      <c r="B364" t="s">
        <v>314</v>
      </c>
      <c r="C364" t="s">
        <v>345</v>
      </c>
      <c r="D364" t="s">
        <v>142</v>
      </c>
      <c r="E364" t="s">
        <v>550</v>
      </c>
      <c r="F364" t="s">
        <v>164</v>
      </c>
      <c r="G364" t="s">
        <v>163</v>
      </c>
      <c r="H364" t="s">
        <v>195</v>
      </c>
    </row>
    <row r="365" spans="1:8" x14ac:dyDescent="0.25">
      <c r="G365" t="s">
        <v>459</v>
      </c>
    </row>
    <row r="366" spans="1:8" x14ac:dyDescent="0.25">
      <c r="F366" t="s">
        <v>441</v>
      </c>
    </row>
    <row r="367" spans="1:8" x14ac:dyDescent="0.25">
      <c r="E367" t="s">
        <v>624</v>
      </c>
    </row>
    <row r="368" spans="1:8" x14ac:dyDescent="0.25">
      <c r="D368" t="s">
        <v>351</v>
      </c>
    </row>
    <row r="369" spans="1:8" x14ac:dyDescent="0.25">
      <c r="C369" t="s">
        <v>442</v>
      </c>
    </row>
    <row r="370" spans="1:8" x14ac:dyDescent="0.25">
      <c r="B370" t="s">
        <v>443</v>
      </c>
    </row>
    <row r="371" spans="1:8" x14ac:dyDescent="0.25">
      <c r="A371" s="34" t="s">
        <v>444</v>
      </c>
    </row>
    <row r="372" spans="1:8" x14ac:dyDescent="0.25">
      <c r="A372" s="34">
        <v>47</v>
      </c>
      <c r="B372" t="s">
        <v>315</v>
      </c>
      <c r="C372" t="s">
        <v>346</v>
      </c>
      <c r="D372" t="s">
        <v>138</v>
      </c>
      <c r="E372" t="s">
        <v>551</v>
      </c>
      <c r="F372" t="s">
        <v>164</v>
      </c>
      <c r="G372" t="s">
        <v>163</v>
      </c>
      <c r="H372" t="s">
        <v>195</v>
      </c>
    </row>
    <row r="373" spans="1:8" x14ac:dyDescent="0.25">
      <c r="G373" t="s">
        <v>459</v>
      </c>
    </row>
    <row r="374" spans="1:8" x14ac:dyDescent="0.25">
      <c r="F374" t="s">
        <v>441</v>
      </c>
    </row>
    <row r="375" spans="1:8" x14ac:dyDescent="0.25">
      <c r="E375" t="s">
        <v>625</v>
      </c>
    </row>
    <row r="376" spans="1:8" x14ac:dyDescent="0.25">
      <c r="D376" t="s">
        <v>350</v>
      </c>
    </row>
    <row r="377" spans="1:8" x14ac:dyDescent="0.25">
      <c r="C377" t="s">
        <v>445</v>
      </c>
    </row>
    <row r="378" spans="1:8" x14ac:dyDescent="0.25">
      <c r="B378" t="s">
        <v>446</v>
      </c>
    </row>
    <row r="379" spans="1:8" x14ac:dyDescent="0.25">
      <c r="A379" s="34" t="s">
        <v>447</v>
      </c>
    </row>
    <row r="380" spans="1:8" x14ac:dyDescent="0.25">
      <c r="A380" s="34">
        <v>48</v>
      </c>
      <c r="B380" t="s">
        <v>316</v>
      </c>
      <c r="C380" t="s">
        <v>347</v>
      </c>
      <c r="D380" t="s">
        <v>138</v>
      </c>
      <c r="E380" t="s">
        <v>519</v>
      </c>
      <c r="F380" t="s">
        <v>167</v>
      </c>
      <c r="G380" t="s">
        <v>166</v>
      </c>
      <c r="H380" t="s">
        <v>177</v>
      </c>
    </row>
    <row r="381" spans="1:8" x14ac:dyDescent="0.25">
      <c r="G381" t="s">
        <v>460</v>
      </c>
    </row>
    <row r="382" spans="1:8" x14ac:dyDescent="0.25">
      <c r="F382" t="s">
        <v>448</v>
      </c>
    </row>
    <row r="383" spans="1:8" x14ac:dyDescent="0.25">
      <c r="E383" t="s">
        <v>593</v>
      </c>
    </row>
    <row r="384" spans="1:8" x14ac:dyDescent="0.25">
      <c r="D384" t="s">
        <v>350</v>
      </c>
    </row>
    <row r="385" spans="1:8" x14ac:dyDescent="0.25">
      <c r="C385" t="s">
        <v>449</v>
      </c>
    </row>
    <row r="386" spans="1:8" x14ac:dyDescent="0.25">
      <c r="B386" t="s">
        <v>450</v>
      </c>
    </row>
    <row r="387" spans="1:8" x14ac:dyDescent="0.25">
      <c r="A387" s="34" t="s">
        <v>451</v>
      </c>
    </row>
    <row r="388" spans="1:8" x14ac:dyDescent="0.25">
      <c r="A388" s="34">
        <v>49</v>
      </c>
      <c r="B388" t="s">
        <v>317</v>
      </c>
      <c r="C388" t="s">
        <v>348</v>
      </c>
      <c r="D388" t="s">
        <v>142</v>
      </c>
      <c r="E388" t="s">
        <v>552</v>
      </c>
      <c r="F388" t="s">
        <v>167</v>
      </c>
      <c r="G388" t="s">
        <v>166</v>
      </c>
      <c r="H388" t="s">
        <v>205</v>
      </c>
    </row>
    <row r="389" spans="1:8" x14ac:dyDescent="0.25">
      <c r="G389" t="s">
        <v>460</v>
      </c>
    </row>
    <row r="390" spans="1:8" x14ac:dyDescent="0.25">
      <c r="F390" t="s">
        <v>448</v>
      </c>
    </row>
    <row r="391" spans="1:8" x14ac:dyDescent="0.25">
      <c r="E391" t="s">
        <v>626</v>
      </c>
    </row>
    <row r="392" spans="1:8" x14ac:dyDescent="0.25">
      <c r="D392" t="s">
        <v>351</v>
      </c>
    </row>
    <row r="393" spans="1:8" x14ac:dyDescent="0.25">
      <c r="C393" t="s">
        <v>452</v>
      </c>
    </row>
    <row r="394" spans="1:8" x14ac:dyDescent="0.25">
      <c r="B394" t="s">
        <v>453</v>
      </c>
    </row>
    <row r="395" spans="1:8" x14ac:dyDescent="0.25">
      <c r="A395" s="34" t="s">
        <v>454</v>
      </c>
    </row>
    <row r="396" spans="1:8" x14ac:dyDescent="0.25">
      <c r="A396" s="34">
        <v>50</v>
      </c>
      <c r="B396" t="s">
        <v>499</v>
      </c>
      <c r="C396" t="s">
        <v>590</v>
      </c>
      <c r="D396" t="s">
        <v>142</v>
      </c>
      <c r="E396" t="s">
        <v>553</v>
      </c>
      <c r="F396" t="s">
        <v>144</v>
      </c>
      <c r="G396" t="s">
        <v>143</v>
      </c>
      <c r="H396" t="s">
        <v>206</v>
      </c>
    </row>
    <row r="397" spans="1:8" x14ac:dyDescent="0.25">
      <c r="G397" t="s">
        <v>462</v>
      </c>
    </row>
    <row r="398" spans="1:8" x14ac:dyDescent="0.25">
      <c r="F398" t="s">
        <v>463</v>
      </c>
    </row>
    <row r="399" spans="1:8" x14ac:dyDescent="0.25">
      <c r="E399" t="s">
        <v>627</v>
      </c>
    </row>
    <row r="400" spans="1:8" x14ac:dyDescent="0.25">
      <c r="D400" t="s">
        <v>351</v>
      </c>
    </row>
    <row r="401" spans="1:3" x14ac:dyDescent="0.25">
      <c r="C401" t="s">
        <v>591</v>
      </c>
    </row>
    <row r="402" spans="1:3" x14ac:dyDescent="0.25">
      <c r="B402" t="s">
        <v>518</v>
      </c>
    </row>
    <row r="403" spans="1:3" x14ac:dyDescent="0.25">
      <c r="A403" s="34" t="s">
        <v>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499984740745262"/>
  </sheetPr>
  <dimension ref="A1:S51"/>
  <sheetViews>
    <sheetView workbookViewId="0">
      <pane xSplit="1" ySplit="1" topLeftCell="E17" activePane="bottomRight" state="frozen"/>
      <selection pane="topRight" activeCell="B1" sqref="B1"/>
      <selection pane="bottomLeft" activeCell="A2" sqref="A2"/>
      <selection pane="bottomRight" sqref="A1:S51"/>
    </sheetView>
  </sheetViews>
  <sheetFormatPr defaultRowHeight="15" x14ac:dyDescent="0.25"/>
  <cols>
    <col min="1" max="1" width="23.5703125" style="34" customWidth="1"/>
    <col min="2" max="2" width="26" customWidth="1"/>
    <col min="3" max="3" width="8" customWidth="1"/>
    <col min="4" max="4" width="12" customWidth="1"/>
    <col min="5" max="5" width="11.85546875" bestFit="1" customWidth="1"/>
    <col min="6" max="6" width="13.85546875" bestFit="1" customWidth="1"/>
    <col min="7" max="7" width="25.28515625" style="37" customWidth="1"/>
    <col min="8" max="8" width="13.42578125" customWidth="1"/>
    <col min="9" max="9" width="9.140625" customWidth="1"/>
    <col min="10" max="10" width="12.85546875" bestFit="1" customWidth="1"/>
    <col min="11" max="11" width="15.5703125" customWidth="1"/>
    <col min="12" max="12" width="13.85546875" customWidth="1"/>
    <col min="13" max="13" width="30.7109375" customWidth="1"/>
    <col min="14" max="14" width="11.7109375" style="40" bestFit="1" customWidth="1"/>
    <col min="15" max="15" width="10.42578125" customWidth="1"/>
    <col min="16" max="16" width="10.28515625" bestFit="1" customWidth="1"/>
    <col min="17" max="17" width="22" customWidth="1"/>
    <col min="18" max="18" width="24" bestFit="1" customWidth="1"/>
    <col min="19" max="19" width="10.85546875" style="43" customWidth="1"/>
  </cols>
  <sheetData>
    <row r="1" spans="1:19" s="1" customFormat="1" x14ac:dyDescent="0.25">
      <c r="A1" s="32" t="s">
        <v>222</v>
      </c>
      <c r="B1" s="7" t="s">
        <v>221</v>
      </c>
      <c r="C1" s="5" t="s">
        <v>0</v>
      </c>
      <c r="D1" s="5" t="s">
        <v>1</v>
      </c>
      <c r="E1" s="5" t="s">
        <v>2</v>
      </c>
      <c r="F1" s="5" t="s">
        <v>3</v>
      </c>
      <c r="G1" s="35" t="s">
        <v>4</v>
      </c>
      <c r="H1" s="5" t="s">
        <v>5</v>
      </c>
      <c r="I1" s="5" t="s">
        <v>170</v>
      </c>
      <c r="J1" s="5" t="s">
        <v>137</v>
      </c>
      <c r="K1" s="5" t="s">
        <v>228</v>
      </c>
      <c r="L1" s="5" t="s">
        <v>136</v>
      </c>
      <c r="M1" s="5" t="s">
        <v>233</v>
      </c>
      <c r="N1" s="38" t="s">
        <v>246</v>
      </c>
      <c r="O1" s="5" t="s">
        <v>207</v>
      </c>
      <c r="P1" s="5" t="s">
        <v>208</v>
      </c>
      <c r="Q1" s="5" t="s">
        <v>238</v>
      </c>
      <c r="R1" s="5" t="s">
        <v>172</v>
      </c>
      <c r="S1" s="41" t="s">
        <v>239</v>
      </c>
    </row>
    <row r="2" spans="1:19" x14ac:dyDescent="0.25">
      <c r="A2" s="33">
        <v>1</v>
      </c>
      <c r="B2" s="3" t="str">
        <f>UPPER(CONCATENATE(C2, " ",D2, " ",F2))</f>
        <v>MS. ANNIE ABBOTT</v>
      </c>
      <c r="C2" s="3" t="s">
        <v>6</v>
      </c>
      <c r="D2" s="3" t="s">
        <v>7</v>
      </c>
      <c r="E2" s="3"/>
      <c r="F2" s="3" t="s">
        <v>8</v>
      </c>
      <c r="G2" s="36">
        <v>35699</v>
      </c>
      <c r="H2" s="3" t="s">
        <v>9</v>
      </c>
      <c r="I2" s="3" t="s">
        <v>138</v>
      </c>
      <c r="J2" s="31" t="s">
        <v>141</v>
      </c>
      <c r="K2" s="31" t="str">
        <f>HLOOKUP($J2,LOCATION!$A$2:$M$3,2,FALSE)</f>
        <v>USA</v>
      </c>
      <c r="L2" s="31" t="str">
        <f>INDEX(LOCATION!$A$1:$M$1,1,MATCH($J2,LOCATION!$A$2:$M$2,0))</f>
        <v>English</v>
      </c>
      <c r="M2" s="4" t="str">
        <f>LOWER(CONCATENATE(F2,".",D2,"@xyz",IF(L2="English",".org",".com")))</f>
        <v>abbott.annie@xyz.org</v>
      </c>
      <c r="N2" s="39">
        <v>94</v>
      </c>
      <c r="O2" s="3" t="s">
        <v>209</v>
      </c>
      <c r="P2" s="3" t="s">
        <v>210</v>
      </c>
      <c r="Q2" s="31" t="str">
        <f>INDEX(SPORT!$A$1:$A$33,MATCH($R2,SPORT!$B$1:$B$33,0))</f>
        <v>INDOOR</v>
      </c>
      <c r="R2" s="3" t="s">
        <v>174</v>
      </c>
      <c r="S2" s="42">
        <v>80727</v>
      </c>
    </row>
    <row r="3" spans="1:19" x14ac:dyDescent="0.25">
      <c r="A3" s="33">
        <v>2</v>
      </c>
      <c r="B3" s="3" t="str">
        <f t="shared" ref="B3:B51" si="0">UPPER(CONCATENATE(C3, " ",D3, " ",F3))</f>
        <v>MS. AURELIE LIESUCHKE</v>
      </c>
      <c r="C3" s="2" t="s">
        <v>6</v>
      </c>
      <c r="D3" s="2" t="s">
        <v>10</v>
      </c>
      <c r="E3" s="2"/>
      <c r="F3" s="2" t="s">
        <v>11</v>
      </c>
      <c r="G3" s="36">
        <v>33641</v>
      </c>
      <c r="H3" s="2" t="s">
        <v>12</v>
      </c>
      <c r="I3" s="2" t="s">
        <v>138</v>
      </c>
      <c r="J3" s="31" t="s">
        <v>141</v>
      </c>
      <c r="K3" s="31" t="str">
        <f>HLOOKUP($J3,LOCATION!$A$2:$M$3,2,FALSE)</f>
        <v>USA</v>
      </c>
      <c r="L3" s="31" t="str">
        <f>INDEX(LOCATION!$A$1:$M$1,1,MATCH($J3,LOCATION!$A$2:$M$2,0))</f>
        <v>English</v>
      </c>
      <c r="M3" s="4" t="str">
        <f t="shared" ref="M3:M51" si="1">LOWER(CONCATENATE(F3,".",D3,"@xyz",IF(L3="English",".org",".com")))</f>
        <v>liesuchke.aurelie@xyz.org</v>
      </c>
      <c r="N3" s="39">
        <v>84.2</v>
      </c>
      <c r="O3" s="2" t="s">
        <v>211</v>
      </c>
      <c r="P3" s="2" t="s">
        <v>212</v>
      </c>
      <c r="Q3" s="31" t="str">
        <f>INDEX(SPORT!$A$1:$A$33,MATCH($R3,SPORT!$B$1:$B$33,0))</f>
        <v>INDOOR</v>
      </c>
      <c r="R3" s="2" t="s">
        <v>175</v>
      </c>
      <c r="S3" s="42">
        <v>87471</v>
      </c>
    </row>
    <row r="4" spans="1:19" x14ac:dyDescent="0.25">
      <c r="A4" s="33">
        <v>3</v>
      </c>
      <c r="B4" s="3" t="str">
        <f t="shared" si="0"/>
        <v>SR. TOMAS FILHO</v>
      </c>
      <c r="C4" s="2" t="s">
        <v>13</v>
      </c>
      <c r="D4" s="2" t="s">
        <v>14</v>
      </c>
      <c r="E4" s="2" t="s">
        <v>15</v>
      </c>
      <c r="F4" s="2" t="s">
        <v>16</v>
      </c>
      <c r="G4" s="36">
        <v>25394</v>
      </c>
      <c r="H4" s="2" t="s">
        <v>17</v>
      </c>
      <c r="I4" s="2" t="s">
        <v>142</v>
      </c>
      <c r="J4" s="31" t="s">
        <v>145</v>
      </c>
      <c r="K4" s="31" t="str">
        <f>HLOOKUP($J4,LOCATION!$A$2:$M$3,2,FALSE)</f>
        <v>BRAZIL</v>
      </c>
      <c r="L4" s="31" t="str">
        <f>INDEX(LOCATION!$A$1:$M$1,1,MATCH($J4,LOCATION!$A$2:$M$2,0))</f>
        <v>Portuguese</v>
      </c>
      <c r="M4" s="4" t="str">
        <f t="shared" si="1"/>
        <v>filho.tomas@xyz.com</v>
      </c>
      <c r="N4" s="39">
        <v>52.9</v>
      </c>
      <c r="O4" s="2" t="s">
        <v>213</v>
      </c>
      <c r="P4" s="2" t="s">
        <v>210</v>
      </c>
      <c r="Q4" s="31" t="str">
        <f>INDEX(SPORT!$A$1:$A$33,MATCH($R4,SPORT!$B$1:$B$33,0))</f>
        <v>OUTDOOR</v>
      </c>
      <c r="R4" s="2" t="s">
        <v>177</v>
      </c>
      <c r="S4" s="42">
        <v>64724</v>
      </c>
    </row>
    <row r="5" spans="1:19" x14ac:dyDescent="0.25">
      <c r="A5" s="33">
        <v>4</v>
      </c>
      <c r="B5" s="3" t="str">
        <f t="shared" si="0"/>
        <v>MS. DARBY CRUICKSHANK</v>
      </c>
      <c r="C5" s="2" t="s">
        <v>6</v>
      </c>
      <c r="D5" s="2" t="s">
        <v>18</v>
      </c>
      <c r="E5" s="2"/>
      <c r="F5" s="2" t="s">
        <v>19</v>
      </c>
      <c r="G5" s="36">
        <v>27532</v>
      </c>
      <c r="H5" s="2" t="s">
        <v>20</v>
      </c>
      <c r="I5" s="2" t="s">
        <v>138</v>
      </c>
      <c r="J5" s="31" t="s">
        <v>141</v>
      </c>
      <c r="K5" s="31" t="str">
        <f>HLOOKUP($J5,LOCATION!$A$2:$M$3,2,FALSE)</f>
        <v>USA</v>
      </c>
      <c r="L5" s="31" t="str">
        <f>INDEX(LOCATION!$A$1:$M$1,1,MATCH($J5,LOCATION!$A$2:$M$2,0))</f>
        <v>English</v>
      </c>
      <c r="M5" s="4" t="str">
        <f t="shared" si="1"/>
        <v>cruickshank.darby@xyz.org</v>
      </c>
      <c r="N5" s="39">
        <v>48.9</v>
      </c>
      <c r="O5" s="2" t="s">
        <v>209</v>
      </c>
      <c r="P5" s="2" t="s">
        <v>212</v>
      </c>
      <c r="Q5" s="31" t="str">
        <f>INDEX(SPORT!$A$1:$A$33,MATCH($R5,SPORT!$B$1:$B$33,0))</f>
        <v>OUTDOOR</v>
      </c>
      <c r="R5" s="2" t="s">
        <v>178</v>
      </c>
      <c r="S5" s="42">
        <v>110823</v>
      </c>
    </row>
    <row r="6" spans="1:19" x14ac:dyDescent="0.25">
      <c r="A6" s="33">
        <v>5</v>
      </c>
      <c r="B6" s="3" t="str">
        <f t="shared" si="0"/>
        <v>DR. JAYDON BORER</v>
      </c>
      <c r="C6" s="2" t="s">
        <v>21</v>
      </c>
      <c r="D6" s="2" t="s">
        <v>22</v>
      </c>
      <c r="E6" s="2"/>
      <c r="F6" s="2" t="s">
        <v>23</v>
      </c>
      <c r="G6" s="36">
        <v>25706</v>
      </c>
      <c r="H6" s="2" t="s">
        <v>20</v>
      </c>
      <c r="I6" s="2" t="s">
        <v>142</v>
      </c>
      <c r="J6" s="31" t="s">
        <v>141</v>
      </c>
      <c r="K6" s="31" t="str">
        <f>HLOOKUP($J6,LOCATION!$A$2:$M$3,2,FALSE)</f>
        <v>USA</v>
      </c>
      <c r="L6" s="31" t="str">
        <f>INDEX(LOCATION!$A$1:$M$1,1,MATCH($J6,LOCATION!$A$2:$M$2,0))</f>
        <v>English</v>
      </c>
      <c r="M6" s="4" t="str">
        <f t="shared" si="1"/>
        <v>borer.jaydon@xyz.org</v>
      </c>
      <c r="N6" s="39">
        <v>84.8</v>
      </c>
      <c r="O6" s="2" t="s">
        <v>214</v>
      </c>
      <c r="P6" s="2" t="s">
        <v>215</v>
      </c>
      <c r="Q6" s="31" t="str">
        <f>INDEX(SPORT!$A$1:$A$33,MATCH($R6,SPORT!$B$1:$B$33,0))</f>
        <v>INDOOR</v>
      </c>
      <c r="R6" s="2" t="s">
        <v>179</v>
      </c>
      <c r="S6" s="42">
        <v>56916</v>
      </c>
    </row>
    <row r="7" spans="1:19" x14ac:dyDescent="0.25">
      <c r="A7" s="33">
        <v>6</v>
      </c>
      <c r="B7" s="3" t="str">
        <f t="shared" si="0"/>
        <v>MR. MORIAH  LYNCH</v>
      </c>
      <c r="C7" s="2" t="s">
        <v>24</v>
      </c>
      <c r="D7" s="2" t="s">
        <v>25</v>
      </c>
      <c r="E7" s="2"/>
      <c r="F7" s="2" t="s">
        <v>26</v>
      </c>
      <c r="G7" s="36">
        <v>33944</v>
      </c>
      <c r="H7" s="2" t="s">
        <v>27</v>
      </c>
      <c r="I7" s="2" t="s">
        <v>142</v>
      </c>
      <c r="J7" s="31" t="s">
        <v>141</v>
      </c>
      <c r="K7" s="31" t="str">
        <f>HLOOKUP($J7,LOCATION!$A$2:$M$3,2,FALSE)</f>
        <v>USA</v>
      </c>
      <c r="L7" s="31" t="str">
        <f>INDEX(LOCATION!$A$1:$M$1,1,MATCH($J7,LOCATION!$A$2:$M$2,0))</f>
        <v>English</v>
      </c>
      <c r="M7" s="4" t="str">
        <f t="shared" si="1"/>
        <v>lynch.moriah @xyz.org</v>
      </c>
      <c r="N7" s="39">
        <v>83.2</v>
      </c>
      <c r="O7" s="2" t="s">
        <v>214</v>
      </c>
      <c r="P7" s="2" t="s">
        <v>212</v>
      </c>
      <c r="Q7" s="31" t="str">
        <f>INDEX(SPORT!$A$1:$A$33,MATCH($R7,SPORT!$B$1:$B$33,0))</f>
        <v>INDOOR</v>
      </c>
      <c r="R7" s="2" t="s">
        <v>180</v>
      </c>
      <c r="S7" s="42">
        <v>51133</v>
      </c>
    </row>
    <row r="8" spans="1:19" x14ac:dyDescent="0.25">
      <c r="A8" s="33">
        <v>7</v>
      </c>
      <c r="B8" s="3" t="str">
        <f t="shared" si="0"/>
        <v>MS. AMIYA EICHMANN</v>
      </c>
      <c r="C8" s="2" t="s">
        <v>6</v>
      </c>
      <c r="D8" s="2" t="s">
        <v>28</v>
      </c>
      <c r="E8" s="2"/>
      <c r="F8" s="2" t="s">
        <v>29</v>
      </c>
      <c r="G8" s="36">
        <v>36370</v>
      </c>
      <c r="H8" s="2" t="s">
        <v>30</v>
      </c>
      <c r="I8" s="2" t="s">
        <v>138</v>
      </c>
      <c r="J8" s="31" t="s">
        <v>141</v>
      </c>
      <c r="K8" s="31" t="str">
        <f>HLOOKUP($J8,LOCATION!$A$2:$M$3,2,FALSE)</f>
        <v>USA</v>
      </c>
      <c r="L8" s="31" t="str">
        <f>INDEX(LOCATION!$A$1:$M$1,1,MATCH($J8,LOCATION!$A$2:$M$2,0))</f>
        <v>English</v>
      </c>
      <c r="M8" s="4" t="str">
        <f t="shared" si="1"/>
        <v>eichmann.amiya@xyz.org</v>
      </c>
      <c r="N8" s="39">
        <v>61.1</v>
      </c>
      <c r="O8" s="2" t="s">
        <v>214</v>
      </c>
      <c r="P8" s="2" t="s">
        <v>215</v>
      </c>
      <c r="Q8" s="31" t="str">
        <f>INDEX(SPORT!$A$1:$A$33,MATCH($R8,SPORT!$B$1:$B$33,0))</f>
        <v>OUTDOOR</v>
      </c>
      <c r="R8" s="2" t="s">
        <v>181</v>
      </c>
      <c r="S8" s="42">
        <v>65465</v>
      </c>
    </row>
    <row r="9" spans="1:19" x14ac:dyDescent="0.25">
      <c r="A9" s="33">
        <v>8</v>
      </c>
      <c r="B9" s="3" t="str">
        <f t="shared" si="0"/>
        <v>MR. PIERCE RAU</v>
      </c>
      <c r="C9" s="2" t="s">
        <v>24</v>
      </c>
      <c r="D9" s="2" t="s">
        <v>31</v>
      </c>
      <c r="E9" s="2"/>
      <c r="F9" s="2" t="s">
        <v>32</v>
      </c>
      <c r="G9" s="36">
        <v>23141</v>
      </c>
      <c r="H9" s="2" t="s">
        <v>20</v>
      </c>
      <c r="I9" s="2" t="s">
        <v>142</v>
      </c>
      <c r="J9" s="31" t="s">
        <v>141</v>
      </c>
      <c r="K9" s="31" t="str">
        <f>HLOOKUP($J9,LOCATION!$A$2:$M$3,2,FALSE)</f>
        <v>USA</v>
      </c>
      <c r="L9" s="31" t="str">
        <f>INDEX(LOCATION!$A$1:$M$1,1,MATCH($J9,LOCATION!$A$2:$M$2,0))</f>
        <v>English</v>
      </c>
      <c r="M9" s="4" t="str">
        <f t="shared" si="1"/>
        <v>rau.pierce@xyz.org</v>
      </c>
      <c r="N9" s="39">
        <v>105.7</v>
      </c>
      <c r="O9" s="2" t="s">
        <v>213</v>
      </c>
      <c r="P9" s="2" t="s">
        <v>216</v>
      </c>
      <c r="Q9" s="31" t="str">
        <f>INDEX(SPORT!$A$1:$A$33,MATCH($R9,SPORT!$B$1:$B$33,0))</f>
        <v>INDOOR</v>
      </c>
      <c r="R9" s="2" t="s">
        <v>182</v>
      </c>
      <c r="S9" s="42">
        <v>109885</v>
      </c>
    </row>
    <row r="10" spans="1:19" x14ac:dyDescent="0.25">
      <c r="A10" s="33">
        <v>9</v>
      </c>
      <c r="B10" s="3" t="str">
        <f t="shared" si="0"/>
        <v>MS. AMELIA STEVENS</v>
      </c>
      <c r="C10" s="2" t="s">
        <v>6</v>
      </c>
      <c r="D10" s="2" t="s">
        <v>33</v>
      </c>
      <c r="E10" s="2"/>
      <c r="F10" s="2" t="s">
        <v>34</v>
      </c>
      <c r="G10" s="36">
        <v>25965</v>
      </c>
      <c r="H10" s="2" t="s">
        <v>12</v>
      </c>
      <c r="I10" s="2" t="s">
        <v>138</v>
      </c>
      <c r="J10" s="31" t="s">
        <v>147</v>
      </c>
      <c r="K10" s="31" t="str">
        <f>HLOOKUP($J10,LOCATION!$A$2:$M$3,2,FALSE)</f>
        <v>UK</v>
      </c>
      <c r="L10" s="31" t="str">
        <f>INDEX(LOCATION!$A$1:$M$1,1,MATCH($J10,LOCATION!$A$2:$M$2,0))</f>
        <v>English</v>
      </c>
      <c r="M10" s="4" t="str">
        <f t="shared" si="1"/>
        <v>stevens.amelia@xyz.org</v>
      </c>
      <c r="N10" s="39">
        <v>65.3</v>
      </c>
      <c r="O10" s="2" t="s">
        <v>214</v>
      </c>
      <c r="P10" s="2" t="s">
        <v>216</v>
      </c>
      <c r="Q10" s="31" t="str">
        <f>INDEX(SPORT!$A$1:$A$33,MATCH($R10,SPORT!$B$1:$B$33,0))</f>
        <v>INDOOR</v>
      </c>
      <c r="R10" s="2" t="s">
        <v>183</v>
      </c>
      <c r="S10" s="42">
        <v>60061</v>
      </c>
    </row>
    <row r="11" spans="1:19" x14ac:dyDescent="0.25">
      <c r="A11" s="33">
        <v>10</v>
      </c>
      <c r="B11" s="3" t="str">
        <f t="shared" si="0"/>
        <v>MR. TOBY SIMPSON</v>
      </c>
      <c r="C11" s="2" t="s">
        <v>24</v>
      </c>
      <c r="D11" s="2" t="s">
        <v>35</v>
      </c>
      <c r="E11" s="2"/>
      <c r="F11" s="2" t="s">
        <v>36</v>
      </c>
      <c r="G11" s="36">
        <v>23732</v>
      </c>
      <c r="H11" s="2" t="s">
        <v>27</v>
      </c>
      <c r="I11" s="2" t="s">
        <v>142</v>
      </c>
      <c r="J11" s="31" t="s">
        <v>147</v>
      </c>
      <c r="K11" s="31" t="str">
        <f>HLOOKUP($J11,LOCATION!$A$2:$M$3,2,FALSE)</f>
        <v>UK</v>
      </c>
      <c r="L11" s="31" t="str">
        <f>INDEX(LOCATION!$A$1:$M$1,1,MATCH($J11,LOCATION!$A$2:$M$2,0))</f>
        <v>English</v>
      </c>
      <c r="M11" s="4" t="str">
        <f t="shared" si="1"/>
        <v>simpson.toby@xyz.org</v>
      </c>
      <c r="N11" s="39">
        <v>62.9</v>
      </c>
      <c r="O11" s="2" t="s">
        <v>213</v>
      </c>
      <c r="P11" s="2" t="s">
        <v>217</v>
      </c>
      <c r="Q11" s="31" t="str">
        <f>INDEX(SPORT!$A$1:$A$33,MATCH($R11,SPORT!$B$1:$B$33,0))</f>
        <v>OUTDOOR</v>
      </c>
      <c r="R11" s="2" t="s">
        <v>181</v>
      </c>
      <c r="S11" s="42">
        <v>32758</v>
      </c>
    </row>
    <row r="12" spans="1:19" x14ac:dyDescent="0.25">
      <c r="A12" s="33">
        <v>11</v>
      </c>
      <c r="B12" s="3" t="str">
        <f t="shared" si="0"/>
        <v>SIR ETHAN MURPHY</v>
      </c>
      <c r="C12" s="2" t="s">
        <v>37</v>
      </c>
      <c r="D12" s="2" t="s">
        <v>38</v>
      </c>
      <c r="E12" s="2"/>
      <c r="F12" s="2" t="s">
        <v>39</v>
      </c>
      <c r="G12" s="36">
        <v>31733</v>
      </c>
      <c r="H12" s="2" t="s">
        <v>40</v>
      </c>
      <c r="I12" s="2" t="s">
        <v>142</v>
      </c>
      <c r="J12" s="31" t="s">
        <v>147</v>
      </c>
      <c r="K12" s="31" t="str">
        <f>HLOOKUP($J12,LOCATION!$A$2:$M$3,2,FALSE)</f>
        <v>UK</v>
      </c>
      <c r="L12" s="31" t="str">
        <f>INDEX(LOCATION!$A$1:$M$1,1,MATCH($J12,LOCATION!$A$2:$M$2,0))</f>
        <v>English</v>
      </c>
      <c r="M12" s="4" t="str">
        <f t="shared" si="1"/>
        <v>murphy.ethan@xyz.org</v>
      </c>
      <c r="N12" s="39">
        <v>104.3</v>
      </c>
      <c r="O12" s="2" t="s">
        <v>211</v>
      </c>
      <c r="P12" s="2" t="s">
        <v>217</v>
      </c>
      <c r="Q12" s="31" t="str">
        <f>INDEX(SPORT!$A$1:$A$33,MATCH($R12,SPORT!$B$1:$B$33,0))</f>
        <v>OUTDOOR</v>
      </c>
      <c r="R12" s="2" t="s">
        <v>184</v>
      </c>
      <c r="S12" s="42">
        <v>99613</v>
      </c>
    </row>
    <row r="13" spans="1:19" x14ac:dyDescent="0.25">
      <c r="A13" s="33">
        <v>12</v>
      </c>
      <c r="B13" s="3" t="str">
        <f t="shared" si="0"/>
        <v>MRS. ASHLEY WOOD</v>
      </c>
      <c r="C13" s="2" t="s">
        <v>41</v>
      </c>
      <c r="D13" s="2" t="s">
        <v>42</v>
      </c>
      <c r="E13" s="2"/>
      <c r="F13" s="2" t="s">
        <v>43</v>
      </c>
      <c r="G13" s="36">
        <v>28412</v>
      </c>
      <c r="H13" s="2" t="s">
        <v>9</v>
      </c>
      <c r="I13" s="2" t="s">
        <v>138</v>
      </c>
      <c r="J13" s="31" t="s">
        <v>147</v>
      </c>
      <c r="K13" s="31" t="str">
        <f>HLOOKUP($J13,LOCATION!$A$2:$M$3,2,FALSE)</f>
        <v>UK</v>
      </c>
      <c r="L13" s="31" t="str">
        <f>INDEX(LOCATION!$A$1:$M$1,1,MATCH($J13,LOCATION!$A$2:$M$2,0))</f>
        <v>English</v>
      </c>
      <c r="M13" s="4" t="str">
        <f t="shared" si="1"/>
        <v>wood.ashley@xyz.org</v>
      </c>
      <c r="N13" s="39">
        <v>100.7</v>
      </c>
      <c r="O13" s="2" t="s">
        <v>211</v>
      </c>
      <c r="P13" s="2" t="s">
        <v>217</v>
      </c>
      <c r="Q13" s="31" t="str">
        <f>INDEX(SPORT!$A$1:$A$33,MATCH($R13,SPORT!$B$1:$B$33,0))</f>
        <v>OUTDOOR</v>
      </c>
      <c r="R13" s="2" t="s">
        <v>185</v>
      </c>
      <c r="S13" s="42">
        <v>56595</v>
      </c>
    </row>
    <row r="14" spans="1:19" x14ac:dyDescent="0.25">
      <c r="A14" s="33">
        <v>13</v>
      </c>
      <c r="B14" s="3" t="str">
        <f t="shared" si="0"/>
        <v>MS. MEGAN SCOTT</v>
      </c>
      <c r="C14" s="2" t="s">
        <v>6</v>
      </c>
      <c r="D14" s="2" t="s">
        <v>44</v>
      </c>
      <c r="E14" s="2"/>
      <c r="F14" s="2" t="s">
        <v>45</v>
      </c>
      <c r="G14" s="36">
        <v>28168</v>
      </c>
      <c r="H14" s="2" t="s">
        <v>12</v>
      </c>
      <c r="I14" s="2" t="s">
        <v>138</v>
      </c>
      <c r="J14" s="31" t="s">
        <v>147</v>
      </c>
      <c r="K14" s="31" t="str">
        <f>HLOOKUP($J14,LOCATION!$A$2:$M$3,2,FALSE)</f>
        <v>UK</v>
      </c>
      <c r="L14" s="31" t="str">
        <f>INDEX(LOCATION!$A$1:$M$1,1,MATCH($J14,LOCATION!$A$2:$M$2,0))</f>
        <v>English</v>
      </c>
      <c r="M14" s="4" t="str">
        <f t="shared" si="1"/>
        <v>scott.megan@xyz.org</v>
      </c>
      <c r="N14" s="39">
        <v>70.900000000000006</v>
      </c>
      <c r="O14" s="2" t="s">
        <v>209</v>
      </c>
      <c r="P14" s="2" t="s">
        <v>210</v>
      </c>
      <c r="Q14" s="31" t="str">
        <f>INDEX(SPORT!$A$1:$A$33,MATCH($R14,SPORT!$B$1:$B$33,0))</f>
        <v>OUTDOOR</v>
      </c>
      <c r="R14" s="2" t="s">
        <v>186</v>
      </c>
      <c r="S14" s="42">
        <v>117408</v>
      </c>
    </row>
    <row r="15" spans="1:19" x14ac:dyDescent="0.25">
      <c r="A15" s="33">
        <v>14</v>
      </c>
      <c r="B15" s="3" t="str">
        <f t="shared" si="0"/>
        <v>HR. HELMUT WEINHAE</v>
      </c>
      <c r="C15" s="2" t="s">
        <v>46</v>
      </c>
      <c r="D15" s="2" t="s">
        <v>47</v>
      </c>
      <c r="E15" s="2"/>
      <c r="F15" s="2" t="s">
        <v>48</v>
      </c>
      <c r="G15" s="36">
        <v>21788</v>
      </c>
      <c r="H15" s="2" t="s">
        <v>49</v>
      </c>
      <c r="I15" s="2" t="s">
        <v>142</v>
      </c>
      <c r="J15" s="31" t="s">
        <v>150</v>
      </c>
      <c r="K15" s="31" t="str">
        <f>HLOOKUP($J15,LOCATION!$A$2:$M$3,2,FALSE)</f>
        <v>GERMANY</v>
      </c>
      <c r="L15" s="31" t="str">
        <f>INDEX(LOCATION!$A$1:$M$1,1,MATCH($J15,LOCATION!$A$2:$M$2,0))</f>
        <v>German</v>
      </c>
      <c r="M15" s="4" t="str">
        <f t="shared" si="1"/>
        <v>weinhae.helmut@xyz.com</v>
      </c>
      <c r="N15" s="39">
        <v>68.3</v>
      </c>
      <c r="O15" s="2" t="s">
        <v>218</v>
      </c>
      <c r="P15" s="2" t="s">
        <v>216</v>
      </c>
      <c r="Q15" s="31" t="str">
        <f>INDEX(SPORT!$A$1:$A$33,MATCH($R15,SPORT!$B$1:$B$33,0))</f>
        <v>OUTDOOR</v>
      </c>
      <c r="R15" s="2" t="s">
        <v>187</v>
      </c>
      <c r="S15" s="42">
        <v>64862</v>
      </c>
    </row>
    <row r="16" spans="1:19" x14ac:dyDescent="0.25">
      <c r="A16" s="33">
        <v>15</v>
      </c>
      <c r="B16" s="3" t="str">
        <f t="shared" si="0"/>
        <v>PROF. MILENA SCHOTIN</v>
      </c>
      <c r="C16" s="2" t="s">
        <v>50</v>
      </c>
      <c r="D16" s="2" t="s">
        <v>51</v>
      </c>
      <c r="E16" s="2"/>
      <c r="F16" s="2" t="s">
        <v>52</v>
      </c>
      <c r="G16" s="36">
        <v>23804</v>
      </c>
      <c r="H16" s="2" t="s">
        <v>53</v>
      </c>
      <c r="I16" s="2" t="s">
        <v>138</v>
      </c>
      <c r="J16" s="31" t="s">
        <v>150</v>
      </c>
      <c r="K16" s="31" t="str">
        <f>HLOOKUP($J16,LOCATION!$A$2:$M$3,2,FALSE)</f>
        <v>GERMANY</v>
      </c>
      <c r="L16" s="31" t="str">
        <f>INDEX(LOCATION!$A$1:$M$1,1,MATCH($J16,LOCATION!$A$2:$M$2,0))</f>
        <v>German</v>
      </c>
      <c r="M16" s="4" t="str">
        <f t="shared" si="1"/>
        <v>schotin.milena@xyz.com</v>
      </c>
      <c r="N16" s="39">
        <v>105.3</v>
      </c>
      <c r="O16" s="2" t="s">
        <v>218</v>
      </c>
      <c r="P16" s="2" t="s">
        <v>217</v>
      </c>
      <c r="Q16" s="31" t="str">
        <f>INDEX(SPORT!$A$1:$A$33,MATCH($R16,SPORT!$B$1:$B$33,0))</f>
        <v>INDOOR</v>
      </c>
      <c r="R16" s="2" t="s">
        <v>188</v>
      </c>
      <c r="S16" s="42">
        <v>10241</v>
      </c>
    </row>
    <row r="17" spans="1:19" x14ac:dyDescent="0.25">
      <c r="A17" s="33">
        <v>16</v>
      </c>
      <c r="B17" s="3" t="str">
        <f t="shared" si="0"/>
        <v>HR. LOTHAR BIRNBAUM</v>
      </c>
      <c r="C17" s="2" t="s">
        <v>46</v>
      </c>
      <c r="D17" s="2" t="s">
        <v>54</v>
      </c>
      <c r="E17" s="2"/>
      <c r="F17" s="2" t="s">
        <v>55</v>
      </c>
      <c r="G17" s="36">
        <v>25405</v>
      </c>
      <c r="H17" s="2" t="s">
        <v>17</v>
      </c>
      <c r="I17" s="2" t="s">
        <v>142</v>
      </c>
      <c r="J17" s="31" t="s">
        <v>150</v>
      </c>
      <c r="K17" s="31" t="str">
        <f>HLOOKUP($J17,LOCATION!$A$2:$M$3,2,FALSE)</f>
        <v>GERMANY</v>
      </c>
      <c r="L17" s="31" t="str">
        <f>INDEX(LOCATION!$A$1:$M$1,1,MATCH($J17,LOCATION!$A$2:$M$2,0))</f>
        <v>German</v>
      </c>
      <c r="M17" s="4" t="str">
        <f t="shared" si="1"/>
        <v>birnbaum.lothar@xyz.com</v>
      </c>
      <c r="N17" s="39">
        <v>48.6</v>
      </c>
      <c r="O17" s="2" t="s">
        <v>214</v>
      </c>
      <c r="P17" s="2" t="s">
        <v>217</v>
      </c>
      <c r="Q17" s="31" t="str">
        <f>INDEX(SPORT!$A$1:$A$33,MATCH($R17,SPORT!$B$1:$B$33,0))</f>
        <v>OUTDOOR</v>
      </c>
      <c r="R17" s="2" t="s">
        <v>178</v>
      </c>
      <c r="S17" s="42">
        <v>88762</v>
      </c>
    </row>
    <row r="18" spans="1:19" x14ac:dyDescent="0.25">
      <c r="A18" s="33">
        <v>17</v>
      </c>
      <c r="B18" s="3" t="str">
        <f t="shared" si="0"/>
        <v>HR. PIETRO STOLZE</v>
      </c>
      <c r="C18" s="2" t="s">
        <v>46</v>
      </c>
      <c r="D18" s="2" t="s">
        <v>56</v>
      </c>
      <c r="E18" s="2"/>
      <c r="F18" s="2" t="s">
        <v>57</v>
      </c>
      <c r="G18" s="36">
        <v>26582</v>
      </c>
      <c r="H18" s="2" t="s">
        <v>9</v>
      </c>
      <c r="I18" s="2" t="s">
        <v>142</v>
      </c>
      <c r="J18" s="31" t="s">
        <v>150</v>
      </c>
      <c r="K18" s="31" t="str">
        <f>HLOOKUP($J18,LOCATION!$A$2:$M$3,2,FALSE)</f>
        <v>GERMANY</v>
      </c>
      <c r="L18" s="31" t="str">
        <f>INDEX(LOCATION!$A$1:$M$1,1,MATCH($J18,LOCATION!$A$2:$M$2,0))</f>
        <v>German</v>
      </c>
      <c r="M18" s="4" t="str">
        <f t="shared" si="1"/>
        <v>stolze.pietro@xyz.com</v>
      </c>
      <c r="N18" s="39">
        <v>105.9</v>
      </c>
      <c r="O18" s="2" t="s">
        <v>214</v>
      </c>
      <c r="P18" s="2" t="s">
        <v>210</v>
      </c>
      <c r="Q18" s="31" t="str">
        <f>INDEX(SPORT!$A$1:$A$33,MATCH($R18,SPORT!$B$1:$B$33,0))</f>
        <v>INDOOR</v>
      </c>
      <c r="R18" s="2" t="s">
        <v>189</v>
      </c>
      <c r="S18" s="42">
        <v>80757</v>
      </c>
    </row>
    <row r="19" spans="1:19" x14ac:dyDescent="0.25">
      <c r="A19" s="33">
        <v>18</v>
      </c>
      <c r="B19" s="3" t="str">
        <f t="shared" si="0"/>
        <v>HR. RICHARD  TLUSTEK</v>
      </c>
      <c r="C19" s="2" t="s">
        <v>46</v>
      </c>
      <c r="D19" s="2" t="s">
        <v>58</v>
      </c>
      <c r="E19" s="2"/>
      <c r="F19" s="2" t="s">
        <v>59</v>
      </c>
      <c r="G19" s="36">
        <v>21793</v>
      </c>
      <c r="H19" s="2" t="s">
        <v>49</v>
      </c>
      <c r="I19" s="2" t="s">
        <v>142</v>
      </c>
      <c r="J19" s="31" t="s">
        <v>150</v>
      </c>
      <c r="K19" s="31" t="str">
        <f>HLOOKUP($J19,LOCATION!$A$2:$M$3,2,FALSE)</f>
        <v>GERMANY</v>
      </c>
      <c r="L19" s="31" t="str">
        <f>INDEX(LOCATION!$A$1:$M$1,1,MATCH($J19,LOCATION!$A$2:$M$2,0))</f>
        <v>German</v>
      </c>
      <c r="M19" s="4" t="str">
        <f t="shared" si="1"/>
        <v>tlustek.richard @xyz.com</v>
      </c>
      <c r="N19" s="39">
        <v>71.099999999999994</v>
      </c>
      <c r="O19" s="2" t="s">
        <v>214</v>
      </c>
      <c r="P19" s="2" t="s">
        <v>210</v>
      </c>
      <c r="Q19" s="31" t="str">
        <f>INDEX(SPORT!$A$1:$A$33,MATCH($R19,SPORT!$B$1:$B$33,0))</f>
        <v>OUTDOOR</v>
      </c>
      <c r="R19" s="2" t="s">
        <v>190</v>
      </c>
      <c r="S19" s="42">
        <v>88794</v>
      </c>
    </row>
    <row r="20" spans="1:19" x14ac:dyDescent="0.25">
      <c r="A20" s="33">
        <v>19</v>
      </c>
      <c r="B20" s="3" t="str">
        <f t="shared" si="0"/>
        <v>DR. EARNESTINE RAYNOR</v>
      </c>
      <c r="C20" s="2" t="s">
        <v>21</v>
      </c>
      <c r="D20" s="2" t="s">
        <v>60</v>
      </c>
      <c r="E20" s="2"/>
      <c r="F20" s="2" t="s">
        <v>61</v>
      </c>
      <c r="G20" s="36">
        <v>28262</v>
      </c>
      <c r="H20" s="2" t="s">
        <v>20</v>
      </c>
      <c r="I20" s="2" t="s">
        <v>138</v>
      </c>
      <c r="J20" s="31" t="s">
        <v>152</v>
      </c>
      <c r="K20" s="31" t="str">
        <f>HLOOKUP($J20,LOCATION!$A$2:$M$3,2,FALSE)</f>
        <v>AUSTRALIA</v>
      </c>
      <c r="L20" s="31" t="str">
        <f>INDEX(LOCATION!$A$1:$M$1,1,MATCH($J20,LOCATION!$A$2:$M$2,0))</f>
        <v>English</v>
      </c>
      <c r="M20" s="4" t="str">
        <f t="shared" si="1"/>
        <v>raynor.earnestine@xyz.org</v>
      </c>
      <c r="N20" s="39">
        <v>70.3</v>
      </c>
      <c r="O20" s="2" t="s">
        <v>214</v>
      </c>
      <c r="P20" s="2" t="s">
        <v>216</v>
      </c>
      <c r="Q20" s="31" t="str">
        <f>INDEX(SPORT!$A$1:$A$33,MATCH($R20,SPORT!$B$1:$B$33,0))</f>
        <v>INDOOR</v>
      </c>
      <c r="R20" s="2" t="s">
        <v>191</v>
      </c>
      <c r="S20" s="42">
        <v>63526</v>
      </c>
    </row>
    <row r="21" spans="1:19" x14ac:dyDescent="0.25">
      <c r="A21" s="33">
        <v>20</v>
      </c>
      <c r="B21" s="3" t="str">
        <f t="shared" si="0"/>
        <v>MR. JASON GAYLORD</v>
      </c>
      <c r="C21" s="2" t="s">
        <v>24</v>
      </c>
      <c r="D21" s="2" t="s">
        <v>62</v>
      </c>
      <c r="E21" s="2"/>
      <c r="F21" s="2" t="s">
        <v>63</v>
      </c>
      <c r="G21" s="36">
        <v>27767</v>
      </c>
      <c r="H21" s="2" t="s">
        <v>64</v>
      </c>
      <c r="I21" s="2" t="s">
        <v>142</v>
      </c>
      <c r="J21" s="31" t="s">
        <v>152</v>
      </c>
      <c r="K21" s="31" t="str">
        <f>HLOOKUP($J21,LOCATION!$A$2:$M$3,2,FALSE)</f>
        <v>AUSTRALIA</v>
      </c>
      <c r="L21" s="31" t="str">
        <f>INDEX(LOCATION!$A$1:$M$1,1,MATCH($J21,LOCATION!$A$2:$M$2,0))</f>
        <v>English</v>
      </c>
      <c r="M21" s="4" t="str">
        <f t="shared" si="1"/>
        <v>gaylord.jason@xyz.org</v>
      </c>
      <c r="N21" s="39">
        <v>54.7</v>
      </c>
      <c r="O21" s="2" t="s">
        <v>211</v>
      </c>
      <c r="P21" s="2" t="s">
        <v>212</v>
      </c>
      <c r="Q21" s="31" t="str">
        <f>INDEX(SPORT!$A$1:$A$33,MATCH($R21,SPORT!$B$1:$B$33,0))</f>
        <v>INDOOR</v>
      </c>
      <c r="R21" s="2" t="s">
        <v>192</v>
      </c>
      <c r="S21" s="42">
        <v>46352</v>
      </c>
    </row>
    <row r="22" spans="1:19" x14ac:dyDescent="0.25">
      <c r="A22" s="33">
        <v>21</v>
      </c>
      <c r="B22" s="3" t="str">
        <f t="shared" si="0"/>
        <v>MR. KENDRICK SAUER</v>
      </c>
      <c r="C22" s="2" t="s">
        <v>24</v>
      </c>
      <c r="D22" s="2" t="s">
        <v>65</v>
      </c>
      <c r="E22" s="2"/>
      <c r="F22" s="2" t="s">
        <v>66</v>
      </c>
      <c r="G22" s="36">
        <v>35268</v>
      </c>
      <c r="H22" s="2" t="s">
        <v>17</v>
      </c>
      <c r="I22" s="2" t="s">
        <v>142</v>
      </c>
      <c r="J22" s="31" t="s">
        <v>152</v>
      </c>
      <c r="K22" s="31" t="str">
        <f>HLOOKUP($J22,LOCATION!$A$2:$M$3,2,FALSE)</f>
        <v>AUSTRALIA</v>
      </c>
      <c r="L22" s="31" t="str">
        <f>INDEX(LOCATION!$A$1:$M$1,1,MATCH($J22,LOCATION!$A$2:$M$2,0))</f>
        <v>English</v>
      </c>
      <c r="M22" s="4" t="str">
        <f t="shared" si="1"/>
        <v>sauer.kendrick@xyz.org</v>
      </c>
      <c r="N22" s="39">
        <v>100.9</v>
      </c>
      <c r="O22" s="2" t="s">
        <v>214</v>
      </c>
      <c r="P22" s="2" t="s">
        <v>215</v>
      </c>
      <c r="Q22" s="31" t="str">
        <f>INDEX(SPORT!$A$1:$A$33,MATCH($R22,SPORT!$B$1:$B$33,0))</f>
        <v>OUTDOOR</v>
      </c>
      <c r="R22" s="2" t="s">
        <v>193</v>
      </c>
      <c r="S22" s="42">
        <v>106808</v>
      </c>
    </row>
    <row r="23" spans="1:19" x14ac:dyDescent="0.25">
      <c r="A23" s="33">
        <v>22</v>
      </c>
      <c r="B23" s="3" t="str">
        <f t="shared" si="0"/>
        <v>DR. ANNABELL OLSON</v>
      </c>
      <c r="C23" s="2" t="s">
        <v>21</v>
      </c>
      <c r="D23" s="2" t="s">
        <v>67</v>
      </c>
      <c r="E23" s="2"/>
      <c r="F23" s="2" t="s">
        <v>68</v>
      </c>
      <c r="G23" s="36">
        <v>23483</v>
      </c>
      <c r="H23" s="2" t="s">
        <v>69</v>
      </c>
      <c r="I23" s="2" t="s">
        <v>138</v>
      </c>
      <c r="J23" s="31" t="s">
        <v>152</v>
      </c>
      <c r="K23" s="31" t="str">
        <f>HLOOKUP($J23,LOCATION!$A$2:$M$3,2,FALSE)</f>
        <v>AUSTRALIA</v>
      </c>
      <c r="L23" s="31" t="str">
        <f>INDEX(LOCATION!$A$1:$M$1,1,MATCH($J23,LOCATION!$A$2:$M$2,0))</f>
        <v>English</v>
      </c>
      <c r="M23" s="4" t="str">
        <f t="shared" si="1"/>
        <v>olson.annabell@xyz.org</v>
      </c>
      <c r="N23" s="39">
        <v>84.3</v>
      </c>
      <c r="O23" s="2" t="s">
        <v>209</v>
      </c>
      <c r="P23" s="2" t="s">
        <v>216</v>
      </c>
      <c r="Q23" s="31" t="str">
        <f>INDEX(SPORT!$A$1:$A$33,MATCH($R23,SPORT!$B$1:$B$33,0))</f>
        <v>OUTDOOR</v>
      </c>
      <c r="R23" s="2" t="s">
        <v>194</v>
      </c>
      <c r="S23" s="42">
        <v>96468</v>
      </c>
    </row>
    <row r="24" spans="1:19" x14ac:dyDescent="0.25">
      <c r="A24" s="33">
        <v>23</v>
      </c>
      <c r="B24" s="3" t="str">
        <f t="shared" si="0"/>
        <v>DR. JENA UPTON</v>
      </c>
      <c r="C24" s="2" t="s">
        <v>21</v>
      </c>
      <c r="D24" s="2" t="s">
        <v>70</v>
      </c>
      <c r="E24" s="2"/>
      <c r="F24" s="2" t="s">
        <v>71</v>
      </c>
      <c r="G24" s="36">
        <v>20437</v>
      </c>
      <c r="H24" s="2" t="s">
        <v>27</v>
      </c>
      <c r="I24" s="2" t="s">
        <v>138</v>
      </c>
      <c r="J24" s="31" t="s">
        <v>152</v>
      </c>
      <c r="K24" s="31" t="str">
        <f>HLOOKUP($J24,LOCATION!$A$2:$M$3,2,FALSE)</f>
        <v>AUSTRALIA</v>
      </c>
      <c r="L24" s="31" t="str">
        <f>INDEX(LOCATION!$A$1:$M$1,1,MATCH($J24,LOCATION!$A$2:$M$2,0))</f>
        <v>English</v>
      </c>
      <c r="M24" s="4" t="str">
        <f t="shared" si="1"/>
        <v>upton.jena@xyz.org</v>
      </c>
      <c r="N24" s="39">
        <v>66.8</v>
      </c>
      <c r="O24" s="2" t="s">
        <v>214</v>
      </c>
      <c r="P24" s="2" t="s">
        <v>217</v>
      </c>
      <c r="Q24" s="31" t="str">
        <f>INDEX(SPORT!$A$1:$A$33,MATCH($R24,SPORT!$B$1:$B$33,0))</f>
        <v>OUTDOOR</v>
      </c>
      <c r="R24" s="2" t="s">
        <v>195</v>
      </c>
      <c r="S24" s="42">
        <v>16526</v>
      </c>
    </row>
    <row r="25" spans="1:19" x14ac:dyDescent="0.25">
      <c r="A25" s="33">
        <v>24</v>
      </c>
      <c r="B25" s="3" t="str">
        <f t="shared" si="0"/>
        <v>DR. SHANNY BINS</v>
      </c>
      <c r="C25" s="2" t="s">
        <v>21</v>
      </c>
      <c r="D25" s="2" t="s">
        <v>72</v>
      </c>
      <c r="E25" s="2"/>
      <c r="F25" s="2" t="s">
        <v>73</v>
      </c>
      <c r="G25" s="36">
        <v>36400</v>
      </c>
      <c r="H25" s="2" t="s">
        <v>49</v>
      </c>
      <c r="I25" s="2" t="s">
        <v>138</v>
      </c>
      <c r="J25" s="31" t="s">
        <v>152</v>
      </c>
      <c r="K25" s="31" t="str">
        <f>HLOOKUP($J25,LOCATION!$A$2:$M$3,2,FALSE)</f>
        <v>AUSTRALIA</v>
      </c>
      <c r="L25" s="31" t="str">
        <f>INDEX(LOCATION!$A$1:$M$1,1,MATCH($J25,LOCATION!$A$2:$M$2,0))</f>
        <v>English</v>
      </c>
      <c r="M25" s="4" t="str">
        <f t="shared" si="1"/>
        <v>bins.shanny@xyz.org</v>
      </c>
      <c r="N25" s="39">
        <v>59.4</v>
      </c>
      <c r="O25" s="2" t="s">
        <v>213</v>
      </c>
      <c r="P25" s="2" t="s">
        <v>215</v>
      </c>
      <c r="Q25" s="31" t="str">
        <f>INDEX(SPORT!$A$1:$A$33,MATCH($R25,SPORT!$B$1:$B$33,0))</f>
        <v>OUTDOOR</v>
      </c>
      <c r="R25" s="2" t="s">
        <v>196</v>
      </c>
      <c r="S25" s="42">
        <v>21891</v>
      </c>
    </row>
    <row r="26" spans="1:19" x14ac:dyDescent="0.25">
      <c r="A26" s="33">
        <v>25</v>
      </c>
      <c r="B26" s="3" t="str">
        <f t="shared" si="0"/>
        <v>DR. TIA ABSHIRE</v>
      </c>
      <c r="C26" s="2" t="s">
        <v>21</v>
      </c>
      <c r="D26" s="2" t="s">
        <v>74</v>
      </c>
      <c r="E26" s="2"/>
      <c r="F26" s="2" t="s">
        <v>75</v>
      </c>
      <c r="G26" s="36">
        <v>24309</v>
      </c>
      <c r="H26" s="2" t="s">
        <v>17</v>
      </c>
      <c r="I26" s="2" t="s">
        <v>138</v>
      </c>
      <c r="J26" s="31" t="s">
        <v>152</v>
      </c>
      <c r="K26" s="31" t="str">
        <f>HLOOKUP($J26,LOCATION!$A$2:$M$3,2,FALSE)</f>
        <v>AUSTRALIA</v>
      </c>
      <c r="L26" s="31" t="str">
        <f>INDEX(LOCATION!$A$1:$M$1,1,MATCH($J26,LOCATION!$A$2:$M$2,0))</f>
        <v>English</v>
      </c>
      <c r="M26" s="4" t="str">
        <f t="shared" si="1"/>
        <v>abshire.tia@xyz.org</v>
      </c>
      <c r="N26" s="39">
        <v>77.8</v>
      </c>
      <c r="O26" s="2" t="s">
        <v>213</v>
      </c>
      <c r="P26" s="2" t="s">
        <v>216</v>
      </c>
      <c r="Q26" s="31" t="str">
        <f>INDEX(SPORT!$A$1:$A$33,MATCH($R26,SPORT!$B$1:$B$33,0))</f>
        <v>OUTDOOR</v>
      </c>
      <c r="R26" s="2" t="s">
        <v>181</v>
      </c>
      <c r="S26" s="42">
        <v>62037</v>
      </c>
    </row>
    <row r="27" spans="1:19" x14ac:dyDescent="0.25">
      <c r="A27" s="33">
        <v>26</v>
      </c>
      <c r="B27" s="3" t="str">
        <f t="shared" si="0"/>
        <v>MS. ISABEL RUNOLFSDOTTIR</v>
      </c>
      <c r="C27" s="2" t="s">
        <v>6</v>
      </c>
      <c r="D27" s="2" t="s">
        <v>76</v>
      </c>
      <c r="E27" s="2"/>
      <c r="F27" s="2" t="s">
        <v>77</v>
      </c>
      <c r="G27" s="36">
        <v>28570</v>
      </c>
      <c r="H27" s="2" t="s">
        <v>69</v>
      </c>
      <c r="I27" s="2" t="s">
        <v>138</v>
      </c>
      <c r="J27" s="31" t="s">
        <v>152</v>
      </c>
      <c r="K27" s="31" t="str">
        <f>HLOOKUP($J27,LOCATION!$A$2:$M$3,2,FALSE)</f>
        <v>AUSTRALIA</v>
      </c>
      <c r="L27" s="31" t="str">
        <f>INDEX(LOCATION!$A$1:$M$1,1,MATCH($J27,LOCATION!$A$2:$M$2,0))</f>
        <v>English</v>
      </c>
      <c r="M27" s="4" t="str">
        <f t="shared" si="1"/>
        <v>runolfsdottir.isabel@xyz.org</v>
      </c>
      <c r="N27" s="39">
        <v>85.9</v>
      </c>
      <c r="O27" s="2" t="s">
        <v>214</v>
      </c>
      <c r="P27" s="2" t="s">
        <v>219</v>
      </c>
      <c r="Q27" s="31" t="str">
        <f>INDEX(SPORT!$A$1:$A$33,MATCH($R27,SPORT!$B$1:$B$33,0))</f>
        <v>INDOOR</v>
      </c>
      <c r="R27" s="2" t="s">
        <v>174</v>
      </c>
      <c r="S27" s="42">
        <v>89737</v>
      </c>
    </row>
    <row r="28" spans="1:19" x14ac:dyDescent="0.25">
      <c r="A28" s="33">
        <v>27</v>
      </c>
      <c r="B28" s="3" t="str">
        <f t="shared" si="0"/>
        <v>HR. BARNEY WESACK</v>
      </c>
      <c r="C28" s="2" t="s">
        <v>46</v>
      </c>
      <c r="D28" s="2" t="s">
        <v>78</v>
      </c>
      <c r="E28" s="2"/>
      <c r="F28" s="2" t="s">
        <v>79</v>
      </c>
      <c r="G28" s="36">
        <v>25767</v>
      </c>
      <c r="H28" s="2" t="s">
        <v>17</v>
      </c>
      <c r="I28" s="2" t="s">
        <v>142</v>
      </c>
      <c r="J28" s="31" t="s">
        <v>154</v>
      </c>
      <c r="K28" s="31" t="str">
        <f>HLOOKUP($J28,LOCATION!$A$2:$M$3,2,FALSE)</f>
        <v>AUSTRIA</v>
      </c>
      <c r="L28" s="31" t="str">
        <f>INDEX(LOCATION!$A$1:$M$1,1,MATCH($J28,LOCATION!$A$2:$M$2,0))</f>
        <v>German</v>
      </c>
      <c r="M28" s="4" t="str">
        <f t="shared" si="1"/>
        <v>wesack.barney@xyz.com</v>
      </c>
      <c r="N28" s="39">
        <v>93.4</v>
      </c>
      <c r="O28" s="2" t="s">
        <v>213</v>
      </c>
      <c r="P28" s="2" t="s">
        <v>219</v>
      </c>
      <c r="Q28" s="31" t="str">
        <f>INDEX(SPORT!$A$1:$A$33,MATCH($R28,SPORT!$B$1:$B$33,0))</f>
        <v>INDOOR</v>
      </c>
      <c r="R28" s="2" t="s">
        <v>197</v>
      </c>
      <c r="S28" s="42">
        <v>41039</v>
      </c>
    </row>
    <row r="29" spans="1:19" x14ac:dyDescent="0.25">
      <c r="A29" s="33">
        <v>28</v>
      </c>
      <c r="B29" s="3" t="str">
        <f t="shared" si="0"/>
        <v>HR. BARUCH KADE</v>
      </c>
      <c r="C29" s="2" t="s">
        <v>46</v>
      </c>
      <c r="D29" s="2" t="s">
        <v>80</v>
      </c>
      <c r="E29" s="2"/>
      <c r="F29" s="2" t="s">
        <v>81</v>
      </c>
      <c r="G29" s="36">
        <v>30020</v>
      </c>
      <c r="H29" s="2" t="s">
        <v>53</v>
      </c>
      <c r="I29" s="2" t="s">
        <v>142</v>
      </c>
      <c r="J29" s="31" t="s">
        <v>154</v>
      </c>
      <c r="K29" s="31" t="str">
        <f>HLOOKUP($J29,LOCATION!$A$2:$M$3,2,FALSE)</f>
        <v>AUSTRIA</v>
      </c>
      <c r="L29" s="31" t="str">
        <f>INDEX(LOCATION!$A$1:$M$1,1,MATCH($J29,LOCATION!$A$2:$M$2,0))</f>
        <v>German</v>
      </c>
      <c r="M29" s="4" t="str">
        <f t="shared" si="1"/>
        <v>kade.baruch@xyz.com</v>
      </c>
      <c r="N29" s="39">
        <v>95.5</v>
      </c>
      <c r="O29" s="2" t="s">
        <v>218</v>
      </c>
      <c r="P29" s="2" t="s">
        <v>212</v>
      </c>
      <c r="Q29" s="31" t="str">
        <f>INDEX(SPORT!$A$1:$A$33,MATCH($R29,SPORT!$B$1:$B$33,0))</f>
        <v>OUTDOOR</v>
      </c>
      <c r="R29" s="2" t="s">
        <v>186</v>
      </c>
      <c r="S29" s="42">
        <v>28458</v>
      </c>
    </row>
    <row r="30" spans="1:19" x14ac:dyDescent="0.25">
      <c r="A30" s="33">
        <v>29</v>
      </c>
      <c r="B30" s="3" t="str">
        <f t="shared" si="0"/>
        <v>PROF. LIESBETH ROSEMANN</v>
      </c>
      <c r="C30" s="2" t="s">
        <v>50</v>
      </c>
      <c r="D30" s="2" t="s">
        <v>82</v>
      </c>
      <c r="E30" s="2"/>
      <c r="F30" s="2" t="s">
        <v>83</v>
      </c>
      <c r="G30" s="36">
        <v>34361</v>
      </c>
      <c r="H30" s="2" t="s">
        <v>12</v>
      </c>
      <c r="I30" s="2" t="s">
        <v>138</v>
      </c>
      <c r="J30" s="31" t="s">
        <v>154</v>
      </c>
      <c r="K30" s="31" t="str">
        <f>HLOOKUP($J30,LOCATION!$A$2:$M$3,2,FALSE)</f>
        <v>AUSTRIA</v>
      </c>
      <c r="L30" s="31" t="str">
        <f>INDEX(LOCATION!$A$1:$M$1,1,MATCH($J30,LOCATION!$A$2:$M$2,0))</f>
        <v>German</v>
      </c>
      <c r="M30" s="4" t="str">
        <f t="shared" si="1"/>
        <v>rosemann.liesbeth@xyz.com</v>
      </c>
      <c r="N30" s="39">
        <v>52.2</v>
      </c>
      <c r="O30" s="2" t="s">
        <v>214</v>
      </c>
      <c r="P30" s="2" t="s">
        <v>217</v>
      </c>
      <c r="Q30" s="31" t="str">
        <f>INDEX(SPORT!$A$1:$A$33,MATCH($R30,SPORT!$B$1:$B$33,0))</f>
        <v>OUTDOOR</v>
      </c>
      <c r="R30" s="2" t="s">
        <v>181</v>
      </c>
      <c r="S30" s="42">
        <v>55007</v>
      </c>
    </row>
    <row r="31" spans="1:19" x14ac:dyDescent="0.25">
      <c r="A31" s="33">
        <v>30</v>
      </c>
      <c r="B31" s="3" t="str">
        <f t="shared" si="0"/>
        <v>MME. VALENTINE MOREAU</v>
      </c>
      <c r="C31" s="2" t="s">
        <v>84</v>
      </c>
      <c r="D31" s="2" t="s">
        <v>85</v>
      </c>
      <c r="E31" s="2"/>
      <c r="F31" s="2" t="s">
        <v>86</v>
      </c>
      <c r="G31" s="36">
        <v>29137</v>
      </c>
      <c r="H31" s="2" t="s">
        <v>9</v>
      </c>
      <c r="I31" s="2" t="s">
        <v>138</v>
      </c>
      <c r="J31" s="31" t="s">
        <v>157</v>
      </c>
      <c r="K31" s="31" t="str">
        <f>HLOOKUP($J31,LOCATION!$A$2:$M$3,2,FALSE)</f>
        <v>FRANCE</v>
      </c>
      <c r="L31" s="31" t="str">
        <f>INDEX(LOCATION!$A$1:$M$1,1,MATCH($J31,LOCATION!$A$2:$M$2,0))</f>
        <v>French</v>
      </c>
      <c r="M31" s="4" t="str">
        <f t="shared" si="1"/>
        <v>moreau.valentine@xyz.com</v>
      </c>
      <c r="N31" s="39">
        <v>74.599999999999994</v>
      </c>
      <c r="O31" s="2" t="s">
        <v>214</v>
      </c>
      <c r="P31" s="2" t="s">
        <v>219</v>
      </c>
      <c r="Q31" s="31" t="str">
        <f>INDEX(SPORT!$A$1:$A$33,MATCH($R31,SPORT!$B$1:$B$33,0))</f>
        <v>OUTDOOR</v>
      </c>
      <c r="R31" s="2" t="s">
        <v>198</v>
      </c>
      <c r="S31" s="42">
        <v>69041</v>
      </c>
    </row>
    <row r="32" spans="1:19" x14ac:dyDescent="0.25">
      <c r="A32" s="33">
        <v>31</v>
      </c>
      <c r="B32" s="3" t="str">
        <f t="shared" si="0"/>
        <v>MME. PAULETTE DURAND</v>
      </c>
      <c r="C32" s="2" t="s">
        <v>84</v>
      </c>
      <c r="D32" s="2" t="s">
        <v>87</v>
      </c>
      <c r="E32" s="2"/>
      <c r="F32" s="2" t="s">
        <v>88</v>
      </c>
      <c r="G32" s="36">
        <v>32867</v>
      </c>
      <c r="H32" s="2" t="s">
        <v>64</v>
      </c>
      <c r="I32" s="2" t="s">
        <v>138</v>
      </c>
      <c r="J32" s="31" t="s">
        <v>157</v>
      </c>
      <c r="K32" s="31" t="str">
        <f>HLOOKUP($J32,LOCATION!$A$2:$M$3,2,FALSE)</f>
        <v>FRANCE</v>
      </c>
      <c r="L32" s="31" t="str">
        <f>INDEX(LOCATION!$A$1:$M$1,1,MATCH($J32,LOCATION!$A$2:$M$2,0))</f>
        <v>French</v>
      </c>
      <c r="M32" s="4" t="str">
        <f t="shared" si="1"/>
        <v>durand.paulette@xyz.com</v>
      </c>
      <c r="N32" s="39">
        <v>81.7</v>
      </c>
      <c r="O32" s="2" t="s">
        <v>213</v>
      </c>
      <c r="P32" s="2" t="s">
        <v>212</v>
      </c>
      <c r="Q32" s="31" t="str">
        <f>INDEX(SPORT!$A$1:$A$33,MATCH($R32,SPORT!$B$1:$B$33,0))</f>
        <v>INDOOR</v>
      </c>
      <c r="R32" s="2" t="s">
        <v>197</v>
      </c>
      <c r="S32" s="42">
        <v>86262</v>
      </c>
    </row>
    <row r="33" spans="1:19" x14ac:dyDescent="0.25">
      <c r="A33" s="33">
        <v>32</v>
      </c>
      <c r="B33" s="3" t="str">
        <f t="shared" si="0"/>
        <v>MME. LAURE-ALIX CHEVALIER</v>
      </c>
      <c r="C33" s="2" t="s">
        <v>84</v>
      </c>
      <c r="D33" s="2" t="s">
        <v>89</v>
      </c>
      <c r="E33" s="2"/>
      <c r="F33" s="2" t="s">
        <v>90</v>
      </c>
      <c r="G33" s="36">
        <v>25925</v>
      </c>
      <c r="H33" s="2" t="s">
        <v>64</v>
      </c>
      <c r="I33" s="2" t="s">
        <v>138</v>
      </c>
      <c r="J33" s="31" t="s">
        <v>157</v>
      </c>
      <c r="K33" s="31" t="str">
        <f>HLOOKUP($J33,LOCATION!$A$2:$M$3,2,FALSE)</f>
        <v>FRANCE</v>
      </c>
      <c r="L33" s="31" t="str">
        <f>INDEX(LOCATION!$A$1:$M$1,1,MATCH($J33,LOCATION!$A$2:$M$2,0))</f>
        <v>French</v>
      </c>
      <c r="M33" s="4" t="str">
        <f t="shared" si="1"/>
        <v>chevalier.laure-alix@xyz.com</v>
      </c>
      <c r="N33" s="39">
        <v>78.099999999999994</v>
      </c>
      <c r="O33" s="2" t="s">
        <v>214</v>
      </c>
      <c r="P33" s="2" t="s">
        <v>217</v>
      </c>
      <c r="Q33" s="31" t="str">
        <f>INDEX(SPORT!$A$1:$A$33,MATCH($R33,SPORT!$B$1:$B$33,0))</f>
        <v>OUTDOOR</v>
      </c>
      <c r="R33" s="2" t="s">
        <v>195</v>
      </c>
      <c r="S33" s="42">
        <v>19234</v>
      </c>
    </row>
    <row r="34" spans="1:19" x14ac:dyDescent="0.25">
      <c r="A34" s="33">
        <v>33</v>
      </c>
      <c r="B34" s="3" t="str">
        <f t="shared" si="0"/>
        <v>M. CLAUDE TOUSSAINT</v>
      </c>
      <c r="C34" s="2" t="s">
        <v>91</v>
      </c>
      <c r="D34" s="2" t="s">
        <v>92</v>
      </c>
      <c r="E34" s="2"/>
      <c r="F34" s="2" t="s">
        <v>93</v>
      </c>
      <c r="G34" s="36">
        <v>29529</v>
      </c>
      <c r="H34" s="2" t="s">
        <v>40</v>
      </c>
      <c r="I34" s="2" t="s">
        <v>142</v>
      </c>
      <c r="J34" s="31" t="s">
        <v>157</v>
      </c>
      <c r="K34" s="31" t="str">
        <f>HLOOKUP($J34,LOCATION!$A$2:$M$3,2,FALSE)</f>
        <v>FRANCE</v>
      </c>
      <c r="L34" s="31" t="str">
        <f>INDEX(LOCATION!$A$1:$M$1,1,MATCH($J34,LOCATION!$A$2:$M$2,0))</f>
        <v>French</v>
      </c>
      <c r="M34" s="4" t="str">
        <f t="shared" si="1"/>
        <v>toussaint.claude@xyz.com</v>
      </c>
      <c r="N34" s="39">
        <v>57.1</v>
      </c>
      <c r="O34" s="2" t="s">
        <v>209</v>
      </c>
      <c r="P34" s="2" t="s">
        <v>217</v>
      </c>
      <c r="Q34" s="31" t="str">
        <f>INDEX(SPORT!$A$1:$A$33,MATCH($R34,SPORT!$B$1:$B$33,0))</f>
        <v>INDOOR</v>
      </c>
      <c r="R34" s="2" t="s">
        <v>199</v>
      </c>
      <c r="S34" s="42">
        <v>95123</v>
      </c>
    </row>
    <row r="35" spans="1:19" x14ac:dyDescent="0.25">
      <c r="A35" s="33">
        <v>34</v>
      </c>
      <c r="B35" s="3" t="str">
        <f t="shared" si="0"/>
        <v>M. VICTOR LENOIR</v>
      </c>
      <c r="C35" s="2" t="s">
        <v>91</v>
      </c>
      <c r="D35" s="2" t="s">
        <v>94</v>
      </c>
      <c r="E35" s="2"/>
      <c r="F35" s="2" t="s">
        <v>95</v>
      </c>
      <c r="G35" s="36">
        <v>29875</v>
      </c>
      <c r="H35" s="2" t="s">
        <v>9</v>
      </c>
      <c r="I35" s="2" t="s">
        <v>142</v>
      </c>
      <c r="J35" s="31" t="s">
        <v>157</v>
      </c>
      <c r="K35" s="31" t="str">
        <f>HLOOKUP($J35,LOCATION!$A$2:$M$3,2,FALSE)</f>
        <v>FRANCE</v>
      </c>
      <c r="L35" s="31" t="str">
        <f>INDEX(LOCATION!$A$1:$M$1,1,MATCH($J35,LOCATION!$A$2:$M$2,0))</f>
        <v>French</v>
      </c>
      <c r="M35" s="4" t="str">
        <f t="shared" si="1"/>
        <v>lenoir.victor@xyz.com</v>
      </c>
      <c r="N35" s="39">
        <v>56</v>
      </c>
      <c r="O35" s="2" t="s">
        <v>214</v>
      </c>
      <c r="P35" s="2" t="s">
        <v>219</v>
      </c>
      <c r="Q35" s="31" t="str">
        <f>INDEX(SPORT!$A$1:$A$33,MATCH($R35,SPORT!$B$1:$B$33,0))</f>
        <v>OUTDOOR</v>
      </c>
      <c r="R35" s="2" t="s">
        <v>193</v>
      </c>
      <c r="S35" s="42">
        <v>62761</v>
      </c>
    </row>
    <row r="36" spans="1:19" x14ac:dyDescent="0.25">
      <c r="A36" s="33">
        <v>35</v>
      </c>
      <c r="B36" s="3" t="str">
        <f t="shared" si="0"/>
        <v>M. ARTHUR LENOIR</v>
      </c>
      <c r="C36" s="2" t="s">
        <v>91</v>
      </c>
      <c r="D36" s="2" t="s">
        <v>96</v>
      </c>
      <c r="E36" s="2"/>
      <c r="F36" s="2" t="s">
        <v>95</v>
      </c>
      <c r="G36" s="36">
        <v>20300</v>
      </c>
      <c r="H36" s="2" t="s">
        <v>30</v>
      </c>
      <c r="I36" s="2" t="s">
        <v>142</v>
      </c>
      <c r="J36" s="31" t="s">
        <v>157</v>
      </c>
      <c r="K36" s="31" t="str">
        <f>HLOOKUP($J36,LOCATION!$A$2:$M$3,2,FALSE)</f>
        <v>FRANCE</v>
      </c>
      <c r="L36" s="31" t="str">
        <f>INDEX(LOCATION!$A$1:$M$1,1,MATCH($J36,LOCATION!$A$2:$M$2,0))</f>
        <v>French</v>
      </c>
      <c r="M36" s="4" t="str">
        <f t="shared" si="1"/>
        <v>lenoir.arthur@xyz.com</v>
      </c>
      <c r="N36" s="39">
        <v>88.6</v>
      </c>
      <c r="O36" s="2" t="s">
        <v>213</v>
      </c>
      <c r="P36" s="2" t="s">
        <v>217</v>
      </c>
      <c r="Q36" s="31" t="str">
        <f>INDEX(SPORT!$A$1:$A$33,MATCH($R36,SPORT!$B$1:$B$33,0))</f>
        <v>OUTDOOR</v>
      </c>
      <c r="R36" s="2" t="s">
        <v>200</v>
      </c>
      <c r="S36" s="42">
        <v>108431</v>
      </c>
    </row>
    <row r="37" spans="1:19" x14ac:dyDescent="0.25">
      <c r="A37" s="33">
        <v>36</v>
      </c>
      <c r="B37" s="3" t="str">
        <f t="shared" si="0"/>
        <v>M. BENJAMIN LEBRUN-BRUN</v>
      </c>
      <c r="C37" s="2" t="s">
        <v>91</v>
      </c>
      <c r="D37" s="2" t="s">
        <v>97</v>
      </c>
      <c r="E37" s="2"/>
      <c r="F37" s="2" t="s">
        <v>98</v>
      </c>
      <c r="G37" s="36">
        <v>27428</v>
      </c>
      <c r="H37" s="2" t="s">
        <v>12</v>
      </c>
      <c r="I37" s="2" t="s">
        <v>142</v>
      </c>
      <c r="J37" s="31" t="s">
        <v>157</v>
      </c>
      <c r="K37" s="31" t="str">
        <f>HLOOKUP($J37,LOCATION!$A$2:$M$3,2,FALSE)</f>
        <v>FRANCE</v>
      </c>
      <c r="L37" s="31" t="str">
        <f>INDEX(LOCATION!$A$1:$M$1,1,MATCH($J37,LOCATION!$A$2:$M$2,0))</f>
        <v>French</v>
      </c>
      <c r="M37" s="4" t="str">
        <f t="shared" si="1"/>
        <v>lebrun-brun.benjamin@xyz.com</v>
      </c>
      <c r="N37" s="39">
        <v>78.2</v>
      </c>
      <c r="O37" s="2" t="s">
        <v>211</v>
      </c>
      <c r="P37" s="2" t="s">
        <v>212</v>
      </c>
      <c r="Q37" s="31" t="str">
        <f>INDEX(SPORT!$A$1:$A$33,MATCH($R37,SPORT!$B$1:$B$33,0))</f>
        <v>OUTDOOR</v>
      </c>
      <c r="R37" s="2" t="s">
        <v>193</v>
      </c>
      <c r="S37" s="42">
        <v>66268</v>
      </c>
    </row>
    <row r="38" spans="1:19" x14ac:dyDescent="0.25">
      <c r="A38" s="33">
        <v>37</v>
      </c>
      <c r="B38" s="3" t="str">
        <f t="shared" si="0"/>
        <v>M. ANTOINE MAILLARD</v>
      </c>
      <c r="C38" s="2" t="s">
        <v>91</v>
      </c>
      <c r="D38" s="2" t="s">
        <v>99</v>
      </c>
      <c r="E38" s="2"/>
      <c r="F38" s="2" t="s">
        <v>100</v>
      </c>
      <c r="G38" s="36">
        <v>31585</v>
      </c>
      <c r="H38" s="2" t="s">
        <v>17</v>
      </c>
      <c r="I38" s="2" t="s">
        <v>142</v>
      </c>
      <c r="J38" s="31" t="s">
        <v>157</v>
      </c>
      <c r="K38" s="31" t="str">
        <f>HLOOKUP($J38,LOCATION!$A$2:$M$3,2,FALSE)</f>
        <v>FRANCE</v>
      </c>
      <c r="L38" s="31" t="str">
        <f>INDEX(LOCATION!$A$1:$M$1,1,MATCH($J38,LOCATION!$A$2:$M$2,0))</f>
        <v>French</v>
      </c>
      <c r="M38" s="4" t="str">
        <f t="shared" si="1"/>
        <v>maillard.antoine@xyz.com</v>
      </c>
      <c r="N38" s="39">
        <v>95.8</v>
      </c>
      <c r="O38" s="2" t="s">
        <v>214</v>
      </c>
      <c r="P38" s="2" t="s">
        <v>215</v>
      </c>
      <c r="Q38" s="31" t="str">
        <f>INDEX(SPORT!$A$1:$A$33,MATCH($R38,SPORT!$B$1:$B$33,0))</f>
        <v>OUTDOOR</v>
      </c>
      <c r="R38" s="2" t="s">
        <v>201</v>
      </c>
      <c r="S38" s="42">
        <v>33970</v>
      </c>
    </row>
    <row r="39" spans="1:19" x14ac:dyDescent="0.25">
      <c r="A39" s="33">
        <v>38</v>
      </c>
      <c r="B39" s="3" t="str">
        <f t="shared" si="0"/>
        <v>M. BERNARD HOARAU-GUYON</v>
      </c>
      <c r="C39" s="2" t="s">
        <v>91</v>
      </c>
      <c r="D39" s="2" t="s">
        <v>101</v>
      </c>
      <c r="E39" s="2"/>
      <c r="F39" s="2" t="s">
        <v>102</v>
      </c>
      <c r="G39" s="36">
        <v>30327</v>
      </c>
      <c r="H39" s="2" t="s">
        <v>64</v>
      </c>
      <c r="I39" s="2" t="s">
        <v>142</v>
      </c>
      <c r="J39" s="31" t="s">
        <v>157</v>
      </c>
      <c r="K39" s="31" t="str">
        <f>HLOOKUP($J39,LOCATION!$A$2:$M$3,2,FALSE)</f>
        <v>FRANCE</v>
      </c>
      <c r="L39" s="31" t="str">
        <f>INDEX(LOCATION!$A$1:$M$1,1,MATCH($J39,LOCATION!$A$2:$M$2,0))</f>
        <v>French</v>
      </c>
      <c r="M39" s="4" t="str">
        <f t="shared" si="1"/>
        <v>hoarau-guyon.bernard@xyz.com</v>
      </c>
      <c r="N39" s="39">
        <v>59.7</v>
      </c>
      <c r="O39" s="2" t="s">
        <v>218</v>
      </c>
      <c r="P39" s="2" t="s">
        <v>212</v>
      </c>
      <c r="Q39" s="31" t="str">
        <f>INDEX(SPORT!$A$1:$A$33,MATCH($R39,SPORT!$B$1:$B$33,0))</f>
        <v>INDOOR</v>
      </c>
      <c r="R39" s="2" t="s">
        <v>174</v>
      </c>
      <c r="S39" s="42">
        <v>71352</v>
      </c>
    </row>
    <row r="40" spans="1:19" x14ac:dyDescent="0.25">
      <c r="A40" s="33">
        <v>39</v>
      </c>
      <c r="B40" s="3" t="str">
        <f t="shared" si="0"/>
        <v>SR. HIDALGO TERCERO</v>
      </c>
      <c r="C40" s="2" t="s">
        <v>13</v>
      </c>
      <c r="D40" s="2" t="s">
        <v>103</v>
      </c>
      <c r="E40" s="2" t="s">
        <v>104</v>
      </c>
      <c r="F40" s="2" t="s">
        <v>105</v>
      </c>
      <c r="G40" s="36">
        <v>31016</v>
      </c>
      <c r="H40" s="2" t="s">
        <v>27</v>
      </c>
      <c r="I40" s="2" t="s">
        <v>142</v>
      </c>
      <c r="J40" s="31" t="s">
        <v>160</v>
      </c>
      <c r="K40" s="31" t="str">
        <f>HLOOKUP($J40,LOCATION!$A$2:$M$3,2,FALSE)</f>
        <v>ARGENTINA</v>
      </c>
      <c r="L40" s="31" t="str">
        <f>INDEX(LOCATION!$A$1:$M$1,1,MATCH($J40,LOCATION!$A$2:$M$2,0))</f>
        <v>Spanish</v>
      </c>
      <c r="M40" s="4" t="str">
        <f t="shared" si="1"/>
        <v>tercero.hidalgo@xyz.com</v>
      </c>
      <c r="N40" s="39">
        <v>77.7</v>
      </c>
      <c r="O40" s="2" t="s">
        <v>218</v>
      </c>
      <c r="P40" s="2" t="s">
        <v>215</v>
      </c>
      <c r="Q40" s="31" t="str">
        <f>INDEX(SPORT!$A$1:$A$33,MATCH($R40,SPORT!$B$1:$B$33,0))</f>
        <v>OUTDOOR</v>
      </c>
      <c r="R40" s="2" t="s">
        <v>196</v>
      </c>
      <c r="S40" s="42">
        <v>116376</v>
      </c>
    </row>
    <row r="41" spans="1:19" x14ac:dyDescent="0.25">
      <c r="A41" s="33">
        <v>40</v>
      </c>
      <c r="B41" s="3" t="str">
        <f t="shared" si="0"/>
        <v>SR. HADALGO POLANCO</v>
      </c>
      <c r="C41" s="2" t="s">
        <v>13</v>
      </c>
      <c r="D41" s="2" t="s">
        <v>106</v>
      </c>
      <c r="E41" s="2"/>
      <c r="F41" s="2" t="s">
        <v>107</v>
      </c>
      <c r="G41" s="36">
        <v>32314</v>
      </c>
      <c r="H41" s="2" t="s">
        <v>108</v>
      </c>
      <c r="I41" s="2" t="s">
        <v>142</v>
      </c>
      <c r="J41" s="31" t="s">
        <v>160</v>
      </c>
      <c r="K41" s="31" t="str">
        <f>HLOOKUP($J41,LOCATION!$A$2:$M$3,2,FALSE)</f>
        <v>ARGENTINA</v>
      </c>
      <c r="L41" s="31" t="str">
        <f>INDEX(LOCATION!$A$1:$M$1,1,MATCH($J41,LOCATION!$A$2:$M$2,0))</f>
        <v>Spanish</v>
      </c>
      <c r="M41" s="4" t="str">
        <f t="shared" si="1"/>
        <v>polanco.hadalgo@xyz.com</v>
      </c>
      <c r="N41" s="39">
        <v>98</v>
      </c>
      <c r="O41" s="2" t="s">
        <v>214</v>
      </c>
      <c r="P41" s="2" t="s">
        <v>210</v>
      </c>
      <c r="Q41" s="31" t="str">
        <f>INDEX(SPORT!$A$1:$A$33,MATCH($R41,SPORT!$B$1:$B$33,0))</f>
        <v>OUTDOOR</v>
      </c>
      <c r="R41" s="2" t="s">
        <v>195</v>
      </c>
      <c r="S41" s="42">
        <v>114144</v>
      </c>
    </row>
    <row r="42" spans="1:19" x14ac:dyDescent="0.25">
      <c r="A42" s="33">
        <v>41</v>
      </c>
      <c r="B42" s="3" t="str">
        <f t="shared" si="0"/>
        <v>SRA. LAURA OLIVIERA</v>
      </c>
      <c r="C42" s="2" t="s">
        <v>109</v>
      </c>
      <c r="D42" s="2" t="s">
        <v>110</v>
      </c>
      <c r="E42" s="2"/>
      <c r="F42" s="2" t="s">
        <v>111</v>
      </c>
      <c r="G42" s="36">
        <v>27076</v>
      </c>
      <c r="H42" s="2" t="s">
        <v>12</v>
      </c>
      <c r="I42" s="2" t="s">
        <v>138</v>
      </c>
      <c r="J42" s="31" t="s">
        <v>160</v>
      </c>
      <c r="K42" s="31" t="str">
        <f>HLOOKUP($J42,LOCATION!$A$2:$M$3,2,FALSE)</f>
        <v>ARGENTINA</v>
      </c>
      <c r="L42" s="31" t="str">
        <f>INDEX(LOCATION!$A$1:$M$1,1,MATCH($J42,LOCATION!$A$2:$M$2,0))</f>
        <v>Spanish</v>
      </c>
      <c r="M42" s="4" t="str">
        <f t="shared" si="1"/>
        <v>oliviera.laura@xyz.com</v>
      </c>
      <c r="N42" s="39">
        <v>51.9</v>
      </c>
      <c r="O42" s="2" t="s">
        <v>213</v>
      </c>
      <c r="P42" s="2" t="s">
        <v>212</v>
      </c>
      <c r="Q42" s="31" t="str">
        <f>INDEX(SPORT!$A$1:$A$33,MATCH($R42,SPORT!$B$1:$B$33,0))</f>
        <v>OUTDOOR</v>
      </c>
      <c r="R42" s="2" t="s">
        <v>202</v>
      </c>
      <c r="S42" s="42">
        <v>79872</v>
      </c>
    </row>
    <row r="43" spans="1:19" x14ac:dyDescent="0.25">
      <c r="A43" s="33">
        <v>42</v>
      </c>
      <c r="B43" s="3" t="str">
        <f t="shared" si="0"/>
        <v>SRA. AINHOA GARZA</v>
      </c>
      <c r="C43" s="2" t="s">
        <v>109</v>
      </c>
      <c r="D43" s="2" t="s">
        <v>112</v>
      </c>
      <c r="E43" s="2"/>
      <c r="F43" s="2" t="s">
        <v>113</v>
      </c>
      <c r="G43" s="36">
        <v>32941</v>
      </c>
      <c r="H43" s="2" t="s">
        <v>53</v>
      </c>
      <c r="I43" s="2" t="s">
        <v>138</v>
      </c>
      <c r="J43" s="31" t="s">
        <v>162</v>
      </c>
      <c r="K43" s="31" t="str">
        <f>HLOOKUP($J43,LOCATION!$A$2:$M$3,2,FALSE)</f>
        <v>SPAIN</v>
      </c>
      <c r="L43" s="31" t="str">
        <f>INDEX(LOCATION!$A$1:$M$1,1,MATCH($J43,LOCATION!$A$2:$M$2,0))</f>
        <v>Spanish</v>
      </c>
      <c r="M43" s="4" t="str">
        <f t="shared" si="1"/>
        <v>garza.ainhoa@xyz.com</v>
      </c>
      <c r="N43" s="39">
        <v>55.6</v>
      </c>
      <c r="O43" s="2" t="s">
        <v>211</v>
      </c>
      <c r="P43" s="2" t="s">
        <v>217</v>
      </c>
      <c r="Q43" s="31" t="str">
        <f>INDEX(SPORT!$A$1:$A$33,MATCH($R43,SPORT!$B$1:$B$33,0))</f>
        <v>INDOOR</v>
      </c>
      <c r="R43" s="2" t="s">
        <v>203</v>
      </c>
      <c r="S43" s="42">
        <v>101969</v>
      </c>
    </row>
    <row r="44" spans="1:19" x14ac:dyDescent="0.25">
      <c r="A44" s="33">
        <v>43</v>
      </c>
      <c r="B44" s="3" t="str">
        <f t="shared" si="0"/>
        <v>SRA. ISABEL BANDA</v>
      </c>
      <c r="C44" s="2" t="s">
        <v>109</v>
      </c>
      <c r="D44" s="2" t="s">
        <v>76</v>
      </c>
      <c r="E44" s="2"/>
      <c r="F44" s="2" t="s">
        <v>114</v>
      </c>
      <c r="G44" s="36">
        <v>21927</v>
      </c>
      <c r="H44" s="2" t="s">
        <v>64</v>
      </c>
      <c r="I44" s="2" t="s">
        <v>138</v>
      </c>
      <c r="J44" s="31" t="s">
        <v>162</v>
      </c>
      <c r="K44" s="31" t="str">
        <f>HLOOKUP($J44,LOCATION!$A$2:$M$3,2,FALSE)</f>
        <v>SPAIN</v>
      </c>
      <c r="L44" s="31" t="str">
        <f>INDEX(LOCATION!$A$1:$M$1,1,MATCH($J44,LOCATION!$A$2:$M$2,0))</f>
        <v>Spanish</v>
      </c>
      <c r="M44" s="4" t="str">
        <f t="shared" si="1"/>
        <v>banda.isabel@xyz.com</v>
      </c>
      <c r="N44" s="39">
        <v>102.3</v>
      </c>
      <c r="O44" s="2" t="s">
        <v>213</v>
      </c>
      <c r="P44" s="2" t="s">
        <v>217</v>
      </c>
      <c r="Q44" s="31" t="str">
        <f>INDEX(SPORT!$A$1:$A$33,MATCH($R44,SPORT!$B$1:$B$33,0))</f>
        <v>OUTDOOR</v>
      </c>
      <c r="R44" s="2" t="s">
        <v>196</v>
      </c>
      <c r="S44" s="42">
        <v>50659</v>
      </c>
    </row>
    <row r="45" spans="1:19" x14ac:dyDescent="0.25">
      <c r="A45" s="33">
        <v>44</v>
      </c>
      <c r="B45" s="3" t="str">
        <f t="shared" si="0"/>
        <v>SRA. CAROLOTA MATEOS</v>
      </c>
      <c r="C45" s="2" t="s">
        <v>109</v>
      </c>
      <c r="D45" s="2" t="s">
        <v>115</v>
      </c>
      <c r="E45" s="2"/>
      <c r="F45" s="2" t="s">
        <v>116</v>
      </c>
      <c r="G45" s="36">
        <v>23952</v>
      </c>
      <c r="H45" s="2" t="s">
        <v>30</v>
      </c>
      <c r="I45" s="2" t="s">
        <v>138</v>
      </c>
      <c r="J45" s="31" t="s">
        <v>162</v>
      </c>
      <c r="K45" s="31" t="str">
        <f>HLOOKUP($J45,LOCATION!$A$2:$M$3,2,FALSE)</f>
        <v>SPAIN</v>
      </c>
      <c r="L45" s="31" t="str">
        <f>INDEX(LOCATION!$A$1:$M$1,1,MATCH($J45,LOCATION!$A$2:$M$2,0))</f>
        <v>Spanish</v>
      </c>
      <c r="M45" s="4" t="str">
        <f t="shared" si="1"/>
        <v>mateos.carolota@xyz.com</v>
      </c>
      <c r="N45" s="39">
        <v>58.8</v>
      </c>
      <c r="O45" s="2" t="s">
        <v>218</v>
      </c>
      <c r="P45" s="2" t="s">
        <v>212</v>
      </c>
      <c r="Q45" s="31" t="str">
        <f>INDEX(SPORT!$A$1:$A$33,MATCH($R45,SPORT!$B$1:$B$33,0))</f>
        <v>OUTDOOR</v>
      </c>
      <c r="R45" s="2" t="s">
        <v>202</v>
      </c>
      <c r="S45" s="42">
        <v>58215</v>
      </c>
    </row>
    <row r="46" spans="1:19" x14ac:dyDescent="0.25">
      <c r="A46" s="33">
        <v>45</v>
      </c>
      <c r="B46" s="3" t="str">
        <f t="shared" si="0"/>
        <v>MW. ELIZE PRINS</v>
      </c>
      <c r="C46" s="2" t="s">
        <v>117</v>
      </c>
      <c r="D46" s="2" t="s">
        <v>118</v>
      </c>
      <c r="E46" s="2"/>
      <c r="F46" s="2" t="s">
        <v>119</v>
      </c>
      <c r="G46" s="36">
        <v>22044</v>
      </c>
      <c r="H46" s="2" t="s">
        <v>20</v>
      </c>
      <c r="I46" s="2" t="s">
        <v>138</v>
      </c>
      <c r="J46" s="31" t="s">
        <v>165</v>
      </c>
      <c r="K46" s="31" t="str">
        <f>HLOOKUP($J46,LOCATION!$A$2:$M$3,2,FALSE)</f>
        <v>NETHERLANDS</v>
      </c>
      <c r="L46" s="31" t="str">
        <f>INDEX(LOCATION!$A$1:$M$1,1,MATCH($J46,LOCATION!$A$2:$M$2,0))</f>
        <v>Dutch</v>
      </c>
      <c r="M46" s="4" t="str">
        <f t="shared" si="1"/>
        <v>prins.elize@xyz.com</v>
      </c>
      <c r="N46" s="39">
        <v>63.8</v>
      </c>
      <c r="O46" s="2" t="s">
        <v>214</v>
      </c>
      <c r="P46" s="2" t="s">
        <v>217</v>
      </c>
      <c r="Q46" s="31" t="str">
        <f>INDEX(SPORT!$A$1:$A$33,MATCH($R46,SPORT!$B$1:$B$33,0))</f>
        <v>INDOOR</v>
      </c>
      <c r="R46" s="2" t="s">
        <v>204</v>
      </c>
      <c r="S46" s="42">
        <v>39935</v>
      </c>
    </row>
    <row r="47" spans="1:19" x14ac:dyDescent="0.25">
      <c r="A47" s="33">
        <v>46</v>
      </c>
      <c r="B47" s="3" t="str">
        <f t="shared" si="0"/>
        <v>DHR. RYAN PHAM</v>
      </c>
      <c r="C47" s="2" t="s">
        <v>120</v>
      </c>
      <c r="D47" s="2" t="s">
        <v>121</v>
      </c>
      <c r="E47" s="2"/>
      <c r="F47" s="2" t="s">
        <v>122</v>
      </c>
      <c r="G47" s="36">
        <v>26940</v>
      </c>
      <c r="H47" s="2" t="s">
        <v>9</v>
      </c>
      <c r="I47" s="2" t="s">
        <v>142</v>
      </c>
      <c r="J47" s="31" t="s">
        <v>165</v>
      </c>
      <c r="K47" s="31" t="str">
        <f>HLOOKUP($J47,LOCATION!$A$2:$M$3,2,FALSE)</f>
        <v>NETHERLANDS</v>
      </c>
      <c r="L47" s="31" t="str">
        <f>INDEX(LOCATION!$A$1:$M$1,1,MATCH($J47,LOCATION!$A$2:$M$2,0))</f>
        <v>Dutch</v>
      </c>
      <c r="M47" s="4" t="str">
        <f t="shared" si="1"/>
        <v>pham.ryan@xyz.com</v>
      </c>
      <c r="N47" s="39">
        <v>98.6</v>
      </c>
      <c r="O47" s="2" t="s">
        <v>213</v>
      </c>
      <c r="P47" s="2" t="s">
        <v>219</v>
      </c>
      <c r="Q47" s="31" t="str">
        <f>INDEX(SPORT!$A$1:$A$33,MATCH($R47,SPORT!$B$1:$B$33,0))</f>
        <v>OUTDOOR</v>
      </c>
      <c r="R47" s="2" t="s">
        <v>195</v>
      </c>
      <c r="S47" s="42">
        <v>44865</v>
      </c>
    </row>
    <row r="48" spans="1:19" x14ac:dyDescent="0.25">
      <c r="A48" s="33">
        <v>47</v>
      </c>
      <c r="B48" s="3" t="str">
        <f t="shared" si="0"/>
        <v>MW ELISE ROTTEVEEL</v>
      </c>
      <c r="C48" s="2" t="s">
        <v>123</v>
      </c>
      <c r="D48" s="2" t="s">
        <v>124</v>
      </c>
      <c r="E48" s="2"/>
      <c r="F48" s="2" t="s">
        <v>125</v>
      </c>
      <c r="G48" s="36">
        <v>24936</v>
      </c>
      <c r="H48" s="2" t="s">
        <v>69</v>
      </c>
      <c r="I48" s="2" t="s">
        <v>138</v>
      </c>
      <c r="J48" s="31" t="s">
        <v>165</v>
      </c>
      <c r="K48" s="31" t="str">
        <f>HLOOKUP($J48,LOCATION!$A$2:$M$3,2,FALSE)</f>
        <v>NETHERLANDS</v>
      </c>
      <c r="L48" s="31" t="str">
        <f>INDEX(LOCATION!$A$1:$M$1,1,MATCH($J48,LOCATION!$A$2:$M$2,0))</f>
        <v>Dutch</v>
      </c>
      <c r="M48" s="4" t="str">
        <f t="shared" si="1"/>
        <v>rotteveel.elise@xyz.com</v>
      </c>
      <c r="N48" s="39">
        <v>61.8</v>
      </c>
      <c r="O48" s="2" t="s">
        <v>218</v>
      </c>
      <c r="P48" s="2" t="s">
        <v>212</v>
      </c>
      <c r="Q48" s="31" t="str">
        <f>INDEX(SPORT!$A$1:$A$33,MATCH($R48,SPORT!$B$1:$B$33,0))</f>
        <v>OUTDOOR</v>
      </c>
      <c r="R48" s="2" t="s">
        <v>195</v>
      </c>
      <c r="S48" s="42">
        <v>90478</v>
      </c>
    </row>
    <row r="49" spans="1:19" x14ac:dyDescent="0.25">
      <c r="A49" s="33">
        <v>48</v>
      </c>
      <c r="B49" s="3" t="str">
        <f t="shared" si="0"/>
        <v>FRU. MIRJAM SODERBERG</v>
      </c>
      <c r="C49" s="2" t="s">
        <v>126</v>
      </c>
      <c r="D49" s="2" t="s">
        <v>127</v>
      </c>
      <c r="E49" s="2"/>
      <c r="F49" s="2" t="s">
        <v>128</v>
      </c>
      <c r="G49" s="36">
        <v>35567</v>
      </c>
      <c r="H49" s="2" t="s">
        <v>20</v>
      </c>
      <c r="I49" s="2" t="s">
        <v>138</v>
      </c>
      <c r="J49" s="31" t="s">
        <v>168</v>
      </c>
      <c r="K49" s="31" t="str">
        <f>HLOOKUP($J49,LOCATION!$A$2:$M$3,2,FALSE)</f>
        <v>SWEDEN</v>
      </c>
      <c r="L49" s="31" t="str">
        <f>INDEX(LOCATION!$A$1:$M$1,1,MATCH($J49,LOCATION!$A$2:$M$2,0))</f>
        <v>Swedish</v>
      </c>
      <c r="M49" s="4" t="str">
        <f t="shared" si="1"/>
        <v>soderberg.mirjam@xyz.com</v>
      </c>
      <c r="N49" s="39">
        <v>50</v>
      </c>
      <c r="O49" s="2" t="s">
        <v>213</v>
      </c>
      <c r="P49" s="2" t="s">
        <v>217</v>
      </c>
      <c r="Q49" s="31" t="str">
        <f>INDEX(SPORT!$A$1:$A$33,MATCH($R49,SPORT!$B$1:$B$33,0))</f>
        <v>OUTDOOR</v>
      </c>
      <c r="R49" s="2" t="s">
        <v>177</v>
      </c>
      <c r="S49" s="42">
        <v>38965</v>
      </c>
    </row>
    <row r="50" spans="1:19" x14ac:dyDescent="0.25">
      <c r="A50" s="33">
        <v>49</v>
      </c>
      <c r="B50" s="3" t="str">
        <f t="shared" si="0"/>
        <v>H. BERNDT PALSSON</v>
      </c>
      <c r="C50" s="2" t="s">
        <v>129</v>
      </c>
      <c r="D50" s="2" t="s">
        <v>130</v>
      </c>
      <c r="E50" s="2"/>
      <c r="F50" s="2" t="s">
        <v>131</v>
      </c>
      <c r="G50" s="36">
        <v>31832</v>
      </c>
      <c r="H50" s="2" t="s">
        <v>53</v>
      </c>
      <c r="I50" s="2" t="s">
        <v>142</v>
      </c>
      <c r="J50" s="31" t="s">
        <v>168</v>
      </c>
      <c r="K50" s="31" t="str">
        <f>HLOOKUP($J50,LOCATION!$A$2:$M$3,2,FALSE)</f>
        <v>SWEDEN</v>
      </c>
      <c r="L50" s="31" t="str">
        <f>INDEX(LOCATION!$A$1:$M$1,1,MATCH($J50,LOCATION!$A$2:$M$2,0))</f>
        <v>Swedish</v>
      </c>
      <c r="M50" s="4" t="str">
        <f t="shared" si="1"/>
        <v>palsson.berndt@xyz.com</v>
      </c>
      <c r="N50" s="39">
        <v>45.9</v>
      </c>
      <c r="O50" s="2" t="s">
        <v>214</v>
      </c>
      <c r="P50" s="2" t="s">
        <v>210</v>
      </c>
      <c r="Q50" s="31" t="str">
        <f>INDEX(SPORT!$A$1:$A$33,MATCH($R50,SPORT!$B$1:$B$33,0))</f>
        <v>OUTDOOR</v>
      </c>
      <c r="R50" s="2" t="s">
        <v>205</v>
      </c>
      <c r="S50" s="42">
        <v>35387</v>
      </c>
    </row>
    <row r="51" spans="1:19" x14ac:dyDescent="0.25">
      <c r="A51" s="33">
        <v>50</v>
      </c>
      <c r="B51" s="3" t="str">
        <f t="shared" si="0"/>
        <v>SR. ADRIANO SOBRINHO</v>
      </c>
      <c r="C51" s="2" t="s">
        <v>13</v>
      </c>
      <c r="D51" s="2" t="s">
        <v>132</v>
      </c>
      <c r="E51" s="2" t="s">
        <v>133</v>
      </c>
      <c r="F51" s="2" t="s">
        <v>134</v>
      </c>
      <c r="G51" s="36">
        <v>34178</v>
      </c>
      <c r="H51" s="2" t="s">
        <v>30</v>
      </c>
      <c r="I51" s="2" t="s">
        <v>142</v>
      </c>
      <c r="J51" s="31" t="s">
        <v>169</v>
      </c>
      <c r="K51" s="31" t="str">
        <f>HLOOKUP($J51,LOCATION!$A$2:$M$3,2,FALSE)</f>
        <v>BRAZIL</v>
      </c>
      <c r="L51" s="31" t="str">
        <f>INDEX(LOCATION!$A$1:$M$1,1,MATCH($J51,LOCATION!$A$2:$M$2,0))</f>
        <v>Portuguese</v>
      </c>
      <c r="M51" s="4" t="str">
        <f t="shared" si="1"/>
        <v>sobrinho.adriano@xyz.com</v>
      </c>
      <c r="N51" s="39">
        <v>92.5</v>
      </c>
      <c r="O51" s="2" t="s">
        <v>209</v>
      </c>
      <c r="P51" s="2" t="s">
        <v>216</v>
      </c>
      <c r="Q51" s="31" t="str">
        <f>INDEX(SPORT!$A$1:$A$33,MATCH($R51,SPORT!$B$1:$B$33,0))</f>
        <v>INDOOR</v>
      </c>
      <c r="R51" s="2" t="s">
        <v>206</v>
      </c>
      <c r="S51" s="42">
        <v>20532</v>
      </c>
    </row>
  </sheetData>
  <autoFilter ref="A1:S51" xr:uid="{00000000-0009-0000-0000-000005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499984740745262"/>
  </sheetPr>
  <dimension ref="A1:B33"/>
  <sheetViews>
    <sheetView showGridLines="0" workbookViewId="0">
      <selection activeCell="E9" sqref="E9"/>
    </sheetView>
  </sheetViews>
  <sheetFormatPr defaultRowHeight="15" x14ac:dyDescent="0.25"/>
  <cols>
    <col min="1" max="1" width="15.5703125" bestFit="1" customWidth="1"/>
    <col min="2" max="2" width="24" bestFit="1" customWidth="1"/>
  </cols>
  <sheetData>
    <row r="1" spans="1:2" x14ac:dyDescent="0.25">
      <c r="A1" s="28" t="s">
        <v>171</v>
      </c>
      <c r="B1" s="28" t="s">
        <v>172</v>
      </c>
    </row>
    <row r="2" spans="1:2" x14ac:dyDescent="0.25">
      <c r="A2" s="29" t="s">
        <v>173</v>
      </c>
      <c r="B2" s="29" t="s">
        <v>174</v>
      </c>
    </row>
    <row r="3" spans="1:2" x14ac:dyDescent="0.25">
      <c r="A3" s="30" t="s">
        <v>173</v>
      </c>
      <c r="B3" s="30" t="s">
        <v>175</v>
      </c>
    </row>
    <row r="4" spans="1:2" x14ac:dyDescent="0.25">
      <c r="A4" s="30" t="s">
        <v>176</v>
      </c>
      <c r="B4" s="30" t="s">
        <v>177</v>
      </c>
    </row>
    <row r="5" spans="1:2" x14ac:dyDescent="0.25">
      <c r="A5" s="30" t="s">
        <v>176</v>
      </c>
      <c r="B5" s="30" t="s">
        <v>178</v>
      </c>
    </row>
    <row r="6" spans="1:2" x14ac:dyDescent="0.25">
      <c r="A6" s="30" t="s">
        <v>173</v>
      </c>
      <c r="B6" s="30" t="s">
        <v>179</v>
      </c>
    </row>
    <row r="7" spans="1:2" x14ac:dyDescent="0.25">
      <c r="A7" s="30" t="s">
        <v>173</v>
      </c>
      <c r="B7" s="30" t="s">
        <v>180</v>
      </c>
    </row>
    <row r="8" spans="1:2" x14ac:dyDescent="0.25">
      <c r="A8" s="30" t="s">
        <v>176</v>
      </c>
      <c r="B8" s="30" t="s">
        <v>181</v>
      </c>
    </row>
    <row r="9" spans="1:2" x14ac:dyDescent="0.25">
      <c r="A9" s="30" t="s">
        <v>173</v>
      </c>
      <c r="B9" s="30" t="s">
        <v>182</v>
      </c>
    </row>
    <row r="10" spans="1:2" x14ac:dyDescent="0.25">
      <c r="A10" s="30" t="s">
        <v>173</v>
      </c>
      <c r="B10" s="30" t="s">
        <v>183</v>
      </c>
    </row>
    <row r="11" spans="1:2" x14ac:dyDescent="0.25">
      <c r="A11" s="30" t="s">
        <v>176</v>
      </c>
      <c r="B11" s="30" t="s">
        <v>184</v>
      </c>
    </row>
    <row r="12" spans="1:2" x14ac:dyDescent="0.25">
      <c r="A12" s="30" t="s">
        <v>176</v>
      </c>
      <c r="B12" s="30" t="s">
        <v>185</v>
      </c>
    </row>
    <row r="13" spans="1:2" x14ac:dyDescent="0.25">
      <c r="A13" s="30" t="s">
        <v>176</v>
      </c>
      <c r="B13" s="30" t="s">
        <v>186</v>
      </c>
    </row>
    <row r="14" spans="1:2" x14ac:dyDescent="0.25">
      <c r="A14" s="30" t="s">
        <v>176</v>
      </c>
      <c r="B14" s="30" t="s">
        <v>187</v>
      </c>
    </row>
    <row r="15" spans="1:2" x14ac:dyDescent="0.25">
      <c r="A15" s="30" t="s">
        <v>173</v>
      </c>
      <c r="B15" s="30" t="s">
        <v>188</v>
      </c>
    </row>
    <row r="16" spans="1:2" x14ac:dyDescent="0.25">
      <c r="A16" s="30" t="s">
        <v>173</v>
      </c>
      <c r="B16" s="30" t="s">
        <v>189</v>
      </c>
    </row>
    <row r="17" spans="1:2" x14ac:dyDescent="0.25">
      <c r="A17" s="30" t="s">
        <v>176</v>
      </c>
      <c r="B17" s="30" t="s">
        <v>190</v>
      </c>
    </row>
    <row r="18" spans="1:2" x14ac:dyDescent="0.25">
      <c r="A18" s="30" t="s">
        <v>173</v>
      </c>
      <c r="B18" s="30" t="s">
        <v>191</v>
      </c>
    </row>
    <row r="19" spans="1:2" x14ac:dyDescent="0.25">
      <c r="A19" s="30" t="s">
        <v>173</v>
      </c>
      <c r="B19" s="30" t="s">
        <v>192</v>
      </c>
    </row>
    <row r="20" spans="1:2" x14ac:dyDescent="0.25">
      <c r="A20" s="30" t="s">
        <v>176</v>
      </c>
      <c r="B20" s="30" t="s">
        <v>193</v>
      </c>
    </row>
    <row r="21" spans="1:2" x14ac:dyDescent="0.25">
      <c r="A21" s="30" t="s">
        <v>176</v>
      </c>
      <c r="B21" s="30" t="s">
        <v>194</v>
      </c>
    </row>
    <row r="22" spans="1:2" x14ac:dyDescent="0.25">
      <c r="A22" s="30" t="s">
        <v>176</v>
      </c>
      <c r="B22" s="30" t="s">
        <v>195</v>
      </c>
    </row>
    <row r="23" spans="1:2" x14ac:dyDescent="0.25">
      <c r="A23" s="30" t="s">
        <v>176</v>
      </c>
      <c r="B23" s="30" t="s">
        <v>196</v>
      </c>
    </row>
    <row r="24" spans="1:2" x14ac:dyDescent="0.25">
      <c r="A24" s="30" t="s">
        <v>173</v>
      </c>
      <c r="B24" s="30" t="s">
        <v>197</v>
      </c>
    </row>
    <row r="25" spans="1:2" x14ac:dyDescent="0.25">
      <c r="A25" s="30" t="s">
        <v>176</v>
      </c>
      <c r="B25" s="30" t="s">
        <v>198</v>
      </c>
    </row>
    <row r="26" spans="1:2" x14ac:dyDescent="0.25">
      <c r="A26" s="30" t="s">
        <v>173</v>
      </c>
      <c r="B26" s="30" t="s">
        <v>199</v>
      </c>
    </row>
    <row r="27" spans="1:2" x14ac:dyDescent="0.25">
      <c r="A27" s="30" t="s">
        <v>176</v>
      </c>
      <c r="B27" s="30" t="s">
        <v>200</v>
      </c>
    </row>
    <row r="28" spans="1:2" x14ac:dyDescent="0.25">
      <c r="A28" s="30" t="s">
        <v>176</v>
      </c>
      <c r="B28" s="30" t="s">
        <v>201</v>
      </c>
    </row>
    <row r="29" spans="1:2" x14ac:dyDescent="0.25">
      <c r="A29" s="30" t="s">
        <v>176</v>
      </c>
      <c r="B29" s="30" t="s">
        <v>202</v>
      </c>
    </row>
    <row r="30" spans="1:2" x14ac:dyDescent="0.25">
      <c r="A30" s="30" t="s">
        <v>173</v>
      </c>
      <c r="B30" s="30" t="s">
        <v>203</v>
      </c>
    </row>
    <row r="31" spans="1:2" x14ac:dyDescent="0.25">
      <c r="A31" s="30" t="s">
        <v>173</v>
      </c>
      <c r="B31" s="30" t="s">
        <v>204</v>
      </c>
    </row>
    <row r="32" spans="1:2" x14ac:dyDescent="0.25">
      <c r="A32" s="30" t="s">
        <v>176</v>
      </c>
      <c r="B32" s="30" t="s">
        <v>205</v>
      </c>
    </row>
    <row r="33" spans="1:2" x14ac:dyDescent="0.25">
      <c r="A33" s="30" t="s">
        <v>173</v>
      </c>
      <c r="B33" s="30" t="s">
        <v>206</v>
      </c>
    </row>
  </sheetData>
  <autoFilter ref="A1:B33"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499984740745262"/>
  </sheetPr>
  <dimension ref="A1:M3"/>
  <sheetViews>
    <sheetView showGridLines="0" workbookViewId="0">
      <selection activeCell="A7" sqref="A7"/>
    </sheetView>
  </sheetViews>
  <sheetFormatPr defaultRowHeight="15" x14ac:dyDescent="0.25"/>
  <cols>
    <col min="1" max="13" width="13.7109375" style="1" customWidth="1"/>
  </cols>
  <sheetData>
    <row r="1" spans="1:13" x14ac:dyDescent="0.25">
      <c r="A1" s="5" t="s">
        <v>136</v>
      </c>
      <c r="B1" s="6"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Saha, Nil Kamal</cp:lastModifiedBy>
  <dcterms:created xsi:type="dcterms:W3CDTF">2019-05-28T07:07:38Z</dcterms:created>
  <dcterms:modified xsi:type="dcterms:W3CDTF">2024-10-15T15:58:42Z</dcterms:modified>
</cp:coreProperties>
</file>