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orage\JP Morgan\"/>
    </mc:Choice>
  </mc:AlternateContent>
  <xr:revisionPtr revIDLastSave="0" documentId="8_{DF0C417C-6542-418F-A001-9A3E384C8E82}" xr6:coauthVersionLast="34" xr6:coauthVersionMax="34" xr10:uidLastSave="{00000000-0000-0000-0000-000000000000}"/>
  <bookViews>
    <workbookView xWindow="0" yWindow="0" windowWidth="20490" windowHeight="7485" xr2:uid="{3C2955F5-9434-44B7-93C0-47D071DE1AB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N10" i="1"/>
  <c r="O10" i="1"/>
  <c r="P10" i="1"/>
  <c r="M10" i="1"/>
  <c r="B9" i="1"/>
  <c r="B7" i="1"/>
  <c r="B4" i="1"/>
  <c r="B5" i="1"/>
  <c r="G5" i="1"/>
  <c r="H5" i="1"/>
  <c r="I5" i="1"/>
  <c r="J5" i="1"/>
  <c r="K5" i="1"/>
  <c r="L5" i="1"/>
  <c r="M5" i="1"/>
  <c r="N5" i="1"/>
  <c r="O5" i="1"/>
  <c r="P5" i="1"/>
  <c r="F5" i="1"/>
  <c r="G17" i="1"/>
  <c r="H17" i="1"/>
  <c r="I17" i="1"/>
  <c r="J17" i="1"/>
  <c r="K17" i="1"/>
  <c r="L17" i="1"/>
  <c r="M17" i="1"/>
  <c r="N17" i="1"/>
  <c r="O17" i="1"/>
  <c r="P17" i="1"/>
  <c r="B6" i="1" s="1"/>
  <c r="R16" i="1"/>
  <c r="F17" i="1"/>
</calcChain>
</file>

<file path=xl/sharedStrings.xml><?xml version="1.0" encoding="utf-8"?>
<sst xmlns="http://schemas.openxmlformats.org/spreadsheetml/2006/main" count="28" uniqueCount="28">
  <si>
    <t>EPS growth%</t>
  </si>
  <si>
    <t>Accounting Ratios</t>
  </si>
  <si>
    <t>Operating Margin</t>
  </si>
  <si>
    <t>Return on asset%</t>
  </si>
  <si>
    <t>ROCE%</t>
  </si>
  <si>
    <t>ROE%</t>
  </si>
  <si>
    <t>Current Ratio</t>
  </si>
  <si>
    <t>Quick Ratio</t>
  </si>
  <si>
    <t>Interest Cover</t>
  </si>
  <si>
    <t>Dividend/Share</t>
  </si>
  <si>
    <t>Dividend Growth%</t>
  </si>
  <si>
    <t>Dividend Cover</t>
  </si>
  <si>
    <t>TTM</t>
  </si>
  <si>
    <t>Sales +</t>
  </si>
  <si>
    <t>Expenses +</t>
  </si>
  <si>
    <t>Operating Profit</t>
  </si>
  <si>
    <t>OPM %</t>
  </si>
  <si>
    <t>Other Income +</t>
  </si>
  <si>
    <t>Interest</t>
  </si>
  <si>
    <t>Depreciation</t>
  </si>
  <si>
    <t>Profit before tax</t>
  </si>
  <si>
    <t>Tax %</t>
  </si>
  <si>
    <t>Net Profit +</t>
  </si>
  <si>
    <t>EPS in Rs</t>
  </si>
  <si>
    <t>PE/ Growth Ratio%</t>
  </si>
  <si>
    <t>Sales Growth%</t>
  </si>
  <si>
    <t>PE Ratio</t>
  </si>
  <si>
    <t>Profit before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</si>
</sst>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[$-409]d\-mmm;@"/>
    <numFmt numFmtId="172" formatCode="[$-409]mmmm\-yy;@"/>
    <numFmt numFmtId="173" formatCode="[$INR]\ #,##0.00"/>
  </numFmts>
  <fonts count="9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0"/>
      <color rgb="FF22222F"/>
      <name val="Arial"/>
      <family val="2"/>
    </font>
    <font>
      <sz val="11"/>
      <color rgb="FF22222F"/>
      <name val="Arial"/>
      <family val="2"/>
    </font>
    <font>
      <sz val="20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70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2" borderId="0" xfId="0" applyFont="1" applyFill="1"/>
    <xf numFmtId="172" fontId="6" fillId="3" borderId="0" xfId="0" applyNumberFormat="1" applyFont="1" applyFill="1" applyAlignment="1">
      <alignment horizontal="right" vertical="center" wrapText="1" indent="1"/>
    </xf>
    <xf numFmtId="2" fontId="3" fillId="0" borderId="0" xfId="0" applyNumberFormat="1" applyFont="1"/>
    <xf numFmtId="9" fontId="3" fillId="0" borderId="0" xfId="1" applyFont="1"/>
    <xf numFmtId="9" fontId="2" fillId="0" borderId="0" xfId="1" applyFont="1"/>
    <xf numFmtId="173" fontId="7" fillId="0" borderId="0" xfId="0" applyNumberFormat="1" applyFont="1" applyAlignment="1">
      <alignment horizontal="center"/>
    </xf>
    <xf numFmtId="171" fontId="5" fillId="3" borderId="0" xfId="0" applyNumberFormat="1" applyFont="1" applyFill="1" applyAlignment="1">
      <alignment horizontal="right" vertical="center" wrapText="1" indent="1"/>
    </xf>
    <xf numFmtId="0" fontId="8" fillId="0" borderId="1" xfId="0" applyFont="1" applyBorder="1"/>
    <xf numFmtId="2" fontId="8" fillId="0" borderId="1" xfId="0" applyNumberFormat="1" applyFont="1" applyBorder="1"/>
    <xf numFmtId="2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7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BE4A-2F82-4461-B026-1E45D003DC41}">
  <dimension ref="A1:R25"/>
  <sheetViews>
    <sheetView tabSelected="1" zoomScale="80" zoomScaleNormal="80" workbookViewId="0">
      <selection activeCell="N1" sqref="N1:N1048576"/>
    </sheetView>
  </sheetViews>
  <sheetFormatPr defaultRowHeight="12" x14ac:dyDescent="0.2"/>
  <cols>
    <col min="1" max="1" width="24.83203125" bestFit="1" customWidth="1"/>
    <col min="2" max="2" width="14" bestFit="1" customWidth="1"/>
    <col min="4" max="4" width="26.1640625" bestFit="1" customWidth="1"/>
    <col min="5" max="12" width="13.6640625" hidden="1" customWidth="1"/>
    <col min="13" max="16" width="13.6640625" bestFit="1" customWidth="1"/>
    <col min="17" max="17" width="13.6640625" customWidth="1"/>
    <col min="18" max="18" width="13.6640625" bestFit="1" customWidth="1"/>
  </cols>
  <sheetData>
    <row r="1" spans="1:18" ht="18.75" x14ac:dyDescent="0.3">
      <c r="A1" s="2" t="s">
        <v>1</v>
      </c>
    </row>
    <row r="2" spans="1:18" x14ac:dyDescent="0.2">
      <c r="D2" s="7">
        <v>2510</v>
      </c>
    </row>
    <row r="3" spans="1:18" ht="14.25" x14ac:dyDescent="0.2">
      <c r="D3" s="7"/>
      <c r="E3" s="3">
        <v>40969</v>
      </c>
      <c r="F3" s="3">
        <v>41334</v>
      </c>
      <c r="G3" s="3">
        <v>41699</v>
      </c>
      <c r="H3" s="3">
        <v>42064</v>
      </c>
      <c r="I3" s="3">
        <v>42430</v>
      </c>
      <c r="J3" s="3">
        <v>42795</v>
      </c>
      <c r="K3" s="3">
        <v>43160</v>
      </c>
      <c r="L3" s="3">
        <v>43525</v>
      </c>
      <c r="M3" s="3">
        <v>43891</v>
      </c>
      <c r="N3" s="3">
        <v>44256</v>
      </c>
      <c r="O3" s="3">
        <v>44621</v>
      </c>
      <c r="P3" s="3">
        <v>44986</v>
      </c>
      <c r="R3" s="8" t="s">
        <v>12</v>
      </c>
    </row>
    <row r="4" spans="1:18" ht="15.75" x14ac:dyDescent="0.25">
      <c r="A4" s="1" t="s">
        <v>0</v>
      </c>
      <c r="B4" s="6">
        <f>(P16-O16-1)/O16</f>
        <v>8.747492756853141E-2</v>
      </c>
      <c r="D4" s="1" t="s">
        <v>13</v>
      </c>
      <c r="E4" s="4">
        <v>357677</v>
      </c>
      <c r="F4" s="4">
        <v>395957</v>
      </c>
      <c r="G4" s="4">
        <v>433521</v>
      </c>
      <c r="H4" s="4">
        <v>374372</v>
      </c>
      <c r="I4" s="4">
        <v>272583</v>
      </c>
      <c r="J4" s="4">
        <v>303954</v>
      </c>
      <c r="K4" s="4">
        <v>390823</v>
      </c>
      <c r="L4" s="4">
        <v>568337</v>
      </c>
      <c r="M4" s="4">
        <v>596679</v>
      </c>
      <c r="N4" s="4">
        <v>466307</v>
      </c>
      <c r="O4" s="4">
        <v>698672</v>
      </c>
      <c r="P4" s="4">
        <v>877835</v>
      </c>
      <c r="R4" s="4">
        <v>867612</v>
      </c>
    </row>
    <row r="5" spans="1:18" ht="15.75" x14ac:dyDescent="0.25">
      <c r="A5" s="1" t="s">
        <v>26</v>
      </c>
      <c r="B5" s="6">
        <f>D2/P16</f>
        <v>25.458971498123542</v>
      </c>
      <c r="D5" s="1" t="s">
        <v>25</v>
      </c>
      <c r="E5" s="4"/>
      <c r="F5" s="5">
        <f>(F4-E4-1)/E4</f>
        <v>0.10702113918423606</v>
      </c>
      <c r="G5" s="5">
        <f t="shared" ref="G5:P5" si="0">(G4-F4-1)/F4</f>
        <v>9.4866361751402298E-2</v>
      </c>
      <c r="H5" s="5">
        <f t="shared" si="0"/>
        <v>-0.13644091059025976</v>
      </c>
      <c r="I5" s="5">
        <f t="shared" si="0"/>
        <v>-0.27189533405276034</v>
      </c>
      <c r="J5" s="5">
        <f t="shared" si="0"/>
        <v>0.11508421288194788</v>
      </c>
      <c r="K5" s="5">
        <f t="shared" si="0"/>
        <v>0.28579324503049802</v>
      </c>
      <c r="L5" s="5">
        <f t="shared" si="0"/>
        <v>0.45420305355621343</v>
      </c>
      <c r="M5" s="5">
        <f t="shared" si="0"/>
        <v>4.9866540450472167E-2</v>
      </c>
      <c r="N5" s="5">
        <f t="shared" si="0"/>
        <v>-0.21849771820359021</v>
      </c>
      <c r="O5" s="5">
        <f t="shared" si="0"/>
        <v>0.49830690939659922</v>
      </c>
      <c r="P5" s="5">
        <f t="shared" si="0"/>
        <v>0.25643220280761214</v>
      </c>
      <c r="R5" s="4"/>
    </row>
    <row r="6" spans="1:18" ht="15.75" x14ac:dyDescent="0.25">
      <c r="A6" s="1" t="s">
        <v>24</v>
      </c>
      <c r="B6" s="6">
        <f>(D2/P16)-1/P17</f>
        <v>14.027124364365594</v>
      </c>
      <c r="D6" s="1" t="s">
        <v>14</v>
      </c>
      <c r="E6" s="4">
        <v>324501</v>
      </c>
      <c r="F6" s="4">
        <v>362802</v>
      </c>
      <c r="G6" s="4">
        <v>398586</v>
      </c>
      <c r="H6" s="4">
        <v>336923</v>
      </c>
      <c r="I6" s="4">
        <v>230802</v>
      </c>
      <c r="J6" s="4">
        <v>257647</v>
      </c>
      <c r="K6" s="4">
        <v>326508</v>
      </c>
      <c r="L6" s="4">
        <v>484087</v>
      </c>
      <c r="M6" s="4">
        <v>507413</v>
      </c>
      <c r="N6" s="4">
        <v>385517</v>
      </c>
      <c r="O6" s="4">
        <v>588077</v>
      </c>
      <c r="P6" s="4">
        <v>735673</v>
      </c>
      <c r="R6" s="4">
        <v>724767</v>
      </c>
    </row>
    <row r="7" spans="1:18" ht="15.75" x14ac:dyDescent="0.25">
      <c r="A7" s="1" t="s">
        <v>2</v>
      </c>
      <c r="B7" s="6">
        <f>P7/P4</f>
        <v>0.16194615161163545</v>
      </c>
      <c r="D7" s="9" t="s">
        <v>15</v>
      </c>
      <c r="E7" s="10">
        <v>33176</v>
      </c>
      <c r="F7" s="10">
        <v>33155</v>
      </c>
      <c r="G7" s="10">
        <v>34935</v>
      </c>
      <c r="H7" s="10">
        <v>37449</v>
      </c>
      <c r="I7" s="10">
        <v>41781</v>
      </c>
      <c r="J7" s="10">
        <v>46307</v>
      </c>
      <c r="K7" s="10">
        <v>64315</v>
      </c>
      <c r="L7" s="10">
        <v>84250</v>
      </c>
      <c r="M7" s="10">
        <v>89266</v>
      </c>
      <c r="N7" s="10">
        <v>80790</v>
      </c>
      <c r="O7" s="10">
        <v>110595</v>
      </c>
      <c r="P7" s="10">
        <v>142162</v>
      </c>
      <c r="R7" s="4">
        <v>142845</v>
      </c>
    </row>
    <row r="8" spans="1:18" ht="15.75" x14ac:dyDescent="0.25">
      <c r="A8" s="1" t="s">
        <v>3</v>
      </c>
      <c r="B8" s="6"/>
      <c r="D8" s="1" t="s">
        <v>16</v>
      </c>
      <c r="E8" s="5">
        <v>0.09</v>
      </c>
      <c r="F8" s="5">
        <v>0.08</v>
      </c>
      <c r="G8" s="5">
        <v>0.08</v>
      </c>
      <c r="H8" s="5">
        <v>0.1</v>
      </c>
      <c r="I8" s="5">
        <v>0.15</v>
      </c>
      <c r="J8" s="5">
        <v>0.15</v>
      </c>
      <c r="K8" s="5">
        <v>0.16</v>
      </c>
      <c r="L8" s="5">
        <v>0.15</v>
      </c>
      <c r="M8" s="5">
        <v>0.15</v>
      </c>
      <c r="N8" s="5">
        <v>0.17</v>
      </c>
      <c r="O8" s="5">
        <v>0.16</v>
      </c>
      <c r="P8" s="5">
        <v>0.16</v>
      </c>
      <c r="R8" s="5">
        <v>0.16</v>
      </c>
    </row>
    <row r="9" spans="1:18" ht="15.75" x14ac:dyDescent="0.25">
      <c r="A9" s="1" t="s">
        <v>4</v>
      </c>
      <c r="B9" s="6">
        <f>(P7+P9)/P6</f>
        <v>0.20979157859538136</v>
      </c>
      <c r="D9" s="1" t="s">
        <v>17</v>
      </c>
      <c r="E9" s="4">
        <v>7526</v>
      </c>
      <c r="F9" s="4">
        <v>7757</v>
      </c>
      <c r="G9" s="4">
        <v>8865</v>
      </c>
      <c r="H9" s="4">
        <v>8528</v>
      </c>
      <c r="I9" s="4">
        <v>12212</v>
      </c>
      <c r="J9" s="4">
        <v>9222</v>
      </c>
      <c r="K9" s="4">
        <v>9869</v>
      </c>
      <c r="L9" s="4">
        <v>8406</v>
      </c>
      <c r="M9" s="4">
        <v>8570</v>
      </c>
      <c r="N9" s="4">
        <v>22432</v>
      </c>
      <c r="O9" s="4">
        <v>17928</v>
      </c>
      <c r="P9" s="4">
        <v>12176</v>
      </c>
      <c r="R9" s="4">
        <v>13612</v>
      </c>
    </row>
    <row r="10" spans="1:18" ht="15.75" x14ac:dyDescent="0.25">
      <c r="A10" s="1" t="s">
        <v>5</v>
      </c>
      <c r="B10" s="6"/>
      <c r="D10" s="9" t="s">
        <v>27</v>
      </c>
      <c r="E10" s="10"/>
      <c r="F10" s="10"/>
      <c r="G10" s="10"/>
      <c r="H10" s="10"/>
      <c r="I10" s="10"/>
      <c r="J10" s="10"/>
      <c r="K10" s="10"/>
      <c r="L10" s="10"/>
      <c r="M10" s="10">
        <f>M7+M9</f>
        <v>97836</v>
      </c>
      <c r="N10" s="10">
        <f t="shared" ref="N10:P10" si="1">N7+N9</f>
        <v>103222</v>
      </c>
      <c r="O10" s="10">
        <f t="shared" si="1"/>
        <v>128523</v>
      </c>
      <c r="P10" s="10">
        <f t="shared" si="1"/>
        <v>154338</v>
      </c>
      <c r="R10" s="4">
        <v>21411</v>
      </c>
    </row>
    <row r="11" spans="1:18" ht="15.75" x14ac:dyDescent="0.25">
      <c r="A11" s="1" t="s">
        <v>6</v>
      </c>
      <c r="B11" s="6"/>
      <c r="D11" s="1" t="s">
        <v>18</v>
      </c>
      <c r="E11" s="4">
        <v>2893</v>
      </c>
      <c r="F11" s="4">
        <v>3463</v>
      </c>
      <c r="G11" s="4">
        <v>3836</v>
      </c>
      <c r="H11" s="4">
        <v>3316</v>
      </c>
      <c r="I11" s="4">
        <v>3691</v>
      </c>
      <c r="J11" s="4">
        <v>3849</v>
      </c>
      <c r="K11" s="4">
        <v>8052</v>
      </c>
      <c r="L11" s="4">
        <v>16495</v>
      </c>
      <c r="M11" s="4">
        <v>22027</v>
      </c>
      <c r="N11" s="4">
        <v>21189</v>
      </c>
      <c r="O11" s="4">
        <v>14584</v>
      </c>
      <c r="P11" s="4">
        <v>19571</v>
      </c>
      <c r="R11" s="4">
        <v>43144</v>
      </c>
    </row>
    <row r="12" spans="1:18" ht="15.75" x14ac:dyDescent="0.25">
      <c r="A12" s="1" t="s">
        <v>7</v>
      </c>
      <c r="B12" s="6"/>
      <c r="D12" s="1" t="s">
        <v>19</v>
      </c>
      <c r="E12" s="4">
        <v>12401</v>
      </c>
      <c r="F12" s="4">
        <v>11232</v>
      </c>
      <c r="G12" s="4">
        <v>11201</v>
      </c>
      <c r="H12" s="4">
        <v>11547</v>
      </c>
      <c r="I12" s="4">
        <v>11565</v>
      </c>
      <c r="J12" s="4">
        <v>11646</v>
      </c>
      <c r="K12" s="4">
        <v>16706</v>
      </c>
      <c r="L12" s="4">
        <v>20934</v>
      </c>
      <c r="M12" s="4">
        <v>22203</v>
      </c>
      <c r="N12" s="4">
        <v>26572</v>
      </c>
      <c r="O12" s="4">
        <v>29797</v>
      </c>
      <c r="P12" s="4">
        <v>40303</v>
      </c>
      <c r="R12" s="4">
        <v>91902</v>
      </c>
    </row>
    <row r="13" spans="1:18" ht="15.75" x14ac:dyDescent="0.25">
      <c r="A13" s="1" t="s">
        <v>8</v>
      </c>
      <c r="B13" s="11">
        <f>P10/P11</f>
        <v>7.8860558990342851</v>
      </c>
      <c r="D13" s="9" t="s">
        <v>20</v>
      </c>
      <c r="E13" s="10">
        <v>25408</v>
      </c>
      <c r="F13" s="10">
        <v>26217</v>
      </c>
      <c r="G13" s="10">
        <v>28763</v>
      </c>
      <c r="H13" s="10">
        <v>31114</v>
      </c>
      <c r="I13" s="10">
        <v>38737</v>
      </c>
      <c r="J13" s="10">
        <v>40034</v>
      </c>
      <c r="K13" s="10">
        <v>49426</v>
      </c>
      <c r="L13" s="10">
        <v>55227</v>
      </c>
      <c r="M13" s="10">
        <v>53606</v>
      </c>
      <c r="N13" s="10">
        <v>55461</v>
      </c>
      <c r="O13" s="10">
        <v>84142</v>
      </c>
      <c r="P13" s="10">
        <v>94464</v>
      </c>
      <c r="R13" s="4"/>
    </row>
    <row r="14" spans="1:18" ht="15.75" x14ac:dyDescent="0.25">
      <c r="A14" s="1" t="s">
        <v>9</v>
      </c>
      <c r="B14" s="6"/>
      <c r="D14" s="1" t="s">
        <v>21</v>
      </c>
      <c r="E14" s="5">
        <v>0.22</v>
      </c>
      <c r="F14" s="5">
        <v>0.2</v>
      </c>
      <c r="G14" s="5">
        <v>0.22</v>
      </c>
      <c r="H14" s="5">
        <v>0.24</v>
      </c>
      <c r="I14" s="5">
        <v>0.23</v>
      </c>
      <c r="J14" s="5">
        <v>0.25</v>
      </c>
      <c r="K14" s="5">
        <v>0.27</v>
      </c>
      <c r="L14" s="5">
        <v>0.28000000000000003</v>
      </c>
      <c r="M14" s="5">
        <v>0.26</v>
      </c>
      <c r="N14" s="5">
        <v>0.03</v>
      </c>
      <c r="O14" s="5">
        <v>0.19</v>
      </c>
      <c r="P14" s="5">
        <v>0.22</v>
      </c>
      <c r="R14" s="4">
        <v>72903</v>
      </c>
    </row>
    <row r="15" spans="1:18" ht="15.75" x14ac:dyDescent="0.25">
      <c r="A15" s="1" t="s">
        <v>10</v>
      </c>
      <c r="B15" s="6"/>
      <c r="D15" s="9" t="s">
        <v>22</v>
      </c>
      <c r="E15" s="10">
        <v>19717</v>
      </c>
      <c r="F15" s="10">
        <v>20886</v>
      </c>
      <c r="G15" s="10">
        <v>22548</v>
      </c>
      <c r="H15" s="10">
        <v>23640</v>
      </c>
      <c r="I15" s="10">
        <v>29861</v>
      </c>
      <c r="J15" s="10">
        <v>29833</v>
      </c>
      <c r="K15" s="10">
        <v>36080</v>
      </c>
      <c r="L15" s="10">
        <v>39837</v>
      </c>
      <c r="M15" s="10">
        <v>39880</v>
      </c>
      <c r="N15" s="10">
        <v>53739</v>
      </c>
      <c r="O15" s="10">
        <v>67845</v>
      </c>
      <c r="P15" s="10">
        <v>74088</v>
      </c>
      <c r="R15" s="4">
        <v>95.73</v>
      </c>
    </row>
    <row r="16" spans="1:18" ht="15.75" x14ac:dyDescent="0.25">
      <c r="A16" s="1" t="s">
        <v>11</v>
      </c>
      <c r="B16" s="6"/>
      <c r="D16" s="1" t="s">
        <v>23</v>
      </c>
      <c r="E16" s="4">
        <v>28.26</v>
      </c>
      <c r="F16" s="4">
        <v>30.31</v>
      </c>
      <c r="G16" s="4">
        <v>32.619999999999997</v>
      </c>
      <c r="H16" s="4">
        <v>34.14</v>
      </c>
      <c r="I16" s="4">
        <v>43.03</v>
      </c>
      <c r="J16" s="4">
        <v>43.11</v>
      </c>
      <c r="K16" s="4">
        <v>53.39</v>
      </c>
      <c r="L16" s="4">
        <v>58.55</v>
      </c>
      <c r="M16" s="4">
        <v>58.2</v>
      </c>
      <c r="N16" s="4">
        <v>77.5</v>
      </c>
      <c r="O16" s="4">
        <v>89.74</v>
      </c>
      <c r="P16" s="4">
        <v>98.59</v>
      </c>
      <c r="R16" s="5">
        <f>(R15-P16-1)/P16</f>
        <v>-3.9152043817831418E-2</v>
      </c>
    </row>
    <row r="17" spans="1:16" ht="15.75" x14ac:dyDescent="0.25">
      <c r="A17" s="1"/>
      <c r="F17" s="5">
        <f>(F16-E16-1)/E16</f>
        <v>3.7154989384288642E-2</v>
      </c>
      <c r="G17" s="5">
        <f t="shared" ref="G17:P17" si="2">(G16-F16-1)/F16</f>
        <v>4.3220059386341103E-2</v>
      </c>
      <c r="H17" s="5">
        <f t="shared" si="2"/>
        <v>1.5941140404659816E-2</v>
      </c>
      <c r="I17" s="5">
        <f t="shared" si="2"/>
        <v>0.23110720562390161</v>
      </c>
      <c r="J17" s="5">
        <f t="shared" si="2"/>
        <v>-2.1380432256565225E-2</v>
      </c>
      <c r="K17" s="5">
        <f t="shared" si="2"/>
        <v>0.21526327998144285</v>
      </c>
      <c r="L17" s="5">
        <f t="shared" si="2"/>
        <v>7.7917212961228624E-2</v>
      </c>
      <c r="M17" s="5">
        <f t="shared" si="2"/>
        <v>-2.3057216054654047E-2</v>
      </c>
      <c r="N17" s="5">
        <f t="shared" si="2"/>
        <v>0.31443298969072159</v>
      </c>
      <c r="O17" s="5">
        <f t="shared" si="2"/>
        <v>0.14503225806451606</v>
      </c>
      <c r="P17" s="5">
        <f t="shared" si="2"/>
        <v>8.747492756853141E-2</v>
      </c>
    </row>
    <row r="18" spans="1:16" ht="15.75" x14ac:dyDescent="0.25">
      <c r="A18" s="1"/>
    </row>
    <row r="19" spans="1:16" ht="15.75" x14ac:dyDescent="0.25">
      <c r="A19" s="1"/>
    </row>
    <row r="20" spans="1:16" ht="15.75" x14ac:dyDescent="0.25">
      <c r="A20" s="1"/>
    </row>
    <row r="21" spans="1:16" ht="15.75" x14ac:dyDescent="0.25">
      <c r="A21" s="1"/>
    </row>
    <row r="22" spans="1:16" ht="15.75" x14ac:dyDescent="0.25">
      <c r="A22" s="1"/>
    </row>
    <row r="23" spans="1:16" ht="15.75" x14ac:dyDescent="0.25">
      <c r="A23" s="1"/>
    </row>
    <row r="24" spans="1:16" ht="15.75" x14ac:dyDescent="0.25">
      <c r="A24" s="1"/>
    </row>
    <row r="25" spans="1:16" ht="15.75" x14ac:dyDescent="0.25">
      <c r="A25" s="1"/>
    </row>
  </sheetData>
  <mergeCells count="1">
    <mergeCell ref="D2:D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V Q F V w + f 0 s C n A A A A + Q A A A B I A H A B D b 2 5 m a W c v U G F j a 2 F n Z S 5 4 b W w g o h g A K K A U A A A A A A A A A A A A A A A A A A A A A A A A A A A A h c 8 x D o I w G A X g q 5 D u 9 C 8 Q i Z K f M r h K Y k I 0 r q R W a I R i a L H c z c E j e Q V J F H V z f C / f 8 N 7 j d s d s b B v v K n u j O p 2 S g D L i S S 2 6 o 9 J V S g Z 7 8 p c k 4 7 g t x b m s p D d h b Z L R H F N S W 3 t J A J x z 1 E W 0 6 y s I G Q v g k G 8 K U c u 2 J B + s / m N f a W N L L S T h u H + N 4 S G N G V 0 E 8 Y p G k 0 W Y e 8 y V / p p w m k w Z w k + J 6 6 G x Q y + 5 1 P 6 u Q J g j w v s G f w J Q S w M E F A A C A A g A A V Q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U B V c o i k e 4 D g A A A B E A A A A T A B w A R m 9 y b X V s Y X M v U 2 V j d G l v b j E u b S C i G A A o o B Q A A A A A A A A A A A A A A A A A A A A A A A A A A A A r T k 0 u y c z P U w i G 0 I b W A F B L A Q I t A B Q A A g A I A A F U B V c P n 9 L A p w A A A P k A A A A S A A A A A A A A A A A A A A A A A A A A A A B D b 2 5 m a W c v U G F j a 2 F n Z S 5 4 b W x Q S w E C L Q A U A A I A C A A B V A V X D 8 r p q 6 Q A A A D p A A A A E w A A A A A A A A A A A A A A A A D z A A A A W 0 N v b n R l b n R f V H l w Z X N d L n h t b F B L A Q I t A B Q A A g A I A A F U B V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Q J 8 L r v 9 d T 5 E u 3 Q x U r f 1 g A A A A A A I A A A A A A B B m A A A A A Q A A I A A A A D y 1 1 u O c u I M 0 j 9 W z P e z W b v w j V q 9 c i e a J q p U p N r Y N o I G r A A A A A A 6 A A A A A A g A A I A A A A J W 4 q x i V a k O h 5 z 7 v O t O 8 D 2 2 5 4 2 h V d Z W y Z F 0 Z G Z N z Q w f H U A A A A A f Q 6 p 6 2 T 0 G 2 d z D i h X p G b 7 k Y H Y Q p + z X A z S 3 M e w C F z t y F 0 0 J P 8 T e a g A 5 v f 5 G S A D P L 3 D E l 7 3 z 6 e d F 5 G a v N r h Z 0 a t y c 9 G 0 C N a t F R S N U K r C k R 5 8 Q Q A A A A K H c 6 V Y L 3 8 H 5 L Y P g h Q H z X d A l I 1 + r R a 5 q n K + a z l R 5 y c p J z 1 7 R V r W R v X V 6 z P w + 6 m Z 7 O t 3 M r p w F D M 9 q s / V 2 Z u F + p x I = < / D a t a M a s h u p > 
</file>

<file path=customXml/itemProps1.xml><?xml version="1.0" encoding="utf-8"?>
<ds:datastoreItem xmlns:ds="http://schemas.openxmlformats.org/officeDocument/2006/customXml" ds:itemID="{84B556AC-23AA-4579-8818-81DEE98725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 Shaikh</dc:creator>
  <cp:lastModifiedBy>Nisar Shaikh</cp:lastModifiedBy>
  <dcterms:created xsi:type="dcterms:W3CDTF">2023-07-31T07:26:34Z</dcterms:created>
  <dcterms:modified xsi:type="dcterms:W3CDTF">2023-08-06T11:40:36Z</dcterms:modified>
</cp:coreProperties>
</file>