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ll7480\Desktop\Mobile_com_web_app\DPR dummy data\"/>
    </mc:Choice>
  </mc:AlternateContent>
  <xr:revisionPtr revIDLastSave="0" documentId="13_ncr:1_{E83A0E98-2F2C-433C-B02D-44D66DA2B163}" xr6:coauthVersionLast="47" xr6:coauthVersionMax="47" xr10:uidLastSave="{00000000-0000-0000-0000-000000000000}"/>
  <bookViews>
    <workbookView xWindow="1140" yWindow="1140" windowWidth="14970" windowHeight="875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J5" i="1" l="1"/>
  <c r="CI5" i="1"/>
  <c r="BD5" i="1"/>
  <c r="BS5" i="1" s="1"/>
  <c r="BA5" i="1"/>
  <c r="AV5" i="1"/>
  <c r="AQ5" i="1"/>
  <c r="AK5" i="1"/>
  <c r="BP5" i="1" s="1"/>
  <c r="CJ4" i="1"/>
  <c r="CI4" i="1"/>
  <c r="BD4" i="1"/>
  <c r="BS4" i="1" s="1"/>
  <c r="BA4" i="1"/>
  <c r="AV4" i="1"/>
  <c r="AQ4" i="1"/>
  <c r="AK4" i="1"/>
  <c r="BP4" i="1" s="1"/>
  <c r="CJ3" i="1"/>
  <c r="CI3" i="1"/>
  <c r="BD3" i="1"/>
  <c r="BS3" i="1" s="1"/>
  <c r="BA3" i="1"/>
  <c r="AV3" i="1"/>
  <c r="AQ3" i="1"/>
  <c r="AK3" i="1"/>
  <c r="BP3" i="1" s="1"/>
  <c r="CJ2" i="1"/>
  <c r="CI2" i="1"/>
  <c r="BD2" i="1"/>
  <c r="BS2" i="1" s="1"/>
  <c r="BA2" i="1"/>
  <c r="AV2" i="1"/>
  <c r="AQ2" i="1"/>
  <c r="AK2" i="1"/>
  <c r="BP2" i="1" s="1"/>
  <c r="BQ2" i="1" l="1"/>
  <c r="BQ5" i="1"/>
  <c r="BR2" i="1"/>
  <c r="BR3" i="1"/>
  <c r="BR5" i="1"/>
  <c r="BQ4" i="1"/>
  <c r="BQ3" i="1"/>
  <c r="BR4" i="1"/>
</calcChain>
</file>

<file path=xl/sharedStrings.xml><?xml version="1.0" encoding="utf-8"?>
<sst xmlns="http://schemas.openxmlformats.org/spreadsheetml/2006/main" count="219" uniqueCount="140">
  <si>
    <t>Sno.</t>
  </si>
  <si>
    <t>CIRCLE</t>
  </si>
  <si>
    <t>NOMINAL_AOP</t>
  </si>
  <si>
    <t>NOMINAL_QUARTER</t>
  </si>
  <si>
    <t>SITE_ID</t>
  </si>
  <si>
    <t>Unique_SITE_ID</t>
  </si>
  <si>
    <t>ENODEB_ID</t>
  </si>
  <si>
    <t>BAND</t>
  </si>
  <si>
    <t>Chur/Non Churn/Super Churn</t>
  </si>
  <si>
    <t>Incase of Relocation (Old TOCO)</t>
  </si>
  <si>
    <t>PROJECT</t>
  </si>
  <si>
    <t>BTS_TYPE</t>
  </si>
  <si>
    <t>Allocation</t>
  </si>
  <si>
    <t>OEM_NAME</t>
  </si>
  <si>
    <t>TOCO_NAME</t>
  </si>
  <si>
    <t>LOCATOR_ID</t>
  </si>
  <si>
    <t>RFAI_DATE</t>
  </si>
  <si>
    <t>POST_RFAI_SURVEY_DATE</t>
  </si>
  <si>
    <t>RFAI_REJECTION_DATE</t>
  </si>
  <si>
    <t>RFAI_REGENERATION_DATE</t>
  </si>
  <si>
    <t>MO_PUNCHING_DATE</t>
  </si>
  <si>
    <t>MATERIAL_DISPATCH_(MD)_DATE</t>
  </si>
  <si>
    <t>MATERIAL_DELIVERY_(MOS)_DATE</t>
  </si>
  <si>
    <t>INSTALLATION_START_DATE</t>
  </si>
  <si>
    <t>INSTALLATION_END_DATE</t>
  </si>
  <si>
    <t>POST_MEDIA_ISSUE_OPEN_DATE</t>
  </si>
  <si>
    <t>POST_MEDIA_ISSUE_CLOSE_DATE</t>
  </si>
  <si>
    <t>Integration Date</t>
  </si>
  <si>
    <t>SACFA_APPLIED_DATE</t>
  </si>
  <si>
    <t>SACFA_APPLICATION_ID</t>
  </si>
  <si>
    <t>DEVIATION_APPROVAL_MAIL_RX_DATE_(IF_APPLICABLE)</t>
  </si>
  <si>
    <t>WPC_ACCEPTANCE_DATE</t>
  </si>
  <si>
    <t>WPC_ACCEPTANCE_ID</t>
  </si>
  <si>
    <t>EMF_SUBMISSION_DATE</t>
  </si>
  <si>
    <t>SCFT_COMPLETION_DATE</t>
  </si>
  <si>
    <t>OA_(COMMERCIAL_TRAFFIC_PUT_ON_AIR)_(MS1)_DATE</t>
  </si>
  <si>
    <t>RFAI VSMS1</t>
  </si>
  <si>
    <t xml:space="preserve">Reason for Delay over period of more than 14 Days </t>
  </si>
  <si>
    <t>Action Taken against Pending RFAI</t>
  </si>
  <si>
    <t>Physical AT Offered Date</t>
  </si>
  <si>
    <t>PHYSICAL_AT_ACCEPTANCE_DATE</t>
  </si>
  <si>
    <t>PHYSICAL_AT_Status( Accepted/Rejected/Offered/Pending/Dismantle)</t>
  </si>
  <si>
    <t>MS1 Vs PHY AT Acceptance- Ageing</t>
  </si>
  <si>
    <t>Reason for PHY AT Rejection/ Not offered beyond 5 days</t>
  </si>
  <si>
    <t>Soft AT Offered Date</t>
  </si>
  <si>
    <t>SOFT_AT_ACCEPTANCE_DATE</t>
  </si>
  <si>
    <t>Soft_AT_Status( Accepted/Rejected/Offered/Pending/Dismantle)</t>
  </si>
  <si>
    <t>MS1 Vs Soft AT Acceptance- Ageing</t>
  </si>
  <si>
    <t>Reason for Soft AT Rejection/ Not offered beyond 5 days</t>
  </si>
  <si>
    <t>PERFORMANCE_AT_Offered_DATE</t>
  </si>
  <si>
    <t>PERFORMANCE_AT_ACCEPTANCE_DATE2</t>
  </si>
  <si>
    <t>Performance_AT_Status( Accepted/Rejected/Offered/Pending/Dismantle)</t>
  </si>
  <si>
    <t>MS1 Vs Performance AT Acceptance- Ageing</t>
  </si>
  <si>
    <t>Reason for Performance AT Rejection/ Not offered beyond 7 days</t>
  </si>
  <si>
    <t>MAPA_INCLUSION_DATE</t>
  </si>
  <si>
    <t>MS1 Vs MS2 Ageing</t>
  </si>
  <si>
    <t>Reason for delay more than 15 days</t>
  </si>
  <si>
    <t>PRI_CATEGORY_(ACCESS/INFRA)</t>
  </si>
  <si>
    <t>PRI_CATEGORY_(ACCESS/INFRA)- Last Discussion Date</t>
  </si>
  <si>
    <t>CURRENT_STATUS_OF_SITE</t>
  </si>
  <si>
    <t>Circle Reamarks</t>
  </si>
  <si>
    <t>MS2 Pending Reason</t>
  </si>
  <si>
    <t>MS2 Pending Responsibilty</t>
  </si>
  <si>
    <t>CATS STATUS(installed/On air</t>
  </si>
  <si>
    <t>CATS Mobility</t>
  </si>
  <si>
    <t>SIWA</t>
  </si>
  <si>
    <t>SRN STATUS</t>
  </si>
  <si>
    <t>Internal RFAI Vs Ms1</t>
  </si>
  <si>
    <t>Internal Ms1 Vs Ms2</t>
  </si>
  <si>
    <t>RFAI Vs MS1</t>
  </si>
  <si>
    <t>Ms1 Vs Ms2</t>
  </si>
  <si>
    <t>Total  Allocation</t>
  </si>
  <si>
    <t>RFAI VS MS1 Remarks</t>
  </si>
  <si>
    <t>Phy AT Status</t>
  </si>
  <si>
    <t>Phy AT Owner</t>
  </si>
  <si>
    <t>Soft  AT Status2</t>
  </si>
  <si>
    <t>Soft AT Owner2</t>
  </si>
  <si>
    <t>KPI AT Status</t>
  </si>
  <si>
    <t>KPI AT Owner4</t>
  </si>
  <si>
    <t>Project</t>
  </si>
  <si>
    <t>MS1 VS MS2 Responsibility</t>
  </si>
  <si>
    <t>RFAI VS MS1- Responsibility</t>
  </si>
  <si>
    <t>RFS Month</t>
  </si>
  <si>
    <t>A bcd</t>
  </si>
  <si>
    <t>Quality Remarks</t>
  </si>
  <si>
    <t>RFAI-Week</t>
  </si>
  <si>
    <t>MS1 -week</t>
  </si>
  <si>
    <t>MS2-Week</t>
  </si>
  <si>
    <t>Relocation Vs Dismantle</t>
  </si>
  <si>
    <t>WH Submisstion</t>
  </si>
  <si>
    <t>Remarks</t>
  </si>
  <si>
    <t>AP</t>
  </si>
  <si>
    <t>FY_22-23</t>
  </si>
  <si>
    <t>APNT13</t>
  </si>
  <si>
    <t>G1800_L900_L1800_L2300</t>
  </si>
  <si>
    <t>Non-Churn</t>
  </si>
  <si>
    <t>BSNL</t>
  </si>
  <si>
    <t>Relocation</t>
  </si>
  <si>
    <t>MACRO_OUTDOOR</t>
  </si>
  <si>
    <t>Ericsson</t>
  </si>
  <si>
    <t>ATC</t>
  </si>
  <si>
    <t>15136-1772-23785434</t>
  </si>
  <si>
    <t>ST202205145242</t>
  </si>
  <si>
    <t>P/FVC/HYD/1046168/2022</t>
  </si>
  <si>
    <t>Due to Material Shortage &amp; LKF not received</t>
  </si>
  <si>
    <t>Physical AT Pending</t>
  </si>
  <si>
    <t>Soft AT Accepted</t>
  </si>
  <si>
    <t>KPI AT Accepted</t>
  </si>
  <si>
    <t>Under_ATP</t>
  </si>
  <si>
    <t>Under_Physical_Soft_Performance_AT</t>
  </si>
  <si>
    <t>Under_MS1_MS2</t>
  </si>
  <si>
    <t>Due to Material Shortage- Delay</t>
  </si>
  <si>
    <t>AT Report WIP</t>
  </si>
  <si>
    <t>Mcomm</t>
  </si>
  <si>
    <t>AT-Accepted</t>
  </si>
  <si>
    <t>Closed</t>
  </si>
  <si>
    <t>KPI Under Observation</t>
  </si>
  <si>
    <t>MobileComm</t>
  </si>
  <si>
    <t>Submitted in WH</t>
  </si>
  <si>
    <t>KOKD12</t>
  </si>
  <si>
    <t>G1800_L1800</t>
  </si>
  <si>
    <t>15136-1863-90794081</t>
  </si>
  <si>
    <t>ST202205145228</t>
  </si>
  <si>
    <t>P/FVC/HYD/1046166/2022</t>
  </si>
  <si>
    <t>BKD007</t>
  </si>
  <si>
    <t>15136-1840-15777065</t>
  </si>
  <si>
    <t>ST202205145235</t>
  </si>
  <si>
    <t>P/FVC/HYD/1046167/2022</t>
  </si>
  <si>
    <t>Rejected Due to Photos Mis-Mactch, Reprot Rectification WIP</t>
  </si>
  <si>
    <t>AVPL12</t>
  </si>
  <si>
    <t>G1800_L900_L1800</t>
  </si>
  <si>
    <t>Ascend</t>
  </si>
  <si>
    <t>15136-1733-29795142</t>
  </si>
  <si>
    <t>ST202205150839</t>
  </si>
  <si>
    <t>P/FVC/HYD/1046257/2022</t>
  </si>
  <si>
    <t>Due to Infra issue</t>
  </si>
  <si>
    <t>INFRA</t>
  </si>
  <si>
    <t xml:space="preserve">Due to Infra Issue- Delay </t>
  </si>
  <si>
    <t>Site to Site Relocation done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</si>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</sst>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5" fontId="4" fillId="8" borderId="1" xfId="0" applyNumberFormat="1" applyFont="1" applyFill="1" applyBorder="1" applyAlignment="1">
      <alignment horizontal="center"/>
    </xf>
    <xf numFmtId="165" fontId="4" fillId="7" borderId="1" xfId="0" applyNumberFormat="1" applyFont="1" applyFill="1" applyBorder="1" applyAlignment="1">
      <alignment horizontal="center"/>
    </xf>
    <xf numFmtId="15" fontId="4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5" fontId="4" fillId="0" borderId="1" xfId="0" applyNumberFormat="1" applyFont="1" applyBorder="1" applyAlignment="1">
      <alignment horizontal="center"/>
    </xf>
    <xf numFmtId="15" fontId="4" fillId="8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FAI_MS2_Progress_Report_Central_27%20Nov'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ummary"/>
      <sheetName val="Progress"/>
      <sheetName val="Sheet6"/>
      <sheetName val="Sheet1"/>
      <sheetName val="Sheet7"/>
      <sheetName val="Sheet4"/>
      <sheetName val="Details"/>
      <sheetName val="Sheet3"/>
      <sheetName val="Relocation Dismant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Q2">
            <v>44721</v>
          </cell>
          <cell r="AJ2">
            <v>44787</v>
          </cell>
          <cell r="AO2"/>
          <cell r="AT2">
            <v>44806</v>
          </cell>
          <cell r="AY2">
            <v>44852</v>
          </cell>
          <cell r="BC2"/>
        </row>
        <row r="3">
          <cell r="Q3">
            <v>44720</v>
          </cell>
          <cell r="AJ3">
            <v>44787</v>
          </cell>
          <cell r="AO3"/>
          <cell r="AT3">
            <v>44806</v>
          </cell>
          <cell r="AY3">
            <v>44819</v>
          </cell>
          <cell r="BC3"/>
        </row>
        <row r="4">
          <cell r="Q4">
            <v>44725</v>
          </cell>
          <cell r="AJ4">
            <v>44767</v>
          </cell>
          <cell r="AO4"/>
          <cell r="AT4">
            <v>44806</v>
          </cell>
          <cell r="AY4">
            <v>44852</v>
          </cell>
          <cell r="BC4"/>
        </row>
        <row r="5">
          <cell r="Q5">
            <v>44742</v>
          </cell>
          <cell r="AJ5">
            <v>44843</v>
          </cell>
          <cell r="AO5"/>
          <cell r="AT5">
            <v>44842</v>
          </cell>
          <cell r="AY5">
            <v>44869</v>
          </cell>
          <cell r="BC5"/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5"/>
  <sheetViews>
    <sheetView tabSelected="1" topLeftCell="BS1" workbookViewId="0">
      <selection activeCell="CB12" sqref="CB12"/>
    </sheetView>
  </sheetViews>
  <sheetFormatPr defaultRowHeight="14.5" x14ac:dyDescent="0.35"/>
  <sheetData>
    <row r="1" spans="1:92" ht="96" x14ac:dyDescent="0.3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1" t="s">
        <v>33</v>
      </c>
      <c r="AI1" s="1" t="s">
        <v>34</v>
      </c>
      <c r="AJ1" s="2" t="s">
        <v>35</v>
      </c>
      <c r="AK1" s="4" t="s">
        <v>36</v>
      </c>
      <c r="AL1" s="5" t="s">
        <v>37</v>
      </c>
      <c r="AM1" s="5" t="s">
        <v>38</v>
      </c>
      <c r="AN1" s="1" t="s">
        <v>39</v>
      </c>
      <c r="AO1" s="1" t="s">
        <v>40</v>
      </c>
      <c r="AP1" s="2" t="s">
        <v>41</v>
      </c>
      <c r="AQ1" s="4" t="s">
        <v>42</v>
      </c>
      <c r="AR1" s="5" t="s">
        <v>43</v>
      </c>
      <c r="AS1" s="1" t="s">
        <v>44</v>
      </c>
      <c r="AT1" s="1" t="s">
        <v>45</v>
      </c>
      <c r="AU1" s="2" t="s">
        <v>46</v>
      </c>
      <c r="AV1" s="4" t="s">
        <v>47</v>
      </c>
      <c r="AW1" s="5" t="s">
        <v>48</v>
      </c>
      <c r="AX1" s="1" t="s">
        <v>49</v>
      </c>
      <c r="AY1" s="1" t="s">
        <v>50</v>
      </c>
      <c r="AZ1" s="2" t="s">
        <v>51</v>
      </c>
      <c r="BA1" s="4" t="s">
        <v>52</v>
      </c>
      <c r="BB1" s="5" t="s">
        <v>53</v>
      </c>
      <c r="BC1" s="1" t="s">
        <v>54</v>
      </c>
      <c r="BD1" s="6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5" t="s">
        <v>60</v>
      </c>
      <c r="BJ1" s="5" t="s">
        <v>61</v>
      </c>
      <c r="BK1" s="5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6" t="s">
        <v>69</v>
      </c>
      <c r="BS1" s="6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2" t="s">
        <v>79</v>
      </c>
      <c r="CC1" s="2" t="s">
        <v>139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</row>
    <row r="2" spans="1:92" x14ac:dyDescent="0.35">
      <c r="A2" s="7">
        <v>1</v>
      </c>
      <c r="B2" s="7" t="s">
        <v>91</v>
      </c>
      <c r="C2" s="7" t="s">
        <v>92</v>
      </c>
      <c r="D2" s="7"/>
      <c r="E2" s="7" t="s">
        <v>93</v>
      </c>
      <c r="F2" s="7" t="s">
        <v>93</v>
      </c>
      <c r="G2" s="7">
        <v>999795</v>
      </c>
      <c r="H2" s="7" t="s">
        <v>94</v>
      </c>
      <c r="I2" s="7" t="s">
        <v>95</v>
      </c>
      <c r="J2" s="7" t="s">
        <v>96</v>
      </c>
      <c r="K2" s="7" t="s">
        <v>97</v>
      </c>
      <c r="L2" s="7" t="s">
        <v>98</v>
      </c>
      <c r="M2" s="7"/>
      <c r="N2" s="7" t="s">
        <v>99</v>
      </c>
      <c r="O2" s="7" t="s">
        <v>100</v>
      </c>
      <c r="P2" s="7" t="s">
        <v>101</v>
      </c>
      <c r="Q2" s="8">
        <v>44721</v>
      </c>
      <c r="R2" s="8">
        <v>44723</v>
      </c>
      <c r="S2" s="7"/>
      <c r="T2" s="7"/>
      <c r="U2" s="8">
        <v>44735</v>
      </c>
      <c r="V2" s="8">
        <v>44736</v>
      </c>
      <c r="W2" s="8">
        <v>44740</v>
      </c>
      <c r="X2" s="8">
        <v>44740</v>
      </c>
      <c r="Y2" s="8">
        <v>44745</v>
      </c>
      <c r="Z2" s="8"/>
      <c r="AA2" s="8"/>
      <c r="AB2" s="8">
        <v>44762</v>
      </c>
      <c r="AC2" s="8">
        <v>44706</v>
      </c>
      <c r="AD2" s="7" t="s">
        <v>102</v>
      </c>
      <c r="AE2" s="7"/>
      <c r="AF2" s="8">
        <v>44714</v>
      </c>
      <c r="AG2" s="7" t="s">
        <v>103</v>
      </c>
      <c r="AH2" s="8">
        <v>44762</v>
      </c>
      <c r="AI2" s="8">
        <v>44766</v>
      </c>
      <c r="AJ2" s="8">
        <v>44787</v>
      </c>
      <c r="AK2" s="9">
        <f ca="1">IF([1]Details!$Q2="","",IF([1]Details!$AJ2="",TODAY()-[1]Details!$Q2,[1]Details!$AJ2-[1]Details!$Q2))</f>
        <v>66</v>
      </c>
      <c r="AL2" s="7" t="s">
        <v>104</v>
      </c>
      <c r="AM2" s="7"/>
      <c r="AN2" s="10"/>
      <c r="AO2" s="7"/>
      <c r="AP2" s="7" t="s">
        <v>105</v>
      </c>
      <c r="AQ2" s="9">
        <f ca="1">IF([1]Details!$AJ2="","",IF([1]Details!$AO2="",TODAY()-[1]Details!$AJ2,[1]Details!$AO2-[1]Details!$AJ2))</f>
        <v>124</v>
      </c>
      <c r="AR2" s="7"/>
      <c r="AS2" s="11">
        <v>44805</v>
      </c>
      <c r="AT2" s="11">
        <v>44806</v>
      </c>
      <c r="AU2" s="7" t="s">
        <v>106</v>
      </c>
      <c r="AV2" s="9">
        <f ca="1">IF([1]Details!$AJ2="","",IF([1]Details!$AT2="",TODAY()-[1]Details!$AJ2,[1]Details!$AT2-[1]Details!$AJ2))</f>
        <v>19</v>
      </c>
      <c r="AW2" s="7"/>
      <c r="AX2" s="7"/>
      <c r="AY2" s="12">
        <v>44852</v>
      </c>
      <c r="AZ2" s="7" t="s">
        <v>107</v>
      </c>
      <c r="BA2" s="9">
        <f ca="1">IF([1]Details!$AJ2="","",IF([1]Details!$AY2="",TODAY()-[1]Details!$AJ2,[1]Details!$AY2-[1]Details!$AJ2))</f>
        <v>65</v>
      </c>
      <c r="BB2" s="7"/>
      <c r="BC2" s="12"/>
      <c r="BD2" s="7">
        <f ca="1">IF([1]Details!$AJ2="","",IF([1]Details!$BC2="",TODAY()-[1]Details!$AJ2,[1]Details!$BC2-[1]Details!$AJ2))</f>
        <v>124</v>
      </c>
      <c r="BE2" s="7"/>
      <c r="BF2" s="7"/>
      <c r="BG2" s="7"/>
      <c r="BH2" s="13" t="s">
        <v>108</v>
      </c>
      <c r="BI2" s="13"/>
      <c r="BJ2" s="7" t="s">
        <v>109</v>
      </c>
      <c r="BK2" s="7"/>
      <c r="BL2" s="7"/>
      <c r="BM2" s="7"/>
      <c r="BN2" s="7"/>
      <c r="BO2" s="7"/>
      <c r="BP2" s="7" t="str">
        <f ca="1">IF(AK2&lt;8,"0-7days",IF(AK2&lt;16,"8-15days",IF(AK2&lt;31,"16-30days","&gt;30days")))</f>
        <v>&gt;30days</v>
      </c>
      <c r="BQ2" s="7" t="str">
        <f ca="1">IF(BD2&lt;8,"0-7days",IF(BD2&lt;16,"8-15days",IF(BD2&lt;31,"16-30days","&gt;30days")))</f>
        <v>&gt;30days</v>
      </c>
      <c r="BR2" s="7" t="str">
        <f ca="1">IF(AK2&lt;14,"0-14days","&gt;14days")</f>
        <v>&gt;14days</v>
      </c>
      <c r="BS2" s="7" t="str">
        <f ca="1">IF(BD2&lt;10,"0-10days","&gt;10days")</f>
        <v>&gt;10days</v>
      </c>
      <c r="BT2" s="7" t="s">
        <v>110</v>
      </c>
      <c r="BU2" s="7" t="s">
        <v>111</v>
      </c>
      <c r="BV2" s="7" t="s">
        <v>112</v>
      </c>
      <c r="BW2" s="7" t="s">
        <v>113</v>
      </c>
      <c r="BX2" s="7" t="s">
        <v>114</v>
      </c>
      <c r="BY2" s="7" t="s">
        <v>115</v>
      </c>
      <c r="BZ2" s="7" t="s">
        <v>116</v>
      </c>
      <c r="CA2" s="7" t="s">
        <v>113</v>
      </c>
      <c r="CB2" s="7" t="s">
        <v>97</v>
      </c>
      <c r="CC2" s="7" t="s">
        <v>97</v>
      </c>
      <c r="CD2" s="7" t="s">
        <v>117</v>
      </c>
      <c r="CE2" s="7"/>
      <c r="CF2" s="14"/>
      <c r="CG2" s="14"/>
      <c r="CH2" s="14"/>
      <c r="CI2" s="14">
        <f>WEEKNUM(Q2)</f>
        <v>24</v>
      </c>
      <c r="CJ2" s="14">
        <f t="shared" ref="CJ2:CJ5" si="0">WEEKNUM(AJ2)</f>
        <v>34</v>
      </c>
      <c r="CK2" s="14"/>
      <c r="CL2" s="14" t="s">
        <v>118</v>
      </c>
      <c r="CM2" s="14"/>
      <c r="CN2" s="14" t="s">
        <v>115</v>
      </c>
    </row>
    <row r="3" spans="1:92" x14ac:dyDescent="0.35">
      <c r="A3" s="7">
        <v>2</v>
      </c>
      <c r="B3" s="14" t="s">
        <v>91</v>
      </c>
      <c r="C3" s="7" t="s">
        <v>92</v>
      </c>
      <c r="D3" s="7"/>
      <c r="E3" s="14" t="s">
        <v>119</v>
      </c>
      <c r="F3" s="14" t="s">
        <v>119</v>
      </c>
      <c r="G3" s="14">
        <v>999802</v>
      </c>
      <c r="H3" s="14" t="s">
        <v>120</v>
      </c>
      <c r="I3" s="7" t="s">
        <v>95</v>
      </c>
      <c r="J3" s="7" t="s">
        <v>96</v>
      </c>
      <c r="K3" s="7" t="s">
        <v>97</v>
      </c>
      <c r="L3" s="7" t="s">
        <v>98</v>
      </c>
      <c r="M3" s="14"/>
      <c r="N3" s="14" t="s">
        <v>99</v>
      </c>
      <c r="O3" s="14" t="s">
        <v>100</v>
      </c>
      <c r="P3" s="14" t="s">
        <v>121</v>
      </c>
      <c r="Q3" s="15">
        <v>44720</v>
      </c>
      <c r="R3" s="15">
        <v>44723</v>
      </c>
      <c r="S3" s="14"/>
      <c r="T3" s="14"/>
      <c r="U3" s="15">
        <v>44735</v>
      </c>
      <c r="V3" s="15">
        <v>44736</v>
      </c>
      <c r="W3" s="15">
        <v>44740</v>
      </c>
      <c r="X3" s="15">
        <v>44741</v>
      </c>
      <c r="Y3" s="15">
        <v>44749</v>
      </c>
      <c r="Z3" s="15"/>
      <c r="AA3" s="15"/>
      <c r="AB3" s="15">
        <v>44758</v>
      </c>
      <c r="AC3" s="15">
        <v>44706</v>
      </c>
      <c r="AD3" s="14" t="s">
        <v>122</v>
      </c>
      <c r="AE3" s="14"/>
      <c r="AF3" s="15">
        <v>44714</v>
      </c>
      <c r="AG3" s="14" t="s">
        <v>123</v>
      </c>
      <c r="AH3" s="15">
        <v>44762</v>
      </c>
      <c r="AI3" s="15">
        <v>44775</v>
      </c>
      <c r="AJ3" s="15">
        <v>44787</v>
      </c>
      <c r="AK3" s="9">
        <f ca="1">IF([1]Details!$Q3="","",IF([1]Details!$AJ3="",TODAY()-[1]Details!$Q3,[1]Details!$AJ3-[1]Details!$Q3))</f>
        <v>67</v>
      </c>
      <c r="AL3" s="14" t="s">
        <v>104</v>
      </c>
      <c r="AM3" s="14"/>
      <c r="AN3" s="10"/>
      <c r="AO3" s="14"/>
      <c r="AP3" s="7" t="s">
        <v>105</v>
      </c>
      <c r="AQ3" s="9">
        <f ca="1">IF([1]Details!$AJ3="","",IF([1]Details!$AO3="",TODAY()-[1]Details!$AJ3,[1]Details!$AO3-[1]Details!$AJ3))</f>
        <v>124</v>
      </c>
      <c r="AR3" s="14"/>
      <c r="AS3" s="16">
        <v>44805</v>
      </c>
      <c r="AT3" s="16">
        <v>44806</v>
      </c>
      <c r="AU3" s="7" t="s">
        <v>106</v>
      </c>
      <c r="AV3" s="9">
        <f ca="1">IF([1]Details!$AJ3="","",IF([1]Details!$AT3="",TODAY()-[1]Details!$AJ3,[1]Details!$AT3-[1]Details!$AJ3))</f>
        <v>19</v>
      </c>
      <c r="AW3" s="14"/>
      <c r="AX3" s="14"/>
      <c r="AY3" s="17">
        <v>44819</v>
      </c>
      <c r="AZ3" s="7" t="s">
        <v>107</v>
      </c>
      <c r="BA3" s="9">
        <f ca="1">IF([1]Details!$AJ3="","",IF([1]Details!$AY3="",TODAY()-[1]Details!$AJ3,[1]Details!$AY3-[1]Details!$AJ3))</f>
        <v>32</v>
      </c>
      <c r="BB3" s="14"/>
      <c r="BC3" s="14"/>
      <c r="BD3" s="7">
        <f ca="1">IF([1]Details!$AJ3="","",IF([1]Details!$BC3="",TODAY()-[1]Details!$AJ3,[1]Details!$BC3-[1]Details!$AJ3))</f>
        <v>124</v>
      </c>
      <c r="BE3" s="14"/>
      <c r="BF3" s="14"/>
      <c r="BG3" s="14"/>
      <c r="BH3" s="13" t="s">
        <v>108</v>
      </c>
      <c r="BI3" s="9"/>
      <c r="BJ3" s="14" t="s">
        <v>109</v>
      </c>
      <c r="BK3" s="14"/>
      <c r="BL3" s="14"/>
      <c r="BM3" s="14"/>
      <c r="BN3" s="14"/>
      <c r="BO3" s="14"/>
      <c r="BP3" s="7" t="str">
        <f t="shared" ref="BP3:BP5" ca="1" si="1">IF(AK3&lt;8,"0-7days",IF(AK3&lt;16,"8-15days",IF(AK3&lt;31,"16-30days","&gt;30days")))</f>
        <v>&gt;30days</v>
      </c>
      <c r="BQ3" s="7" t="str">
        <f t="shared" ref="BQ3:BQ5" ca="1" si="2">IF(BD3&lt;8,"0-7days",IF(BD3&lt;16,"8-15days",IF(BD3&lt;31,"16-30days","&gt;30days")))</f>
        <v>&gt;30days</v>
      </c>
      <c r="BR3" s="7" t="str">
        <f t="shared" ref="BR3:BR5" ca="1" si="3">IF(AK3&lt;14,"0-14days","&gt;14days")</f>
        <v>&gt;14days</v>
      </c>
      <c r="BS3" s="7" t="str">
        <f ca="1">IF(BD3&lt;10,"0-10days","&gt;10days")</f>
        <v>&gt;10days</v>
      </c>
      <c r="BT3" s="7" t="s">
        <v>110</v>
      </c>
      <c r="BU3" s="14" t="s">
        <v>111</v>
      </c>
      <c r="BV3" s="14" t="s">
        <v>112</v>
      </c>
      <c r="BW3" s="14" t="s">
        <v>113</v>
      </c>
      <c r="BX3" s="7" t="s">
        <v>114</v>
      </c>
      <c r="BY3" s="7" t="s">
        <v>115</v>
      </c>
      <c r="BZ3" s="14" t="s">
        <v>116</v>
      </c>
      <c r="CA3" s="14" t="s">
        <v>113</v>
      </c>
      <c r="CB3" s="7" t="s">
        <v>97</v>
      </c>
      <c r="CC3" s="7" t="s">
        <v>97</v>
      </c>
      <c r="CD3" s="7" t="s">
        <v>117</v>
      </c>
      <c r="CE3" s="14"/>
      <c r="CF3" s="14"/>
      <c r="CG3" s="14"/>
      <c r="CH3" s="14"/>
      <c r="CI3" s="14">
        <f t="shared" ref="CI3:CI5" si="4">WEEKNUM(Q3)</f>
        <v>24</v>
      </c>
      <c r="CJ3" s="14">
        <f t="shared" si="0"/>
        <v>34</v>
      </c>
      <c r="CK3" s="14"/>
      <c r="CL3" s="14" t="s">
        <v>118</v>
      </c>
      <c r="CM3" s="14"/>
      <c r="CN3" s="14" t="s">
        <v>115</v>
      </c>
    </row>
    <row r="4" spans="1:92" x14ac:dyDescent="0.35">
      <c r="A4" s="7">
        <v>3</v>
      </c>
      <c r="B4" s="7" t="s">
        <v>91</v>
      </c>
      <c r="C4" s="7" t="s">
        <v>92</v>
      </c>
      <c r="D4" s="7"/>
      <c r="E4" s="7" t="s">
        <v>124</v>
      </c>
      <c r="F4" s="7" t="s">
        <v>124</v>
      </c>
      <c r="G4" s="7">
        <v>999790</v>
      </c>
      <c r="H4" s="7" t="s">
        <v>120</v>
      </c>
      <c r="I4" s="7" t="s">
        <v>95</v>
      </c>
      <c r="J4" s="7" t="s">
        <v>96</v>
      </c>
      <c r="K4" s="7" t="s">
        <v>97</v>
      </c>
      <c r="L4" s="7" t="s">
        <v>98</v>
      </c>
      <c r="M4" s="7"/>
      <c r="N4" s="7" t="s">
        <v>99</v>
      </c>
      <c r="O4" s="7" t="s">
        <v>100</v>
      </c>
      <c r="P4" s="7" t="s">
        <v>125</v>
      </c>
      <c r="Q4" s="8">
        <v>44725</v>
      </c>
      <c r="R4" s="8">
        <v>44725</v>
      </c>
      <c r="S4" s="7"/>
      <c r="T4" s="7"/>
      <c r="U4" s="8">
        <v>44735</v>
      </c>
      <c r="V4" s="8">
        <v>44736</v>
      </c>
      <c r="W4" s="8">
        <v>44739</v>
      </c>
      <c r="X4" s="8">
        <v>44740</v>
      </c>
      <c r="Y4" s="8">
        <v>44748</v>
      </c>
      <c r="Z4" s="8"/>
      <c r="AA4" s="8"/>
      <c r="AB4" s="8">
        <v>44756</v>
      </c>
      <c r="AC4" s="8">
        <v>44706</v>
      </c>
      <c r="AD4" s="7" t="s">
        <v>126</v>
      </c>
      <c r="AE4" s="7"/>
      <c r="AF4" s="8">
        <v>44714</v>
      </c>
      <c r="AG4" s="7" t="s">
        <v>127</v>
      </c>
      <c r="AH4" s="8">
        <v>44761</v>
      </c>
      <c r="AI4" s="8">
        <v>44762</v>
      </c>
      <c r="AJ4" s="8">
        <v>44767</v>
      </c>
      <c r="AK4" s="9">
        <f ca="1">IF([1]Details!$Q4="","",IF([1]Details!$AJ4="",TODAY()-[1]Details!$Q4,[1]Details!$AJ4-[1]Details!$Q4))</f>
        <v>42</v>
      </c>
      <c r="AL4" s="7" t="s">
        <v>104</v>
      </c>
      <c r="AM4" s="7"/>
      <c r="AN4" s="18">
        <v>44814</v>
      </c>
      <c r="AO4" s="7"/>
      <c r="AP4" s="7" t="s">
        <v>105</v>
      </c>
      <c r="AQ4" s="9">
        <f ca="1">IF([1]Details!$AJ4="","",IF([1]Details!$AO4="",TODAY()-[1]Details!$AJ4,[1]Details!$AO4-[1]Details!$AJ4))</f>
        <v>144</v>
      </c>
      <c r="AR4" s="7" t="s">
        <v>128</v>
      </c>
      <c r="AS4" s="11">
        <v>44805</v>
      </c>
      <c r="AT4" s="11">
        <v>44806</v>
      </c>
      <c r="AU4" s="7" t="s">
        <v>106</v>
      </c>
      <c r="AV4" s="9">
        <f ca="1">IF([1]Details!$AJ4="","",IF([1]Details!$AT4="",TODAY()-[1]Details!$AJ4,[1]Details!$AT4-[1]Details!$AJ4))</f>
        <v>39</v>
      </c>
      <c r="AW4" s="7"/>
      <c r="AX4" s="7"/>
      <c r="AY4" s="12">
        <v>44852</v>
      </c>
      <c r="AZ4" s="7" t="s">
        <v>107</v>
      </c>
      <c r="BA4" s="9">
        <f ca="1">IF([1]Details!$AJ4="","",IF([1]Details!$AY4="",TODAY()-[1]Details!$AJ4,[1]Details!$AY4-[1]Details!$AJ4))</f>
        <v>85</v>
      </c>
      <c r="BB4" s="7"/>
      <c r="BC4" s="7"/>
      <c r="BD4" s="7">
        <f ca="1">IF([1]Details!$AJ4="","",IF([1]Details!$BC4="",TODAY()-[1]Details!$AJ4,[1]Details!$BC4-[1]Details!$AJ4))</f>
        <v>144</v>
      </c>
      <c r="BE4" s="7"/>
      <c r="BF4" s="7"/>
      <c r="BG4" s="7"/>
      <c r="BH4" s="13" t="s">
        <v>108</v>
      </c>
      <c r="BI4" s="13"/>
      <c r="BJ4" s="7" t="s">
        <v>109</v>
      </c>
      <c r="BK4" s="7"/>
      <c r="BL4" s="7"/>
      <c r="BM4" s="7"/>
      <c r="BN4" s="7"/>
      <c r="BO4" s="7"/>
      <c r="BP4" s="7" t="str">
        <f t="shared" ca="1" si="1"/>
        <v>&gt;30days</v>
      </c>
      <c r="BQ4" s="7" t="str">
        <f t="shared" ca="1" si="2"/>
        <v>&gt;30days</v>
      </c>
      <c r="BR4" s="7" t="str">
        <f t="shared" ca="1" si="3"/>
        <v>&gt;14days</v>
      </c>
      <c r="BS4" s="7" t="str">
        <f ca="1">IF(BD4&lt;10,"0-10days","&gt;10days")</f>
        <v>&gt;10days</v>
      </c>
      <c r="BT4" s="7" t="s">
        <v>110</v>
      </c>
      <c r="BU4" s="7" t="s">
        <v>111</v>
      </c>
      <c r="BV4" s="7" t="s">
        <v>112</v>
      </c>
      <c r="BW4" s="7" t="s">
        <v>113</v>
      </c>
      <c r="BX4" s="7" t="s">
        <v>114</v>
      </c>
      <c r="BY4" s="7" t="s">
        <v>115</v>
      </c>
      <c r="BZ4" s="7" t="s">
        <v>116</v>
      </c>
      <c r="CA4" s="7" t="s">
        <v>113</v>
      </c>
      <c r="CB4" s="7" t="s">
        <v>97</v>
      </c>
      <c r="CC4" s="7" t="s">
        <v>97</v>
      </c>
      <c r="CD4" s="7" t="s">
        <v>117</v>
      </c>
      <c r="CE4" s="7"/>
      <c r="CF4" s="14"/>
      <c r="CG4" s="14"/>
      <c r="CH4" s="14"/>
      <c r="CI4" s="14">
        <f t="shared" si="4"/>
        <v>25</v>
      </c>
      <c r="CJ4" s="14">
        <f t="shared" si="0"/>
        <v>31</v>
      </c>
      <c r="CK4" s="14"/>
      <c r="CL4" s="14" t="s">
        <v>118</v>
      </c>
      <c r="CM4" s="14"/>
      <c r="CN4" s="14" t="s">
        <v>115</v>
      </c>
    </row>
    <row r="5" spans="1:92" x14ac:dyDescent="0.35">
      <c r="A5" s="7">
        <v>4</v>
      </c>
      <c r="B5" s="14" t="s">
        <v>91</v>
      </c>
      <c r="C5" s="7" t="s">
        <v>92</v>
      </c>
      <c r="D5" s="7"/>
      <c r="E5" s="14" t="s">
        <v>129</v>
      </c>
      <c r="F5" s="14" t="s">
        <v>129</v>
      </c>
      <c r="G5" s="14">
        <v>998983</v>
      </c>
      <c r="H5" s="14" t="s">
        <v>130</v>
      </c>
      <c r="I5" s="7" t="s">
        <v>95</v>
      </c>
      <c r="J5" s="7" t="s">
        <v>96</v>
      </c>
      <c r="K5" s="7" t="s">
        <v>97</v>
      </c>
      <c r="L5" s="7" t="s">
        <v>98</v>
      </c>
      <c r="M5" s="14"/>
      <c r="N5" s="14" t="s">
        <v>99</v>
      </c>
      <c r="O5" s="14" t="s">
        <v>131</v>
      </c>
      <c r="P5" s="14" t="s">
        <v>132</v>
      </c>
      <c r="Q5" s="15">
        <v>44742</v>
      </c>
      <c r="R5" s="15">
        <v>44744</v>
      </c>
      <c r="S5" s="14"/>
      <c r="T5" s="14"/>
      <c r="U5" s="15">
        <v>44780</v>
      </c>
      <c r="V5" s="15">
        <v>44780</v>
      </c>
      <c r="W5" s="15">
        <v>44781</v>
      </c>
      <c r="X5" s="18">
        <v>44832</v>
      </c>
      <c r="Y5" s="18">
        <v>44834</v>
      </c>
      <c r="Z5" s="15"/>
      <c r="AA5" s="15"/>
      <c r="AB5" s="18">
        <v>44835</v>
      </c>
      <c r="AC5" s="10">
        <v>44711</v>
      </c>
      <c r="AD5" s="19" t="s">
        <v>133</v>
      </c>
      <c r="AE5" s="14"/>
      <c r="AF5" s="10">
        <v>44715</v>
      </c>
      <c r="AG5" s="19" t="s">
        <v>134</v>
      </c>
      <c r="AH5" s="15">
        <v>44838</v>
      </c>
      <c r="AI5" s="15">
        <v>44839</v>
      </c>
      <c r="AJ5" s="15">
        <v>44843</v>
      </c>
      <c r="AK5" s="9">
        <f ca="1">IF([1]Details!$Q5="","",IF([1]Details!$AJ5="",TODAY()-[1]Details!$Q5,[1]Details!$AJ5-[1]Details!$Q5))</f>
        <v>101</v>
      </c>
      <c r="AL5" s="14" t="s">
        <v>135</v>
      </c>
      <c r="AM5" s="14"/>
      <c r="AN5" s="20"/>
      <c r="AO5" s="14"/>
      <c r="AP5" s="7" t="s">
        <v>105</v>
      </c>
      <c r="AQ5" s="9">
        <f ca="1">IF([1]Details!$AJ5="","",IF([1]Details!$AO5="",TODAY()-[1]Details!$AJ5,[1]Details!$AO5-[1]Details!$AJ5))</f>
        <v>68</v>
      </c>
      <c r="AR5" s="14"/>
      <c r="AS5" s="16"/>
      <c r="AT5" s="16">
        <v>44842</v>
      </c>
      <c r="AU5" s="7" t="s">
        <v>106</v>
      </c>
      <c r="AV5" s="9">
        <f ca="1">IF([1]Details!$AJ5="","",IF([1]Details!$AT5="",TODAY()-[1]Details!$AJ5,[1]Details!$AT5-[1]Details!$AJ5))</f>
        <v>-1</v>
      </c>
      <c r="AW5" s="14"/>
      <c r="AX5" s="14"/>
      <c r="AY5" s="17">
        <v>44869</v>
      </c>
      <c r="AZ5" s="7" t="s">
        <v>107</v>
      </c>
      <c r="BA5" s="9">
        <f ca="1">IF([1]Details!$AJ5="","",IF([1]Details!$AY5="",TODAY()-[1]Details!$AJ5,[1]Details!$AY5-[1]Details!$AJ5))</f>
        <v>26</v>
      </c>
      <c r="BB5" s="14"/>
      <c r="BC5" s="14"/>
      <c r="BD5" s="7">
        <f ca="1">IF([1]Details!$AJ5="","",IF([1]Details!$BC5="",TODAY()-[1]Details!$AJ5,[1]Details!$BC5-[1]Details!$AJ5))</f>
        <v>68</v>
      </c>
      <c r="BE5" s="14"/>
      <c r="BF5" s="14" t="s">
        <v>136</v>
      </c>
      <c r="BG5" s="14"/>
      <c r="BH5" s="13" t="s">
        <v>108</v>
      </c>
      <c r="BI5" s="9"/>
      <c r="BJ5" s="14"/>
      <c r="BK5" s="14"/>
      <c r="BL5" s="14"/>
      <c r="BM5" s="14"/>
      <c r="BN5" s="14"/>
      <c r="BO5" s="14"/>
      <c r="BP5" s="7" t="str">
        <f t="shared" ca="1" si="1"/>
        <v>&gt;30days</v>
      </c>
      <c r="BQ5" s="7" t="str">
        <f t="shared" ca="1" si="2"/>
        <v>&gt;30days</v>
      </c>
      <c r="BR5" s="7" t="str">
        <f t="shared" ca="1" si="3"/>
        <v>&gt;14days</v>
      </c>
      <c r="BS5" s="7" t="str">
        <f ca="1">IF(BD5&lt;10,"0-10days","&gt;10days")</f>
        <v>&gt;10days</v>
      </c>
      <c r="BT5" s="7" t="s">
        <v>110</v>
      </c>
      <c r="BU5" s="14" t="s">
        <v>137</v>
      </c>
      <c r="BV5" s="14"/>
      <c r="BW5" s="14"/>
      <c r="BX5" s="14"/>
      <c r="BY5" s="14"/>
      <c r="BZ5" s="14"/>
      <c r="CA5" s="14"/>
      <c r="CB5" s="7" t="s">
        <v>97</v>
      </c>
      <c r="CC5" s="7" t="s">
        <v>97</v>
      </c>
      <c r="CD5" s="7" t="s">
        <v>117</v>
      </c>
      <c r="CE5" s="14"/>
      <c r="CF5" s="14"/>
      <c r="CG5" s="14"/>
      <c r="CH5" s="14"/>
      <c r="CI5" s="14">
        <f t="shared" si="4"/>
        <v>27</v>
      </c>
      <c r="CJ5" s="14">
        <f t="shared" si="0"/>
        <v>42</v>
      </c>
      <c r="CK5" s="14"/>
      <c r="CL5" s="14" t="s">
        <v>138</v>
      </c>
      <c r="CM5" s="14"/>
      <c r="CN5" s="14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dell7480</dc:creator>
  <cp:lastModifiedBy>dell7480</cp:lastModifiedBy>
  <dcterms:created xsi:type="dcterms:W3CDTF">2015-06-05T18:17:20Z</dcterms:created>
  <dcterms:modified xsi:type="dcterms:W3CDTF">2022-12-16T08:00:24Z</dcterms:modified>
</cp:coreProperties>
</file>