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ith M Gowda\Downloads\"/>
    </mc:Choice>
  </mc:AlternateContent>
  <xr:revisionPtr revIDLastSave="0" documentId="13_ncr:1_{92A5EB55-5814-46AC-9EE4-B530D90E7929}" xr6:coauthVersionLast="47" xr6:coauthVersionMax="47" xr10:uidLastSave="{00000000-0000-0000-0000-000000000000}"/>
  <bookViews>
    <workbookView xWindow="-110" yWindow="-110" windowWidth="19420" windowHeight="10300" activeTab="5" xr2:uid="{2315C911-F35E-4504-81E9-2B4F3C1BB8DD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 " sheetId="1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" l="1"/>
  <c r="D23" i="2" s="1"/>
  <c r="E23" i="2" s="1"/>
  <c r="L16" i="2"/>
  <c r="F47" i="2" s="1"/>
  <c r="G47" i="2" s="1"/>
  <c r="L20" i="2"/>
  <c r="H50" i="2"/>
  <c r="I50" i="2" s="1"/>
  <c r="H330" i="5"/>
  <c r="H319" i="5"/>
  <c r="H305" i="5"/>
  <c r="H292" i="5"/>
  <c r="H280" i="5"/>
  <c r="H269" i="5"/>
  <c r="H258" i="5"/>
  <c r="H248" i="5"/>
  <c r="H237" i="5"/>
  <c r="H226" i="5"/>
  <c r="H216" i="5"/>
  <c r="H205" i="5"/>
  <c r="H194" i="5"/>
  <c r="H184" i="5"/>
  <c r="H173" i="5"/>
  <c r="H162" i="5"/>
  <c r="H152" i="5"/>
  <c r="H141" i="5"/>
  <c r="H130" i="5"/>
  <c r="H120" i="5"/>
  <c r="H109" i="5"/>
  <c r="H98" i="5"/>
  <c r="H88" i="5"/>
  <c r="H77" i="5"/>
  <c r="H66" i="5"/>
  <c r="H56" i="5"/>
  <c r="H45" i="5"/>
  <c r="H34" i="5"/>
  <c r="H24" i="5"/>
  <c r="H13" i="5"/>
  <c r="O11" i="5"/>
  <c r="H327" i="5" s="1"/>
  <c r="O10" i="5"/>
  <c r="G4" i="5" s="1"/>
  <c r="D19" i="7"/>
  <c r="G329" i="5"/>
  <c r="G320" i="5"/>
  <c r="G311" i="5"/>
  <c r="G302" i="5"/>
  <c r="G298" i="5"/>
  <c r="G292" i="5"/>
  <c r="G289" i="5"/>
  <c r="G283" i="5"/>
  <c r="G280" i="5"/>
  <c r="G274" i="5"/>
  <c r="G271" i="5"/>
  <c r="G265" i="5"/>
  <c r="G262" i="5"/>
  <c r="G256" i="5"/>
  <c r="G252" i="5"/>
  <c r="G247" i="5"/>
  <c r="G243" i="5"/>
  <c r="G238" i="5"/>
  <c r="G234" i="5"/>
  <c r="G228" i="5"/>
  <c r="G225" i="5"/>
  <c r="G219" i="5"/>
  <c r="G216" i="5"/>
  <c r="G210" i="5"/>
  <c r="G207" i="5"/>
  <c r="G202" i="5"/>
  <c r="G201" i="5"/>
  <c r="G198" i="5"/>
  <c r="G193" i="5"/>
  <c r="G192" i="5"/>
  <c r="G188" i="5"/>
  <c r="G184" i="5"/>
  <c r="G183" i="5"/>
  <c r="G179" i="5"/>
  <c r="G175" i="5"/>
  <c r="G174" i="5"/>
  <c r="G170" i="5"/>
  <c r="G166" i="5"/>
  <c r="G164" i="5"/>
  <c r="G161" i="5"/>
  <c r="G156" i="5"/>
  <c r="G155" i="5"/>
  <c r="G152" i="5"/>
  <c r="G147" i="5"/>
  <c r="G146" i="5"/>
  <c r="G143" i="5"/>
  <c r="G138" i="5"/>
  <c r="G137" i="5"/>
  <c r="G134" i="5"/>
  <c r="G129" i="5"/>
  <c r="G128" i="5"/>
  <c r="G124" i="5"/>
  <c r="G120" i="5"/>
  <c r="G119" i="5"/>
  <c r="G115" i="5"/>
  <c r="G111" i="5"/>
  <c r="G110" i="5"/>
  <c r="G106" i="5"/>
  <c r="G102" i="5"/>
  <c r="G100" i="5"/>
  <c r="G97" i="5"/>
  <c r="G92" i="5"/>
  <c r="G91" i="5"/>
  <c r="G88" i="5"/>
  <c r="G83" i="5"/>
  <c r="G82" i="5"/>
  <c r="G79" i="5"/>
  <c r="G74" i="5"/>
  <c r="G73" i="5"/>
  <c r="G70" i="5"/>
  <c r="G65" i="5"/>
  <c r="G64" i="5"/>
  <c r="G60" i="5"/>
  <c r="G56" i="5"/>
  <c r="G55" i="5"/>
  <c r="G51" i="5"/>
  <c r="G47" i="5"/>
  <c r="G46" i="5"/>
  <c r="G42" i="5"/>
  <c r="G38" i="5"/>
  <c r="G36" i="5"/>
  <c r="G33" i="5"/>
  <c r="G28" i="5"/>
  <c r="G27" i="5"/>
  <c r="G24" i="5"/>
  <c r="G19" i="5"/>
  <c r="G18" i="5"/>
  <c r="G15" i="5"/>
  <c r="G10" i="5"/>
  <c r="G9" i="5"/>
  <c r="G6" i="5"/>
  <c r="C24" i="4"/>
  <c r="C4" i="4" s="1"/>
  <c r="D4" i="4" s="1"/>
  <c r="C25" i="4"/>
  <c r="C8" i="4" s="1"/>
  <c r="D8" i="4" s="1"/>
  <c r="C5" i="4"/>
  <c r="D5" i="4" s="1"/>
  <c r="C7" i="4"/>
  <c r="D7" i="4" s="1"/>
  <c r="C9" i="4"/>
  <c r="D9" i="4" s="1"/>
  <c r="C11" i="4"/>
  <c r="D11" i="4" s="1"/>
  <c r="C13" i="4"/>
  <c r="D13" i="4"/>
  <c r="C15" i="4"/>
  <c r="D15" i="4" s="1"/>
  <c r="C17" i="4"/>
  <c r="D17" i="4" s="1"/>
  <c r="C19" i="4"/>
  <c r="D19" i="4" s="1"/>
  <c r="C26" i="4"/>
  <c r="G11" i="3"/>
  <c r="G10" i="3"/>
  <c r="G9" i="3"/>
  <c r="H7" i="3"/>
  <c r="H6" i="3"/>
  <c r="H5" i="3"/>
  <c r="D50" i="2"/>
  <c r="E50" i="2" s="1"/>
  <c r="H48" i="2"/>
  <c r="I48" i="2" s="1"/>
  <c r="D48" i="2"/>
  <c r="E48" i="2" s="1"/>
  <c r="H46" i="2"/>
  <c r="I46" i="2" s="1"/>
  <c r="D46" i="2"/>
  <c r="E46" i="2" s="1"/>
  <c r="F45" i="2"/>
  <c r="G45" i="2" s="1"/>
  <c r="H44" i="2"/>
  <c r="I44" i="2" s="1"/>
  <c r="D44" i="2"/>
  <c r="E44" i="2" s="1"/>
  <c r="H42" i="2"/>
  <c r="I42" i="2" s="1"/>
  <c r="D42" i="2"/>
  <c r="E42" i="2" s="1"/>
  <c r="H40" i="2"/>
  <c r="I40" i="2" s="1"/>
  <c r="D40" i="2"/>
  <c r="E40" i="2" s="1"/>
  <c r="H38" i="2"/>
  <c r="I38" i="2" s="1"/>
  <c r="D38" i="2"/>
  <c r="E38" i="2" s="1"/>
  <c r="F37" i="2"/>
  <c r="G37" i="2" s="1"/>
  <c r="H36" i="2"/>
  <c r="I36" i="2" s="1"/>
  <c r="D36" i="2"/>
  <c r="E36" i="2" s="1"/>
  <c r="H34" i="2"/>
  <c r="I34" i="2" s="1"/>
  <c r="D34" i="2"/>
  <c r="E34" i="2" s="1"/>
  <c r="H33" i="2"/>
  <c r="I33" i="2" s="1"/>
  <c r="D33" i="2"/>
  <c r="E33" i="2" s="1"/>
  <c r="H32" i="2"/>
  <c r="I32" i="2" s="1"/>
  <c r="D32" i="2"/>
  <c r="E32" i="2" s="1"/>
  <c r="H31" i="2"/>
  <c r="I31" i="2" s="1"/>
  <c r="D31" i="2"/>
  <c r="E31" i="2" s="1"/>
  <c r="H30" i="2"/>
  <c r="I30" i="2" s="1"/>
  <c r="D30" i="2"/>
  <c r="E30" i="2" s="1"/>
  <c r="H29" i="2"/>
  <c r="I29" i="2" s="1"/>
  <c r="F29" i="2"/>
  <c r="G29" i="2" s="1"/>
  <c r="D29" i="2"/>
  <c r="E29" i="2" s="1"/>
  <c r="H28" i="2"/>
  <c r="I28" i="2" s="1"/>
  <c r="D28" i="2"/>
  <c r="E28" i="2" s="1"/>
  <c r="H27" i="2"/>
  <c r="I27" i="2" s="1"/>
  <c r="D27" i="2"/>
  <c r="E27" i="2" s="1"/>
  <c r="H26" i="2"/>
  <c r="I26" i="2" s="1"/>
  <c r="D26" i="2"/>
  <c r="E26" i="2" s="1"/>
  <c r="H25" i="2"/>
  <c r="I25" i="2" s="1"/>
  <c r="D25" i="2"/>
  <c r="E25" i="2" s="1"/>
  <c r="H24" i="2"/>
  <c r="I24" i="2" s="1"/>
  <c r="F24" i="2"/>
  <c r="G24" i="2" s="1"/>
  <c r="D24" i="2"/>
  <c r="E24" i="2" s="1"/>
  <c r="H23" i="2"/>
  <c r="I23" i="2" s="1"/>
  <c r="H9" i="2"/>
  <c r="I9" i="2" s="1"/>
  <c r="H10" i="2"/>
  <c r="I10" i="2" s="1"/>
  <c r="H11" i="2"/>
  <c r="I11" i="2" s="1"/>
  <c r="H12" i="2"/>
  <c r="I12" i="2" s="1"/>
  <c r="H14" i="2"/>
  <c r="I14" i="2" s="1"/>
  <c r="H15" i="2"/>
  <c r="I15" i="2" s="1"/>
  <c r="H17" i="2"/>
  <c r="I17" i="2" s="1"/>
  <c r="H18" i="2"/>
  <c r="I18" i="2" s="1"/>
  <c r="H19" i="2"/>
  <c r="I19" i="2" s="1"/>
  <c r="H20" i="2"/>
  <c r="I20" i="2" s="1"/>
  <c r="H22" i="2"/>
  <c r="I22" i="2" s="1"/>
  <c r="F21" i="2"/>
  <c r="G21" i="2" s="1"/>
  <c r="D21" i="2"/>
  <c r="E21" i="2" s="1"/>
  <c r="D20" i="2"/>
  <c r="E20" i="2" s="1"/>
  <c r="D19" i="2"/>
  <c r="E19" i="2" s="1"/>
  <c r="F13" i="2"/>
  <c r="G13" i="2" s="1"/>
  <c r="D18" i="2"/>
  <c r="E18" i="2" s="1"/>
  <c r="D17" i="2"/>
  <c r="E17" i="2" s="1"/>
  <c r="D16" i="2"/>
  <c r="E16" i="2" s="1"/>
  <c r="D15" i="2"/>
  <c r="E15" i="2" s="1"/>
  <c r="D10" i="2"/>
  <c r="E10" i="2" s="1"/>
  <c r="D11" i="2"/>
  <c r="E11" i="2" s="1"/>
  <c r="D13" i="2"/>
  <c r="E13" i="2" s="1"/>
  <c r="D14" i="2"/>
  <c r="E14" i="2" s="1"/>
  <c r="C6" i="4" l="1"/>
  <c r="D6" i="4" s="1"/>
  <c r="F32" i="4" s="1"/>
  <c r="G7" i="5"/>
  <c r="G16" i="5"/>
  <c r="G25" i="5"/>
  <c r="G34" i="5"/>
  <c r="G43" i="5"/>
  <c r="G52" i="5"/>
  <c r="G62" i="5"/>
  <c r="G71" i="5"/>
  <c r="G80" i="5"/>
  <c r="G89" i="5"/>
  <c r="G98" i="5"/>
  <c r="G107" i="5"/>
  <c r="G116" i="5"/>
  <c r="G126" i="5"/>
  <c r="G135" i="5"/>
  <c r="G144" i="5"/>
  <c r="G153" i="5"/>
  <c r="G162" i="5"/>
  <c r="G171" i="5"/>
  <c r="G180" i="5"/>
  <c r="G190" i="5"/>
  <c r="G199" i="5"/>
  <c r="G208" i="5"/>
  <c r="G217" i="5"/>
  <c r="G226" i="5"/>
  <c r="G235" i="5"/>
  <c r="G244" i="5"/>
  <c r="G254" i="5"/>
  <c r="G263" i="5"/>
  <c r="G272" i="5"/>
  <c r="G281" i="5"/>
  <c r="G290" i="5"/>
  <c r="G299" i="5"/>
  <c r="G308" i="5"/>
  <c r="G318" i="5"/>
  <c r="G327" i="5"/>
  <c r="C27" i="4"/>
  <c r="H10" i="5"/>
  <c r="H21" i="5"/>
  <c r="H32" i="5"/>
  <c r="H42" i="5"/>
  <c r="H53" i="5"/>
  <c r="H64" i="5"/>
  <c r="H74" i="5"/>
  <c r="H85" i="5"/>
  <c r="H96" i="5"/>
  <c r="H106" i="5"/>
  <c r="H117" i="5"/>
  <c r="H128" i="5"/>
  <c r="H138" i="5"/>
  <c r="H149" i="5"/>
  <c r="H160" i="5"/>
  <c r="H170" i="5"/>
  <c r="H181" i="5"/>
  <c r="H192" i="5"/>
  <c r="H202" i="5"/>
  <c r="H213" i="5"/>
  <c r="H224" i="5"/>
  <c r="H234" i="5"/>
  <c r="H245" i="5"/>
  <c r="H256" i="5"/>
  <c r="H266" i="5"/>
  <c r="H277" i="5"/>
  <c r="H289" i="5"/>
  <c r="H303" i="5"/>
  <c r="H314" i="5"/>
  <c r="H328" i="5"/>
  <c r="G307" i="5"/>
  <c r="G316" i="5"/>
  <c r="G326" i="5"/>
  <c r="C18" i="4"/>
  <c r="D18" i="4" s="1"/>
  <c r="C14" i="4"/>
  <c r="D14" i="4" s="1"/>
  <c r="C10" i="4"/>
  <c r="D10" i="4" s="1"/>
  <c r="G8" i="5"/>
  <c r="G17" i="5"/>
  <c r="G26" i="5"/>
  <c r="G35" i="5"/>
  <c r="G44" i="5"/>
  <c r="G54" i="5"/>
  <c r="G63" i="5"/>
  <c r="G72" i="5"/>
  <c r="G81" i="5"/>
  <c r="G90" i="5"/>
  <c r="G99" i="5"/>
  <c r="G108" i="5"/>
  <c r="G118" i="5"/>
  <c r="G127" i="5"/>
  <c r="G136" i="5"/>
  <c r="G145" i="5"/>
  <c r="G154" i="5"/>
  <c r="G163" i="5"/>
  <c r="G172" i="5"/>
  <c r="G182" i="5"/>
  <c r="G191" i="5"/>
  <c r="G200" i="5"/>
  <c r="G209" i="5"/>
  <c r="G218" i="5"/>
  <c r="G227" i="5"/>
  <c r="G236" i="5"/>
  <c r="G246" i="5"/>
  <c r="G255" i="5"/>
  <c r="G264" i="5"/>
  <c r="G273" i="5"/>
  <c r="G282" i="5"/>
  <c r="G291" i="5"/>
  <c r="G300" i="5"/>
  <c r="G310" i="5"/>
  <c r="G319" i="5"/>
  <c r="G328" i="5"/>
  <c r="C28" i="4"/>
  <c r="H12" i="5"/>
  <c r="H23" i="5"/>
  <c r="H33" i="5"/>
  <c r="H44" i="5"/>
  <c r="H55" i="5"/>
  <c r="H65" i="5"/>
  <c r="H76" i="5"/>
  <c r="H87" i="5"/>
  <c r="H97" i="5"/>
  <c r="H108" i="5"/>
  <c r="H119" i="5"/>
  <c r="H129" i="5"/>
  <c r="H140" i="5"/>
  <c r="H151" i="5"/>
  <c r="H161" i="5"/>
  <c r="H172" i="5"/>
  <c r="H183" i="5"/>
  <c r="H193" i="5"/>
  <c r="H204" i="5"/>
  <c r="H215" i="5"/>
  <c r="H225" i="5"/>
  <c r="H236" i="5"/>
  <c r="H247" i="5"/>
  <c r="H257" i="5"/>
  <c r="H268" i="5"/>
  <c r="H279" i="5"/>
  <c r="H290" i="5"/>
  <c r="H304" i="5"/>
  <c r="H316" i="5"/>
  <c r="H329" i="5"/>
  <c r="H15" i="5"/>
  <c r="H25" i="5"/>
  <c r="H36" i="5"/>
  <c r="H47" i="5"/>
  <c r="H57" i="5"/>
  <c r="H68" i="5"/>
  <c r="H79" i="5"/>
  <c r="H89" i="5"/>
  <c r="H100" i="5"/>
  <c r="H111" i="5"/>
  <c r="H121" i="5"/>
  <c r="H132" i="5"/>
  <c r="H143" i="5"/>
  <c r="H153" i="5"/>
  <c r="H164" i="5"/>
  <c r="H175" i="5"/>
  <c r="H185" i="5"/>
  <c r="H196" i="5"/>
  <c r="H207" i="5"/>
  <c r="H217" i="5"/>
  <c r="H228" i="5"/>
  <c r="H239" i="5"/>
  <c r="H249" i="5"/>
  <c r="H260" i="5"/>
  <c r="H271" i="5"/>
  <c r="H281" i="5"/>
  <c r="H295" i="5"/>
  <c r="H306" i="5"/>
  <c r="H320" i="5"/>
  <c r="H332" i="5"/>
  <c r="G211" i="5"/>
  <c r="G220" i="5"/>
  <c r="G230" i="5"/>
  <c r="G239" i="5"/>
  <c r="G248" i="5"/>
  <c r="G257" i="5"/>
  <c r="G266" i="5"/>
  <c r="G275" i="5"/>
  <c r="G284" i="5"/>
  <c r="G294" i="5"/>
  <c r="G303" i="5"/>
  <c r="G312" i="5"/>
  <c r="G321" i="5"/>
  <c r="G330" i="5"/>
  <c r="G11" i="5"/>
  <c r="G20" i="5"/>
  <c r="G30" i="5"/>
  <c r="G39" i="5"/>
  <c r="G48" i="5"/>
  <c r="G57" i="5"/>
  <c r="G66" i="5"/>
  <c r="G75" i="5"/>
  <c r="G84" i="5"/>
  <c r="G94" i="5"/>
  <c r="G103" i="5"/>
  <c r="G112" i="5"/>
  <c r="G121" i="5"/>
  <c r="G130" i="5"/>
  <c r="G139" i="5"/>
  <c r="G148" i="5"/>
  <c r="G158" i="5"/>
  <c r="G167" i="5"/>
  <c r="G176" i="5"/>
  <c r="G185" i="5"/>
  <c r="G194" i="5"/>
  <c r="G203" i="5"/>
  <c r="G212" i="5"/>
  <c r="G222" i="5"/>
  <c r="G231" i="5"/>
  <c r="G240" i="5"/>
  <c r="G249" i="5"/>
  <c r="G258" i="5"/>
  <c r="G267" i="5"/>
  <c r="G276" i="5"/>
  <c r="G286" i="5"/>
  <c r="G295" i="5"/>
  <c r="G304" i="5"/>
  <c r="G313" i="5"/>
  <c r="G322" i="5"/>
  <c r="G331" i="5"/>
  <c r="H5" i="5"/>
  <c r="H16" i="5"/>
  <c r="H26" i="5"/>
  <c r="H37" i="5"/>
  <c r="H48" i="5"/>
  <c r="H58" i="5"/>
  <c r="H69" i="5"/>
  <c r="H80" i="5"/>
  <c r="H90" i="5"/>
  <c r="H101" i="5"/>
  <c r="H112" i="5"/>
  <c r="H122" i="5"/>
  <c r="H133" i="5"/>
  <c r="H144" i="5"/>
  <c r="H154" i="5"/>
  <c r="H165" i="5"/>
  <c r="H176" i="5"/>
  <c r="H186" i="5"/>
  <c r="H197" i="5"/>
  <c r="H208" i="5"/>
  <c r="H218" i="5"/>
  <c r="H229" i="5"/>
  <c r="H240" i="5"/>
  <c r="H250" i="5"/>
  <c r="H261" i="5"/>
  <c r="H272" i="5"/>
  <c r="H282" i="5"/>
  <c r="H296" i="5"/>
  <c r="H308" i="5"/>
  <c r="H321" i="5"/>
  <c r="G12" i="5"/>
  <c r="G22" i="5"/>
  <c r="G31" i="5"/>
  <c r="G40" i="5"/>
  <c r="G49" i="5"/>
  <c r="G58" i="5"/>
  <c r="G67" i="5"/>
  <c r="G76" i="5"/>
  <c r="G86" i="5"/>
  <c r="G95" i="5"/>
  <c r="G104" i="5"/>
  <c r="G113" i="5"/>
  <c r="G122" i="5"/>
  <c r="G131" i="5"/>
  <c r="G140" i="5"/>
  <c r="G150" i="5"/>
  <c r="G159" i="5"/>
  <c r="G168" i="5"/>
  <c r="G177" i="5"/>
  <c r="G186" i="5"/>
  <c r="G195" i="5"/>
  <c r="G204" i="5"/>
  <c r="G214" i="5"/>
  <c r="G223" i="5"/>
  <c r="G232" i="5"/>
  <c r="G241" i="5"/>
  <c r="G250" i="5"/>
  <c r="G259" i="5"/>
  <c r="G268" i="5"/>
  <c r="G278" i="5"/>
  <c r="G287" i="5"/>
  <c r="G296" i="5"/>
  <c r="G305" i="5"/>
  <c r="G314" i="5"/>
  <c r="G323" i="5"/>
  <c r="G332" i="5"/>
  <c r="H7" i="5"/>
  <c r="H17" i="5"/>
  <c r="H28" i="5"/>
  <c r="H39" i="5"/>
  <c r="H49" i="5"/>
  <c r="H60" i="5"/>
  <c r="H71" i="5"/>
  <c r="H81" i="5"/>
  <c r="H92" i="5"/>
  <c r="H103" i="5"/>
  <c r="H113" i="5"/>
  <c r="H124" i="5"/>
  <c r="H135" i="5"/>
  <c r="H145" i="5"/>
  <c r="H156" i="5"/>
  <c r="H167" i="5"/>
  <c r="H177" i="5"/>
  <c r="H188" i="5"/>
  <c r="H199" i="5"/>
  <c r="H209" i="5"/>
  <c r="H220" i="5"/>
  <c r="H231" i="5"/>
  <c r="H241" i="5"/>
  <c r="H252" i="5"/>
  <c r="H263" i="5"/>
  <c r="H273" i="5"/>
  <c r="H284" i="5"/>
  <c r="H297" i="5"/>
  <c r="H311" i="5"/>
  <c r="H322" i="5"/>
  <c r="C20" i="4"/>
  <c r="D20" i="4" s="1"/>
  <c r="C16" i="4"/>
  <c r="D16" i="4" s="1"/>
  <c r="C12" i="4"/>
  <c r="D12" i="4" s="1"/>
  <c r="G14" i="5"/>
  <c r="G23" i="5"/>
  <c r="G32" i="5"/>
  <c r="G41" i="5"/>
  <c r="G50" i="5"/>
  <c r="G59" i="5"/>
  <c r="G68" i="5"/>
  <c r="G78" i="5"/>
  <c r="G87" i="5"/>
  <c r="G96" i="5"/>
  <c r="G105" i="5"/>
  <c r="G114" i="5"/>
  <c r="G123" i="5"/>
  <c r="G132" i="5"/>
  <c r="G142" i="5"/>
  <c r="G151" i="5"/>
  <c r="G160" i="5"/>
  <c r="G169" i="5"/>
  <c r="G178" i="5"/>
  <c r="G187" i="5"/>
  <c r="G196" i="5"/>
  <c r="G206" i="5"/>
  <c r="G215" i="5"/>
  <c r="G224" i="5"/>
  <c r="G233" i="5"/>
  <c r="G242" i="5"/>
  <c r="G251" i="5"/>
  <c r="G260" i="5"/>
  <c r="G270" i="5"/>
  <c r="G279" i="5"/>
  <c r="G288" i="5"/>
  <c r="G297" i="5"/>
  <c r="G306" i="5"/>
  <c r="G315" i="5"/>
  <c r="G324" i="5"/>
  <c r="G334" i="5"/>
  <c r="H8" i="5"/>
  <c r="H18" i="5"/>
  <c r="H29" i="5"/>
  <c r="H40" i="5"/>
  <c r="H50" i="5"/>
  <c r="H61" i="5"/>
  <c r="H72" i="5"/>
  <c r="H82" i="5"/>
  <c r="H93" i="5"/>
  <c r="H104" i="5"/>
  <c r="H114" i="5"/>
  <c r="H125" i="5"/>
  <c r="H136" i="5"/>
  <c r="H146" i="5"/>
  <c r="H157" i="5"/>
  <c r="H168" i="5"/>
  <c r="H178" i="5"/>
  <c r="H189" i="5"/>
  <c r="H200" i="5"/>
  <c r="H210" i="5"/>
  <c r="H221" i="5"/>
  <c r="H232" i="5"/>
  <c r="H242" i="5"/>
  <c r="H253" i="5"/>
  <c r="H264" i="5"/>
  <c r="H274" i="5"/>
  <c r="H287" i="5"/>
  <c r="H298" i="5"/>
  <c r="H312" i="5"/>
  <c r="H324" i="5"/>
  <c r="H9" i="5"/>
  <c r="H20" i="5"/>
  <c r="H31" i="5"/>
  <c r="H41" i="5"/>
  <c r="H52" i="5"/>
  <c r="H63" i="5"/>
  <c r="H73" i="5"/>
  <c r="H84" i="5"/>
  <c r="H95" i="5"/>
  <c r="H105" i="5"/>
  <c r="H116" i="5"/>
  <c r="H127" i="5"/>
  <c r="H137" i="5"/>
  <c r="H148" i="5"/>
  <c r="H159" i="5"/>
  <c r="H169" i="5"/>
  <c r="H180" i="5"/>
  <c r="H191" i="5"/>
  <c r="H201" i="5"/>
  <c r="H212" i="5"/>
  <c r="H223" i="5"/>
  <c r="H233" i="5"/>
  <c r="H244" i="5"/>
  <c r="H255" i="5"/>
  <c r="H265" i="5"/>
  <c r="H276" i="5"/>
  <c r="H288" i="5"/>
  <c r="H300" i="5"/>
  <c r="H313" i="5"/>
  <c r="H285" i="5"/>
  <c r="H293" i="5"/>
  <c r="H301" i="5"/>
  <c r="H309" i="5"/>
  <c r="H317" i="5"/>
  <c r="H325" i="5"/>
  <c r="H333" i="5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301" i="5"/>
  <c r="G309" i="5"/>
  <c r="G317" i="5"/>
  <c r="G325" i="5"/>
  <c r="G333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278" i="5"/>
  <c r="H286" i="5"/>
  <c r="H294" i="5"/>
  <c r="H302" i="5"/>
  <c r="H310" i="5"/>
  <c r="H318" i="5"/>
  <c r="H326" i="5"/>
  <c r="H334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227" i="5"/>
  <c r="H235" i="5"/>
  <c r="H243" i="5"/>
  <c r="H251" i="5"/>
  <c r="H259" i="5"/>
  <c r="H267" i="5"/>
  <c r="H275" i="5"/>
  <c r="H283" i="5"/>
  <c r="H291" i="5"/>
  <c r="H299" i="5"/>
  <c r="H307" i="5"/>
  <c r="H315" i="5"/>
  <c r="H323" i="5"/>
  <c r="H331" i="5"/>
  <c r="H4" i="5"/>
  <c r="F17" i="2"/>
  <c r="G17" i="2" s="1"/>
  <c r="F12" i="2"/>
  <c r="G12" i="2" s="1"/>
  <c r="F22" i="2"/>
  <c r="G22" i="2" s="1"/>
  <c r="F23" i="2"/>
  <c r="G23" i="2" s="1"/>
  <c r="F28" i="2"/>
  <c r="G28" i="2" s="1"/>
  <c r="F33" i="2"/>
  <c r="G33" i="2" s="1"/>
  <c r="F35" i="2"/>
  <c r="G35" i="2" s="1"/>
  <c r="F43" i="2"/>
  <c r="G43" i="2" s="1"/>
  <c r="F19" i="2"/>
  <c r="G19" i="2" s="1"/>
  <c r="F16" i="2"/>
  <c r="G16" i="2" s="1"/>
  <c r="F11" i="2"/>
  <c r="G11" i="2" s="1"/>
  <c r="F20" i="2"/>
  <c r="G20" i="2" s="1"/>
  <c r="F27" i="2"/>
  <c r="G27" i="2" s="1"/>
  <c r="F31" i="2"/>
  <c r="G31" i="2" s="1"/>
  <c r="F32" i="2"/>
  <c r="G32" i="2" s="1"/>
  <c r="F41" i="2"/>
  <c r="G41" i="2" s="1"/>
  <c r="F49" i="2"/>
  <c r="G49" i="2" s="1"/>
  <c r="F14" i="2"/>
  <c r="G14" i="2" s="1"/>
  <c r="F9" i="2"/>
  <c r="G9" i="2" s="1"/>
  <c r="F25" i="2"/>
  <c r="G25" i="2" s="1"/>
  <c r="F26" i="2"/>
  <c r="G26" i="2" s="1"/>
  <c r="F30" i="2"/>
  <c r="G30" i="2" s="1"/>
  <c r="F39" i="2"/>
  <c r="G39" i="2" s="1"/>
  <c r="F34" i="2"/>
  <c r="G34" i="2" s="1"/>
  <c r="D35" i="2"/>
  <c r="E35" i="2" s="1"/>
  <c r="H35" i="2"/>
  <c r="I35" i="2" s="1"/>
  <c r="F36" i="2"/>
  <c r="G36" i="2" s="1"/>
  <c r="D37" i="2"/>
  <c r="E37" i="2" s="1"/>
  <c r="H37" i="2"/>
  <c r="I37" i="2" s="1"/>
  <c r="F38" i="2"/>
  <c r="G38" i="2" s="1"/>
  <c r="D39" i="2"/>
  <c r="E39" i="2" s="1"/>
  <c r="H39" i="2"/>
  <c r="I39" i="2" s="1"/>
  <c r="F40" i="2"/>
  <c r="G40" i="2" s="1"/>
  <c r="D41" i="2"/>
  <c r="E41" i="2" s="1"/>
  <c r="H41" i="2"/>
  <c r="I41" i="2" s="1"/>
  <c r="F42" i="2"/>
  <c r="G42" i="2" s="1"/>
  <c r="D43" i="2"/>
  <c r="E43" i="2" s="1"/>
  <c r="H43" i="2"/>
  <c r="I43" i="2" s="1"/>
  <c r="F44" i="2"/>
  <c r="G44" i="2" s="1"/>
  <c r="D45" i="2"/>
  <c r="E45" i="2" s="1"/>
  <c r="H45" i="2"/>
  <c r="I45" i="2" s="1"/>
  <c r="F46" i="2"/>
  <c r="G46" i="2" s="1"/>
  <c r="D47" i="2"/>
  <c r="E47" i="2" s="1"/>
  <c r="H47" i="2"/>
  <c r="I47" i="2" s="1"/>
  <c r="F48" i="2"/>
  <c r="G48" i="2" s="1"/>
  <c r="D49" i="2"/>
  <c r="E49" i="2" s="1"/>
  <c r="H49" i="2"/>
  <c r="I49" i="2" s="1"/>
  <c r="F50" i="2"/>
  <c r="G50" i="2" s="1"/>
  <c r="D12" i="2"/>
  <c r="E12" i="2" s="1"/>
  <c r="D9" i="2"/>
  <c r="E9" i="2" s="1"/>
  <c r="F18" i="2"/>
  <c r="G18" i="2" s="1"/>
  <c r="F15" i="2"/>
  <c r="G15" i="2" s="1"/>
  <c r="F10" i="2"/>
  <c r="G10" i="2" s="1"/>
  <c r="D22" i="2"/>
  <c r="E22" i="2" s="1"/>
  <c r="H21" i="2"/>
  <c r="I21" i="2" s="1"/>
  <c r="H16" i="2"/>
  <c r="I16" i="2" s="1"/>
  <c r="H13" i="2"/>
  <c r="I13" i="2" s="1"/>
  <c r="L21" i="2" l="1"/>
  <c r="L22" i="2" s="1"/>
  <c r="L17" i="2"/>
  <c r="L18" i="2" s="1"/>
  <c r="L13" i="2"/>
  <c r="L14" i="2" s="1"/>
</calcChain>
</file>

<file path=xl/sharedStrings.xml><?xml version="1.0" encoding="utf-8"?>
<sst xmlns="http://schemas.openxmlformats.org/spreadsheetml/2006/main" count="1281" uniqueCount="651">
  <si>
    <t xml:space="preserve">Gender  </t>
  </si>
  <si>
    <t>Age</t>
  </si>
  <si>
    <t xml:space="preserve">Ethnicity </t>
  </si>
  <si>
    <t xml:space="preserve">Length of Residency </t>
  </si>
  <si>
    <t xml:space="preserve">Overall Satisfaction </t>
  </si>
  <si>
    <t>Quality of School</t>
  </si>
  <si>
    <t>Home Market Value</t>
  </si>
  <si>
    <t xml:space="preserve">Mean </t>
  </si>
  <si>
    <t>House Age</t>
  </si>
  <si>
    <t>Square Feet</t>
  </si>
  <si>
    <t>Market Value</t>
  </si>
  <si>
    <t xml:space="preserve">House Difference </t>
  </si>
  <si>
    <t>House Difference Square</t>
  </si>
  <si>
    <t>Sqft Difference</t>
  </si>
  <si>
    <t xml:space="preserve">Sqft Difference Square </t>
  </si>
  <si>
    <t xml:space="preserve">Market Value Differencce </t>
  </si>
  <si>
    <t xml:space="preserve">Market Value Difference Square </t>
  </si>
  <si>
    <t>Facebook Survey</t>
  </si>
  <si>
    <t>Student</t>
  </si>
  <si>
    <t>Gender</t>
  </si>
  <si>
    <t>Hours online/week</t>
  </si>
  <si>
    <t>Friends</t>
  </si>
  <si>
    <t>female</t>
  </si>
  <si>
    <t>Average Hours Online/Week</t>
  </si>
  <si>
    <t>male</t>
  </si>
  <si>
    <t>Median Hours Online/Week</t>
  </si>
  <si>
    <t>Mid Range Hours Online / Week</t>
  </si>
  <si>
    <t xml:space="preserve">Average Friends </t>
  </si>
  <si>
    <t>Median Friends</t>
  </si>
  <si>
    <t>Mid Range Friends</t>
  </si>
  <si>
    <t>Tablet Computer Sales</t>
  </si>
  <si>
    <t>Week</t>
  </si>
  <si>
    <t>Units Sold</t>
  </si>
  <si>
    <t xml:space="preserve">Average </t>
  </si>
  <si>
    <t xml:space="preserve">Standard Deviation </t>
  </si>
  <si>
    <t xml:space="preserve">Inter Quartile Range </t>
  </si>
  <si>
    <t>Z Score</t>
  </si>
  <si>
    <t>Is within 75%</t>
  </si>
  <si>
    <t xml:space="preserve">Count of Data that lies within 2 Std Deviations </t>
  </si>
  <si>
    <t xml:space="preserve">Total Observation in the problem </t>
  </si>
  <si>
    <t>Delta Airline Flight Statistics, Atlanta Hartsfield International (ATL) December 24, 2009</t>
  </si>
  <si>
    <t>Flight Number</t>
  </si>
  <si>
    <t xml:space="preserve">Origin Airport </t>
  </si>
  <si>
    <t xml:space="preserve">Scheduled Arrival Time             </t>
  </si>
  <si>
    <t xml:space="preserve">Actual Arrival Time             </t>
  </si>
  <si>
    <t>Time Difference (Minutes)</t>
  </si>
  <si>
    <t>Taxi-in Time (Minutes)</t>
  </si>
  <si>
    <t>IAH</t>
  </si>
  <si>
    <t>19:04</t>
  </si>
  <si>
    <t>19:19</t>
  </si>
  <si>
    <t>LAX</t>
  </si>
  <si>
    <t>15:10</t>
  </si>
  <si>
    <t>15:04</t>
  </si>
  <si>
    <t>MSY</t>
  </si>
  <si>
    <t>16:33</t>
  </si>
  <si>
    <t>16:24</t>
  </si>
  <si>
    <t>LAS</t>
  </si>
  <si>
    <t>14:33</t>
  </si>
  <si>
    <t>14:27</t>
  </si>
  <si>
    <t>MCO</t>
  </si>
  <si>
    <t>14:10</t>
  </si>
  <si>
    <t>14:15</t>
  </si>
  <si>
    <t>16:10</t>
  </si>
  <si>
    <t>15:48</t>
  </si>
  <si>
    <t>JFK</t>
  </si>
  <si>
    <t>19:41</t>
  </si>
  <si>
    <t>19:54</t>
  </si>
  <si>
    <t>Average of Difference (Minutes)</t>
  </si>
  <si>
    <t>19:02</t>
  </si>
  <si>
    <t>19:22</t>
  </si>
  <si>
    <t>Standard Deviation of Difference (Minutes)</t>
  </si>
  <si>
    <t>18:00</t>
  </si>
  <si>
    <t>17:58</t>
  </si>
  <si>
    <t>DFW</t>
  </si>
  <si>
    <t>15:18</t>
  </si>
  <si>
    <t>15:14</t>
  </si>
  <si>
    <t>SFO</t>
  </si>
  <si>
    <t>14:44</t>
  </si>
  <si>
    <t>14:35</t>
  </si>
  <si>
    <t>MIA</t>
  </si>
  <si>
    <t>15:41</t>
  </si>
  <si>
    <t>15:39</t>
  </si>
  <si>
    <t>17:41</t>
  </si>
  <si>
    <t>17:56</t>
  </si>
  <si>
    <t>DTW</t>
  </si>
  <si>
    <t>17:35</t>
  </si>
  <si>
    <t>17:26</t>
  </si>
  <si>
    <t>17:09</t>
  </si>
  <si>
    <t>16:52</t>
  </si>
  <si>
    <t>16:19</t>
  </si>
  <si>
    <t>16:18</t>
  </si>
  <si>
    <t>SLC</t>
  </si>
  <si>
    <t>14:38</t>
  </si>
  <si>
    <t>EWR</t>
  </si>
  <si>
    <t>19:32</t>
  </si>
  <si>
    <t>15:25</t>
  </si>
  <si>
    <t>15:50</t>
  </si>
  <si>
    <t>20:31</t>
  </si>
  <si>
    <t>20:43</t>
  </si>
  <si>
    <t>LGA</t>
  </si>
  <si>
    <t>10:53</t>
  </si>
  <si>
    <t>10:33</t>
  </si>
  <si>
    <t>IAD</t>
  </si>
  <si>
    <t>07:34</t>
  </si>
  <si>
    <t>07:21</t>
  </si>
  <si>
    <t>RDU</t>
  </si>
  <si>
    <t>08:44</t>
  </si>
  <si>
    <t>09:09</t>
  </si>
  <si>
    <t>MSP</t>
  </si>
  <si>
    <t>13:49</t>
  </si>
  <si>
    <t>14:12</t>
  </si>
  <si>
    <t>CLT</t>
  </si>
  <si>
    <t>08:48</t>
  </si>
  <si>
    <t>09:17</t>
  </si>
  <si>
    <t>SJU</t>
  </si>
  <si>
    <t>11:07</t>
  </si>
  <si>
    <t>10:59</t>
  </si>
  <si>
    <t>13:05</t>
  </si>
  <si>
    <t>13:02</t>
  </si>
  <si>
    <t>17:24</t>
  </si>
  <si>
    <t>17:06</t>
  </si>
  <si>
    <t>18:43</t>
  </si>
  <si>
    <t>18:22</t>
  </si>
  <si>
    <t>19:40</t>
  </si>
  <si>
    <t>19:42</t>
  </si>
  <si>
    <t>STX</t>
  </si>
  <si>
    <t>19:06</t>
  </si>
  <si>
    <t>ROC</t>
  </si>
  <si>
    <t>08:55</t>
  </si>
  <si>
    <t>08:26</t>
  </si>
  <si>
    <t>CHS</t>
  </si>
  <si>
    <t>07:22</t>
  </si>
  <si>
    <t>07:02</t>
  </si>
  <si>
    <t>08:42</t>
  </si>
  <si>
    <t>09:11</t>
  </si>
  <si>
    <t>SNA</t>
  </si>
  <si>
    <t>16:02</t>
  </si>
  <si>
    <t>15:43</t>
  </si>
  <si>
    <t>STT</t>
  </si>
  <si>
    <t>17:15</t>
  </si>
  <si>
    <t>17:13</t>
  </si>
  <si>
    <t>ORD</t>
  </si>
  <si>
    <t>09:00</t>
  </si>
  <si>
    <t>09:02</t>
  </si>
  <si>
    <t>19:11</t>
  </si>
  <si>
    <t>19:18</t>
  </si>
  <si>
    <t>10:03</t>
  </si>
  <si>
    <t>20:34</t>
  </si>
  <si>
    <t>20:28</t>
  </si>
  <si>
    <t>CVG</t>
  </si>
  <si>
    <t>08:49</t>
  </si>
  <si>
    <t>08:40</t>
  </si>
  <si>
    <t>PHL</t>
  </si>
  <si>
    <t>08:33</t>
  </si>
  <si>
    <t>09:03</t>
  </si>
  <si>
    <t>10:04</t>
  </si>
  <si>
    <t>10:45</t>
  </si>
  <si>
    <t>11:02</t>
  </si>
  <si>
    <t>11:09</t>
  </si>
  <si>
    <t>14:03</t>
  </si>
  <si>
    <t>14:01</t>
  </si>
  <si>
    <t>ABQ</t>
  </si>
  <si>
    <t>13:07</t>
  </si>
  <si>
    <t>SAT</t>
  </si>
  <si>
    <t>14:19</t>
  </si>
  <si>
    <t>16:26</t>
  </si>
  <si>
    <t>16:22</t>
  </si>
  <si>
    <t>19:01</t>
  </si>
  <si>
    <t>PNS</t>
  </si>
  <si>
    <t>18:03</t>
  </si>
  <si>
    <t>17:55</t>
  </si>
  <si>
    <t>20:52</t>
  </si>
  <si>
    <t>20:27</t>
  </si>
  <si>
    <t>PHX</t>
  </si>
  <si>
    <t>12:43</t>
  </si>
  <si>
    <t>12:54</t>
  </si>
  <si>
    <t>13:53</t>
  </si>
  <si>
    <t>17:49</t>
  </si>
  <si>
    <t>17:40</t>
  </si>
  <si>
    <t>22:18</t>
  </si>
  <si>
    <t>CMH</t>
  </si>
  <si>
    <t>16:40</t>
  </si>
  <si>
    <t>16:30</t>
  </si>
  <si>
    <t>06:18</t>
  </si>
  <si>
    <t>06:05</t>
  </si>
  <si>
    <t>SAN</t>
  </si>
  <si>
    <t>13:34</t>
  </si>
  <si>
    <t>13:32</t>
  </si>
  <si>
    <t>JAX</t>
  </si>
  <si>
    <t>09:59</t>
  </si>
  <si>
    <t>09:24</t>
  </si>
  <si>
    <t>18:27</t>
  </si>
  <si>
    <t>18:04</t>
  </si>
  <si>
    <t>05:37</t>
  </si>
  <si>
    <t>05:35</t>
  </si>
  <si>
    <t>SEA</t>
  </si>
  <si>
    <t>13:48</t>
  </si>
  <si>
    <t>13:56</t>
  </si>
  <si>
    <t>14:57</t>
  </si>
  <si>
    <t>15:12</t>
  </si>
  <si>
    <t>20:02</t>
  </si>
  <si>
    <t>TPA</t>
  </si>
  <si>
    <t>09:14</t>
  </si>
  <si>
    <t>09:12</t>
  </si>
  <si>
    <t>06:12</t>
  </si>
  <si>
    <t>13:37</t>
  </si>
  <si>
    <t>13:36</t>
  </si>
  <si>
    <t>16:07</t>
  </si>
  <si>
    <t>21:59</t>
  </si>
  <si>
    <t>21:49</t>
  </si>
  <si>
    <t>06:21</t>
  </si>
  <si>
    <t>06:07</t>
  </si>
  <si>
    <t>11:16</t>
  </si>
  <si>
    <t>12:36</t>
  </si>
  <si>
    <t>13:21</t>
  </si>
  <si>
    <t>13:17</t>
  </si>
  <si>
    <t>17:05</t>
  </si>
  <si>
    <t>17:03</t>
  </si>
  <si>
    <t>BDL</t>
  </si>
  <si>
    <t>15:38</t>
  </si>
  <si>
    <t>09:22</t>
  </si>
  <si>
    <t>19:55</t>
  </si>
  <si>
    <t>20:37</t>
  </si>
  <si>
    <t>20:25</t>
  </si>
  <si>
    <t>14:09</t>
  </si>
  <si>
    <t>06:13</t>
  </si>
  <si>
    <t>06:02</t>
  </si>
  <si>
    <t>18:34</t>
  </si>
  <si>
    <t>18:31</t>
  </si>
  <si>
    <t>EYW</t>
  </si>
  <si>
    <t>14:45</t>
  </si>
  <si>
    <t>14:42</t>
  </si>
  <si>
    <t>RSW</t>
  </si>
  <si>
    <t>18:07</t>
  </si>
  <si>
    <t>17:48</t>
  </si>
  <si>
    <t>PBI</t>
  </si>
  <si>
    <t>20:49</t>
  </si>
  <si>
    <t>20:55</t>
  </si>
  <si>
    <t>13:33</t>
  </si>
  <si>
    <t>BUF</t>
  </si>
  <si>
    <t>18:59</t>
  </si>
  <si>
    <t>18:36</t>
  </si>
  <si>
    <t>12:37</t>
  </si>
  <si>
    <t>12:46</t>
  </si>
  <si>
    <t>13:47</t>
  </si>
  <si>
    <t>15:00</t>
  </si>
  <si>
    <t>12:44</t>
  </si>
  <si>
    <t>12:39</t>
  </si>
  <si>
    <t>18:10</t>
  </si>
  <si>
    <t>18:06</t>
  </si>
  <si>
    <t>SRQ</t>
  </si>
  <si>
    <t>15:03</t>
  </si>
  <si>
    <t>14:54</t>
  </si>
  <si>
    <t>BNA</t>
  </si>
  <si>
    <t>08:57</t>
  </si>
  <si>
    <t>08:51</t>
  </si>
  <si>
    <t>15:22</t>
  </si>
  <si>
    <t>15:17</t>
  </si>
  <si>
    <t>12:59</t>
  </si>
  <si>
    <t>PIT</t>
  </si>
  <si>
    <t>08:32</t>
  </si>
  <si>
    <t>08:34</t>
  </si>
  <si>
    <t>08:43</t>
  </si>
  <si>
    <t>18:44</t>
  </si>
  <si>
    <t>19:15</t>
  </si>
  <si>
    <t>MCI</t>
  </si>
  <si>
    <t>15:57</t>
  </si>
  <si>
    <t>16:36</t>
  </si>
  <si>
    <t>13:50</t>
  </si>
  <si>
    <t>13:28</t>
  </si>
  <si>
    <t>13:18</t>
  </si>
  <si>
    <t>13:01</t>
  </si>
  <si>
    <t>STL</t>
  </si>
  <si>
    <t>15:02</t>
  </si>
  <si>
    <t>10:05</t>
  </si>
  <si>
    <t>09:55</t>
  </si>
  <si>
    <t>TUS</t>
  </si>
  <si>
    <t>19:25</t>
  </si>
  <si>
    <t>19:14</t>
  </si>
  <si>
    <t>08:39</t>
  </si>
  <si>
    <t>06:57</t>
  </si>
  <si>
    <t>06:47</t>
  </si>
  <si>
    <t>08:11</t>
  </si>
  <si>
    <t>07:52</t>
  </si>
  <si>
    <t>FLL</t>
  </si>
  <si>
    <t>18:56</t>
  </si>
  <si>
    <t>10:19</t>
  </si>
  <si>
    <t>10:16</t>
  </si>
  <si>
    <t>11:04</t>
  </si>
  <si>
    <t>10:50</t>
  </si>
  <si>
    <t>12:05</t>
  </si>
  <si>
    <t>11:54</t>
  </si>
  <si>
    <t>13:08</t>
  </si>
  <si>
    <t>19:16</t>
  </si>
  <si>
    <t>19:00</t>
  </si>
  <si>
    <t>20:14</t>
  </si>
  <si>
    <t>19:53</t>
  </si>
  <si>
    <t>10:10</t>
  </si>
  <si>
    <t>10:57</t>
  </si>
  <si>
    <t>18:30</t>
  </si>
  <si>
    <t>18:29</t>
  </si>
  <si>
    <t>11:10</t>
  </si>
  <si>
    <t>11:05</t>
  </si>
  <si>
    <t>MEM</t>
  </si>
  <si>
    <t>13:59</t>
  </si>
  <si>
    <t>14:00</t>
  </si>
  <si>
    <t>16:45</t>
  </si>
  <si>
    <t>07:45</t>
  </si>
  <si>
    <t>07:26</t>
  </si>
  <si>
    <t>AUS</t>
  </si>
  <si>
    <t>19:17</t>
  </si>
  <si>
    <t>19:31</t>
  </si>
  <si>
    <t>06:40</t>
  </si>
  <si>
    <t>06:31</t>
  </si>
  <si>
    <t>14:14</t>
  </si>
  <si>
    <t>14:06</t>
  </si>
  <si>
    <t>17:02</t>
  </si>
  <si>
    <t>20:01</t>
  </si>
  <si>
    <t>20:04</t>
  </si>
  <si>
    <t>18:09</t>
  </si>
  <si>
    <t>17:57</t>
  </si>
  <si>
    <t>11:35</t>
  </si>
  <si>
    <t>11:17</t>
  </si>
  <si>
    <t>JAC</t>
  </si>
  <si>
    <t>19:07</t>
  </si>
  <si>
    <t>19:30</t>
  </si>
  <si>
    <t>PDX</t>
  </si>
  <si>
    <t>14:24</t>
  </si>
  <si>
    <t>19:28</t>
  </si>
  <si>
    <t>SAV</t>
  </si>
  <si>
    <t>16:31</t>
  </si>
  <si>
    <t>16:14</t>
  </si>
  <si>
    <t>BHM</t>
  </si>
  <si>
    <t>08:30</t>
  </si>
  <si>
    <t>16:28</t>
  </si>
  <si>
    <t>16:13</t>
  </si>
  <si>
    <t>09:56</t>
  </si>
  <si>
    <t>09:37</t>
  </si>
  <si>
    <t>07:44</t>
  </si>
  <si>
    <t>07:32</t>
  </si>
  <si>
    <t>18:08</t>
  </si>
  <si>
    <t>19:10</t>
  </si>
  <si>
    <t>IND</t>
  </si>
  <si>
    <t>19:12</t>
  </si>
  <si>
    <t>14:55</t>
  </si>
  <si>
    <t>15:06</t>
  </si>
  <si>
    <t>09:54</t>
  </si>
  <si>
    <t>12:38</t>
  </si>
  <si>
    <t>12:51</t>
  </si>
  <si>
    <t>19:43</t>
  </si>
  <si>
    <t>12:30</t>
  </si>
  <si>
    <t>12:19</t>
  </si>
  <si>
    <t>18:38</t>
  </si>
  <si>
    <t>10:09</t>
  </si>
  <si>
    <t>10:02</t>
  </si>
  <si>
    <t>MDW</t>
  </si>
  <si>
    <t>18:15</t>
  </si>
  <si>
    <t>18:18</t>
  </si>
  <si>
    <t>18:19</t>
  </si>
  <si>
    <t>18:20</t>
  </si>
  <si>
    <t>17:42</t>
  </si>
  <si>
    <t>17:44</t>
  </si>
  <si>
    <t>08:41</t>
  </si>
  <si>
    <t>07:35</t>
  </si>
  <si>
    <t>16:35</t>
  </si>
  <si>
    <t>16:38</t>
  </si>
  <si>
    <t>16:09</t>
  </si>
  <si>
    <t>16:51</t>
  </si>
  <si>
    <t>16:39</t>
  </si>
  <si>
    <t>19:45</t>
  </si>
  <si>
    <t>19:58</t>
  </si>
  <si>
    <t>08:13</t>
  </si>
  <si>
    <t>16:43</t>
  </si>
  <si>
    <t>16:59</t>
  </si>
  <si>
    <t>19:09</t>
  </si>
  <si>
    <t>19:49</t>
  </si>
  <si>
    <t>09:51</t>
  </si>
  <si>
    <t>17:45</t>
  </si>
  <si>
    <t>17:28</t>
  </si>
  <si>
    <t>09:49</t>
  </si>
  <si>
    <t>09:34</t>
  </si>
  <si>
    <t>EGE</t>
  </si>
  <si>
    <t>17:59</t>
  </si>
  <si>
    <t>08:21</t>
  </si>
  <si>
    <t>14:02</t>
  </si>
  <si>
    <t>09:08</t>
  </si>
  <si>
    <t>MOB</t>
  </si>
  <si>
    <t>08:23</t>
  </si>
  <si>
    <t>11:13</t>
  </si>
  <si>
    <t>10:55</t>
  </si>
  <si>
    <t>ORF</t>
  </si>
  <si>
    <t>08:58</t>
  </si>
  <si>
    <t>09:04</t>
  </si>
  <si>
    <t>SMF</t>
  </si>
  <si>
    <t>19:29</t>
  </si>
  <si>
    <t>MKE</t>
  </si>
  <si>
    <t>08:53</t>
  </si>
  <si>
    <t>21:00</t>
  </si>
  <si>
    <t>21:19</t>
  </si>
  <si>
    <t>12:53</t>
  </si>
  <si>
    <t>12:57</t>
  </si>
  <si>
    <t>12:34</t>
  </si>
  <si>
    <t>12:41</t>
  </si>
  <si>
    <t>18:24</t>
  </si>
  <si>
    <t>SJC</t>
  </si>
  <si>
    <t>13:57</t>
  </si>
  <si>
    <t>14:18</t>
  </si>
  <si>
    <t>19:34</t>
  </si>
  <si>
    <t>17:51</t>
  </si>
  <si>
    <t>21:20</t>
  </si>
  <si>
    <t>22:37</t>
  </si>
  <si>
    <t>22:49</t>
  </si>
  <si>
    <t>18:45</t>
  </si>
  <si>
    <t>18:54</t>
  </si>
  <si>
    <t>08:45</t>
  </si>
  <si>
    <t>20:08</t>
  </si>
  <si>
    <t>20:22</t>
  </si>
  <si>
    <t>10:01</t>
  </si>
  <si>
    <t>07:54</t>
  </si>
  <si>
    <t>11:26</t>
  </si>
  <si>
    <t>11:27</t>
  </si>
  <si>
    <t>ONT</t>
  </si>
  <si>
    <t>13:41</t>
  </si>
  <si>
    <t>14:07</t>
  </si>
  <si>
    <t>09:43</t>
  </si>
  <si>
    <t>08:56</t>
  </si>
  <si>
    <t>06:20</t>
  </si>
  <si>
    <t>13:46</t>
  </si>
  <si>
    <t>22:04</t>
  </si>
  <si>
    <t>RIC</t>
  </si>
  <si>
    <t>07:24</t>
  </si>
  <si>
    <t>DAY</t>
  </si>
  <si>
    <t>07:39</t>
  </si>
  <si>
    <t>20:53</t>
  </si>
  <si>
    <t>20:45</t>
  </si>
  <si>
    <t>12:49</t>
  </si>
  <si>
    <t>16:16</t>
  </si>
  <si>
    <t>12:29</t>
  </si>
  <si>
    <t>12:42</t>
  </si>
  <si>
    <t>10:08</t>
  </si>
  <si>
    <t>10:54</t>
  </si>
  <si>
    <t>HDN</t>
  </si>
  <si>
    <t>08:19</t>
  </si>
  <si>
    <t>09:46</t>
  </si>
  <si>
    <t>09:39</t>
  </si>
  <si>
    <t>12:02</t>
  </si>
  <si>
    <t>11:24</t>
  </si>
  <si>
    <t>13:58</t>
  </si>
  <si>
    <t>14:53</t>
  </si>
  <si>
    <t>15:32</t>
  </si>
  <si>
    <t>16:50</t>
  </si>
  <si>
    <t>16:27</t>
  </si>
  <si>
    <t>17:39</t>
  </si>
  <si>
    <t>18:37</t>
  </si>
  <si>
    <t>22:22</t>
  </si>
  <si>
    <t>21:02</t>
  </si>
  <si>
    <t>20:54</t>
  </si>
  <si>
    <t>06:41</t>
  </si>
  <si>
    <t>06:33</t>
  </si>
  <si>
    <t>BOS</t>
  </si>
  <si>
    <t>08:52</t>
  </si>
  <si>
    <t>08:25</t>
  </si>
  <si>
    <t>07:36</t>
  </si>
  <si>
    <t>10:21</t>
  </si>
  <si>
    <t>10:07</t>
  </si>
  <si>
    <t>09:06</t>
  </si>
  <si>
    <t>11:42</t>
  </si>
  <si>
    <t>12:00</t>
  </si>
  <si>
    <t>17:25</t>
  </si>
  <si>
    <t>18:51</t>
  </si>
  <si>
    <t>20:06</t>
  </si>
  <si>
    <t>BWI</t>
  </si>
  <si>
    <t>08:50</t>
  </si>
  <si>
    <t>09:15</t>
  </si>
  <si>
    <t>11:57</t>
  </si>
  <si>
    <t>11:56</t>
  </si>
  <si>
    <t>07:42</t>
  </si>
  <si>
    <t>07:49</t>
  </si>
  <si>
    <t>14:22</t>
  </si>
  <si>
    <t>12:33</t>
  </si>
  <si>
    <t>12:32</t>
  </si>
  <si>
    <t>14:36</t>
  </si>
  <si>
    <t>15:35</t>
  </si>
  <si>
    <t>17:53</t>
  </si>
  <si>
    <t>19:39</t>
  </si>
  <si>
    <t>19:50</t>
  </si>
  <si>
    <t>DEN</t>
  </si>
  <si>
    <t>05:56</t>
  </si>
  <si>
    <t>06:17</t>
  </si>
  <si>
    <t>07:51</t>
  </si>
  <si>
    <t>11:48</t>
  </si>
  <si>
    <t>13:16</t>
  </si>
  <si>
    <t>12:22</t>
  </si>
  <si>
    <t>13:00</t>
  </si>
  <si>
    <t>14:29</t>
  </si>
  <si>
    <t>15:59</t>
  </si>
  <si>
    <t>10:13</t>
  </si>
  <si>
    <t>08:37</t>
  </si>
  <si>
    <t>12:45</t>
  </si>
  <si>
    <t>12:52</t>
  </si>
  <si>
    <t>13:09</t>
  </si>
  <si>
    <t>13:19</t>
  </si>
  <si>
    <t>04:23</t>
  </si>
  <si>
    <t>02:44</t>
  </si>
  <si>
    <t>11:49</t>
  </si>
  <si>
    <t>11:33</t>
  </si>
  <si>
    <t>15:08</t>
  </si>
  <si>
    <t>14:58</t>
  </si>
  <si>
    <t>DCA</t>
  </si>
  <si>
    <t>08:00</t>
  </si>
  <si>
    <t>07:59</t>
  </si>
  <si>
    <t>DAB</t>
  </si>
  <si>
    <t>07:30</t>
  </si>
  <si>
    <t>07:38</t>
  </si>
  <si>
    <t>12:58</t>
  </si>
  <si>
    <t>11:30</t>
  </si>
  <si>
    <t>COS</t>
  </si>
  <si>
    <t>15:01</t>
  </si>
  <si>
    <t>14:59</t>
  </si>
  <si>
    <t>16:05</t>
  </si>
  <si>
    <t>16:54</t>
  </si>
  <si>
    <t>19:05</t>
  </si>
  <si>
    <t>20:05</t>
  </si>
  <si>
    <t>19:26</t>
  </si>
  <si>
    <t>08:35</t>
  </si>
  <si>
    <t>09:41</t>
  </si>
  <si>
    <t>14:30</t>
  </si>
  <si>
    <t>14:32</t>
  </si>
  <si>
    <t>08:47</t>
  </si>
  <si>
    <t>16:55</t>
  </si>
  <si>
    <t>16:46</t>
  </si>
  <si>
    <t>13:54</t>
  </si>
  <si>
    <t>18:23</t>
  </si>
  <si>
    <t>19:37</t>
  </si>
  <si>
    <t>09:19</t>
  </si>
  <si>
    <t>15:33</t>
  </si>
  <si>
    <t>13:04</t>
  </si>
  <si>
    <t>ELP</t>
  </si>
  <si>
    <t>15:05</t>
  </si>
  <si>
    <t>18:01</t>
  </si>
  <si>
    <t>09:58</t>
  </si>
  <si>
    <t>10:12</t>
  </si>
  <si>
    <t>10:49</t>
  </si>
  <si>
    <t>10:41</t>
  </si>
  <si>
    <t>12:07</t>
  </si>
  <si>
    <t>12:01</t>
  </si>
  <si>
    <t>13:39</t>
  </si>
  <si>
    <t>13:27</t>
  </si>
  <si>
    <t>15:54</t>
  </si>
  <si>
    <t>15:45</t>
  </si>
  <si>
    <t>18:26</t>
  </si>
  <si>
    <t>20:48</t>
  </si>
  <si>
    <t>07:03</t>
  </si>
  <si>
    <t>06:51</t>
  </si>
  <si>
    <t>08:09</t>
  </si>
  <si>
    <t>07:58</t>
  </si>
  <si>
    <t>10:11</t>
  </si>
  <si>
    <t>11:25</t>
  </si>
  <si>
    <t>11:20</t>
  </si>
  <si>
    <t>12:47</t>
  </si>
  <si>
    <t>14:04</t>
  </si>
  <si>
    <t>12:40</t>
  </si>
  <si>
    <t>13:24</t>
  </si>
  <si>
    <t>13:20</t>
  </si>
  <si>
    <t>10:32</t>
  </si>
  <si>
    <t>14:52</t>
  </si>
  <si>
    <t>13:10</t>
  </si>
  <si>
    <t>21:55</t>
  </si>
  <si>
    <t>22:05</t>
  </si>
  <si>
    <t>23:58</t>
  </si>
  <si>
    <t>23:36</t>
  </si>
  <si>
    <t>06:10</t>
  </si>
  <si>
    <t>05:49</t>
  </si>
  <si>
    <t>10:37</t>
  </si>
  <si>
    <t>10:28</t>
  </si>
  <si>
    <t>07:08</t>
  </si>
  <si>
    <t>06:56</t>
  </si>
  <si>
    <t>Median SAT</t>
  </si>
  <si>
    <t>Acceptance Rate</t>
  </si>
  <si>
    <t>Expenditures/Student</t>
  </si>
  <si>
    <t>Top 10% HS</t>
  </si>
  <si>
    <t>Graduation %</t>
  </si>
  <si>
    <t>University</t>
  </si>
  <si>
    <t>Conclusion :</t>
  </si>
  <si>
    <t>Mean</t>
  </si>
  <si>
    <t xml:space="preserve">There is a difference between the two groups Lib Arts and University. - </t>
  </si>
  <si>
    <t>Standard Error</t>
  </si>
  <si>
    <t xml:space="preserve">In terms of SAT scores: University is higher (1270 &gt; 1257) - </t>
  </si>
  <si>
    <t>Median</t>
  </si>
  <si>
    <t xml:space="preserve">In Acceptance Rate: Lib Art is higher (40% &gt; 35%) - </t>
  </si>
  <si>
    <t>Mode</t>
  </si>
  <si>
    <t xml:space="preserve">In terms of Expenditure / Students : University is 1.8 times higher ($38,861 &gt; $21,612) - </t>
  </si>
  <si>
    <t>Standard Deviation</t>
  </si>
  <si>
    <t xml:space="preserve">In terms of rate students in the top 10% in high school: University is 1.2 times higher (81 &gt; 67) - </t>
  </si>
  <si>
    <t>Sample Variance</t>
  </si>
  <si>
    <t>In terms of graduation % : Lib Art is higher (84% &gt; 82%)</t>
  </si>
  <si>
    <t>Kurtosis</t>
  </si>
  <si>
    <t>Skewness</t>
  </si>
  <si>
    <t>Range</t>
  </si>
  <si>
    <t>Minimum</t>
  </si>
  <si>
    <t>Maximum</t>
  </si>
  <si>
    <t>Sum</t>
  </si>
  <si>
    <t>Count</t>
  </si>
  <si>
    <t>Lib Arts</t>
  </si>
  <si>
    <t>Cust ID</t>
  </si>
  <si>
    <t>Region</t>
  </si>
  <si>
    <t xml:space="preserve">Payment </t>
  </si>
  <si>
    <t>Transaction Code</t>
  </si>
  <si>
    <t>Source</t>
  </si>
  <si>
    <t>Amount</t>
  </si>
  <si>
    <t>Product</t>
  </si>
  <si>
    <t>Time Of Day</t>
  </si>
  <si>
    <t xml:space="preserve">90th Percentile </t>
  </si>
  <si>
    <t>Service Times at an Airport Ticketing Counter</t>
  </si>
  <si>
    <t>Bin</t>
  </si>
  <si>
    <t>Times (sec.)</t>
  </si>
  <si>
    <t>Service Times Descriptive Statistics</t>
  </si>
  <si>
    <t>Frequency</t>
  </si>
  <si>
    <t>More</t>
  </si>
  <si>
    <t>Mean + 3 STD</t>
  </si>
  <si>
    <t>Mean - 3 STD</t>
  </si>
  <si>
    <t xml:space="preserve">Z-Score Formula </t>
  </si>
  <si>
    <t xml:space="preserve">Z - Score Excel </t>
  </si>
  <si>
    <t>Calculation</t>
  </si>
  <si>
    <t>Variance</t>
  </si>
  <si>
    <t>STD Deviation</t>
  </si>
  <si>
    <t>Sqft</t>
  </si>
  <si>
    <t xml:space="preserve">Variance </t>
  </si>
  <si>
    <t xml:space="preserve">STD Deviation </t>
  </si>
  <si>
    <r>
      <rPr>
        <b/>
        <sz val="10"/>
        <color theme="1" tint="4.9989318521683403E-2"/>
        <rFont val="Arial"/>
        <family val="2"/>
      </rPr>
      <t>Units Sold Per Week</t>
    </r>
    <r>
      <rPr>
        <b/>
        <sz val="10"/>
        <color theme="4"/>
        <rFont val="Arial"/>
        <family val="2"/>
      </rPr>
      <t xml:space="preserve"> </t>
    </r>
  </si>
  <si>
    <t xml:space="preserve">we can observe that more than 75% of the data clearly lies within 2 STD considering the value of k = 2 </t>
  </si>
  <si>
    <t xml:space="preserve">Empirically it can observed that all the data points are well within Mean +/- 3 STD </t>
  </si>
  <si>
    <t xml:space="preserve">Ordinal </t>
  </si>
  <si>
    <t xml:space="preserve">Catagorical </t>
  </si>
  <si>
    <t>Catagorical</t>
  </si>
  <si>
    <t>Ratio</t>
  </si>
  <si>
    <t>Ordinal</t>
  </si>
  <si>
    <t>CustId is ordinal because we can order the ID values and use them</t>
  </si>
  <si>
    <t>Region is catagorical because it has only four fixed regions North, East, West, South</t>
  </si>
  <si>
    <t>Payment is catagorical because it has two fixed payments credit and payapl</t>
  </si>
  <si>
    <t>Transaction Code is ordinal because we can order the Code values and use them</t>
  </si>
  <si>
    <t>Source is catagorical because it has two sources Web And Mail</t>
  </si>
  <si>
    <t>Amount is ratio it has currency measurement which is continuous</t>
  </si>
  <si>
    <t>Product is catagorical as it has limited catagoriesof product</t>
  </si>
  <si>
    <t>Time Of Day is ordinal because we can take the values and use them</t>
  </si>
  <si>
    <t>Gender is Catogorical as it has limited catogries like Male, Female and Others</t>
  </si>
  <si>
    <t xml:space="preserve">Age is Ratio as the values are continuous and non zero values </t>
  </si>
  <si>
    <t>It is Cataogrical because it has limited catogries (Asian, Hispanic, African American, others)</t>
  </si>
  <si>
    <t>Catagorical as we choose a value from 1-5 or 1-10</t>
  </si>
  <si>
    <t>Caratagorical as we choose a value from 1-5 or 1-10</t>
  </si>
  <si>
    <t xml:space="preserve">It is Ratio as the value is continuous and non-zero values without sorting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</si>
</sst>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#,##0.0000000000"/>
    <numFmt numFmtId="166" formatCode="#,###,##0"/>
    <numFmt numFmtId="167" formatCode="0.0000"/>
    <numFmt numFmtId="168" formatCode="0.000"/>
    <numFmt numFmtId="169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rgb="FF333333"/>
      <name val="Arial"/>
      <family val="2"/>
    </font>
    <font>
      <b/>
      <i/>
      <sz val="10"/>
      <color theme="1"/>
      <name val="Arial"/>
      <family val="2"/>
    </font>
    <font>
      <b/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 tint="4.9989318521683403E-2"/>
      <name val="Arial"/>
      <family val="2"/>
    </font>
    <font>
      <b/>
      <i/>
      <sz val="10"/>
      <color theme="5"/>
      <name val="Arial"/>
      <family val="2"/>
    </font>
    <font>
      <sz val="10"/>
      <name val="Helv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7" fillId="0" borderId="0"/>
    <xf numFmtId="0" fontId="2" fillId="0" borderId="0"/>
    <xf numFmtId="0" fontId="2" fillId="0" borderId="0" applyNumberFormat="0" applyFont="0" applyFill="0" applyBorder="0" applyAlignment="0" applyProtection="0"/>
    <xf numFmtId="16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left" vertical="center" indent="4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16" fontId="0" fillId="0" borderId="0" xfId="0" quotePrefix="1" applyNumberFormat="1"/>
    <xf numFmtId="0" fontId="2" fillId="0" borderId="0" xfId="0" quotePrefix="1" applyFont="1"/>
    <xf numFmtId="16" fontId="2" fillId="0" borderId="0" xfId="0" quotePrefix="1" applyNumberFormat="1" applyFont="1"/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8" fillId="0" borderId="0" xfId="0" applyFont="1"/>
    <xf numFmtId="0" fontId="0" fillId="0" borderId="4" xfId="0" applyBorder="1"/>
    <xf numFmtId="167" fontId="0" fillId="0" borderId="0" xfId="0" applyNumberFormat="1"/>
    <xf numFmtId="0" fontId="1" fillId="0" borderId="1" xfId="0" applyFont="1" applyBorder="1" applyAlignment="1">
      <alignment horizontal="right"/>
    </xf>
    <xf numFmtId="168" fontId="0" fillId="0" borderId="0" xfId="0" applyNumberFormat="1"/>
    <xf numFmtId="0" fontId="6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3" fontId="10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12" fillId="0" borderId="1" xfId="0" applyFont="1" applyBorder="1" applyAlignment="1">
      <alignment horizontal="left"/>
    </xf>
    <xf numFmtId="0" fontId="14" fillId="2" borderId="0" xfId="0" applyFont="1" applyFill="1" applyAlignment="1"/>
    <xf numFmtId="0" fontId="10" fillId="3" borderId="0" xfId="0" applyFont="1" applyFill="1"/>
    <xf numFmtId="0" fontId="3" fillId="3" borderId="0" xfId="0" applyFont="1" applyFill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4" fillId="3" borderId="0" xfId="0" applyFont="1" applyFill="1"/>
    <xf numFmtId="0" fontId="13" fillId="0" borderId="0" xfId="0" applyFont="1"/>
    <xf numFmtId="167" fontId="16" fillId="0" borderId="0" xfId="0" applyNumberFormat="1" applyFont="1"/>
    <xf numFmtId="0" fontId="2" fillId="0" borderId="0" xfId="1" applyFont="1"/>
    <xf numFmtId="0" fontId="12" fillId="0" borderId="1" xfId="0" applyFont="1" applyBorder="1" applyAlignment="1"/>
    <xf numFmtId="20" fontId="12" fillId="0" borderId="1" xfId="0" applyNumberFormat="1" applyFont="1" applyBorder="1" applyAlignment="1"/>
    <xf numFmtId="0" fontId="18" fillId="0" borderId="0" xfId="0" applyFont="1"/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7">
    <cellStyle name="Currency 2" xfId="4" xr:uid="{7BAF9B8D-1534-4579-A25B-1654A7BA434A}"/>
    <cellStyle name="Normal" xfId="0" builtinId="0"/>
    <cellStyle name="Normal 2" xfId="2" xr:uid="{0B313499-34A6-4A6A-8903-627DAEA88890}"/>
    <cellStyle name="Normal 3" xfId="3" xr:uid="{E2827459-564F-4F92-82F3-136717AEFC61}"/>
    <cellStyle name="Normal 4" xfId="6" xr:uid="{056B2D23-54CA-4497-A0AC-3973048BE72B}"/>
    <cellStyle name="Normal 5" xfId="1" xr:uid="{76588D60-081A-4AE6-B2D5-23DDE94FBCF6}"/>
    <cellStyle name="Percent 2" xfId="5" xr:uid="{4A9EA6C0-4519-4347-B70F-83222F8C6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'3'!$B$3</c:f>
              <c:strCache>
                <c:ptCount val="1"/>
                <c:pt idx="0">
                  <c:v>Units Sold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'3'!$B$4:$B$20</c:f>
              <c:numCache>
                <c:formatCode>General</c:formatCode>
                <c:ptCount val="17"/>
                <c:pt idx="0">
                  <c:v>88</c:v>
                </c:pt>
                <c:pt idx="1">
                  <c:v>44</c:v>
                </c:pt>
                <c:pt idx="2">
                  <c:v>60</c:v>
                </c:pt>
                <c:pt idx="3">
                  <c:v>56</c:v>
                </c:pt>
                <c:pt idx="4">
                  <c:v>70</c:v>
                </c:pt>
                <c:pt idx="5">
                  <c:v>91</c:v>
                </c:pt>
                <c:pt idx="6">
                  <c:v>54</c:v>
                </c:pt>
                <c:pt idx="7">
                  <c:v>60</c:v>
                </c:pt>
                <c:pt idx="8">
                  <c:v>48</c:v>
                </c:pt>
                <c:pt idx="9">
                  <c:v>35</c:v>
                </c:pt>
                <c:pt idx="10">
                  <c:v>49</c:v>
                </c:pt>
                <c:pt idx="11">
                  <c:v>44</c:v>
                </c:pt>
                <c:pt idx="12">
                  <c:v>61</c:v>
                </c:pt>
                <c:pt idx="13">
                  <c:v>68</c:v>
                </c:pt>
                <c:pt idx="14">
                  <c:v>82</c:v>
                </c:pt>
                <c:pt idx="15">
                  <c:v>71</c:v>
                </c:pt>
                <c:pt idx="1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8-4330-8F7D-6FBC5C78DC9A}"/>
            </c:ext>
          </c:extLst>
        </c:ser>
        <c:ser>
          <c:idx val="0"/>
          <c:order val="1"/>
          <c:tx>
            <c:v>Mean + 3 STD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8-4330-8F7D-6FBC5C78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5863040"/>
        <c:axId val="1075862208"/>
      </c:lineChart>
      <c:catAx>
        <c:axId val="10758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62208"/>
        <c:crosses val="autoZero"/>
        <c:auto val="1"/>
        <c:lblAlgn val="ctr"/>
        <c:lblOffset val="100"/>
        <c:noMultiLvlLbl val="0"/>
      </c:catAx>
      <c:valAx>
        <c:axId val="107586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63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'[1]Histogram Tool'!$A$2:$A$15</c:f>
              <c:strCach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More</c:v>
                </c:pt>
              </c:strCache>
            </c:strRef>
          </c:cat>
          <c:val>
            <c:numRef>
              <c:f>'[1]Histogram Tool'!$B$2:$B$15</c:f>
              <c:numCache>
                <c:formatCode>General</c:formatCode>
                <c:ptCount val="14"/>
                <c:pt idx="0">
                  <c:v>0</c:v>
                </c:pt>
                <c:pt idx="1">
                  <c:v>134</c:v>
                </c:pt>
                <c:pt idx="2">
                  <c:v>319</c:v>
                </c:pt>
                <c:pt idx="3">
                  <c:v>148</c:v>
                </c:pt>
                <c:pt idx="4">
                  <c:v>77</c:v>
                </c:pt>
                <c:pt idx="5">
                  <c:v>46</c:v>
                </c:pt>
                <c:pt idx="6">
                  <c:v>34</c:v>
                </c:pt>
                <c:pt idx="7">
                  <c:v>21</c:v>
                </c:pt>
                <c:pt idx="8">
                  <c:v>12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C-4FE9-BD2B-B4AE4C0DA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61240"/>
        <c:axId val="2142666696"/>
      </c:barChart>
      <c:catAx>
        <c:axId val="214266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666696"/>
        <c:crosses val="autoZero"/>
        <c:auto val="1"/>
        <c:lblAlgn val="ctr"/>
        <c:lblOffset val="100"/>
        <c:noMultiLvlLbl val="0"/>
      </c:catAx>
      <c:valAx>
        <c:axId val="214266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66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284610</xdr:colOff>
      <xdr:row>20</xdr:row>
      <xdr:rowOff>150723</xdr:rowOff>
    </xdr:from>
    <xdr:to>
      <xdr:col>20</xdr:col>
      <xdr:colOff>198887</xdr:colOff>
      <xdr:row>36</xdr:row>
      <xdr:rowOff>167976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A3C69-E34D-4C80-8764-88DC5DBF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602770</xdr:colOff>
      <xdr:row>3</xdr:row>
      <xdr:rowOff>118493</xdr:rowOff>
    </xdr:from>
    <xdr:to>
      <xdr:col>12</xdr:col>
      <xdr:colOff>396695</xdr:colOff>
      <xdr:row>18</xdr:row>
      <xdr:rowOff>131193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C787F-87C3-4D03-81E4-5A81BC208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4958afac87e20da/Documents/STEVENS%20COURSES/First%20Spring%20Semester%20-%20Jan%202022/BIA500%20-%20BUSINESS%20ANALYTICS%20DATA%5eJ%20MODELS%20AND%20DECISIONS/Data_Files/Airport%20Service%20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istogram Tool"/>
    </sheetNames>
    <sheetDataSet>
      <sheetData sheetId="0"/>
      <sheetData sheetId="1">
        <row r="2">
          <cell r="A2">
            <v>0</v>
          </cell>
          <cell r="B2">
            <v>0</v>
          </cell>
        </row>
        <row r="3">
          <cell r="A3">
            <v>50</v>
          </cell>
          <cell r="B3">
            <v>134</v>
          </cell>
        </row>
        <row r="4">
          <cell r="A4">
            <v>100</v>
          </cell>
          <cell r="B4">
            <v>319</v>
          </cell>
        </row>
        <row r="5">
          <cell r="A5">
            <v>150</v>
          </cell>
          <cell r="B5">
            <v>148</v>
          </cell>
        </row>
        <row r="6">
          <cell r="A6">
            <v>200</v>
          </cell>
          <cell r="B6">
            <v>77</v>
          </cell>
        </row>
        <row r="7">
          <cell r="A7">
            <v>250</v>
          </cell>
          <cell r="B7">
            <v>46</v>
          </cell>
        </row>
        <row r="8">
          <cell r="A8">
            <v>300</v>
          </cell>
          <cell r="B8">
            <v>34</v>
          </cell>
        </row>
        <row r="9">
          <cell r="A9">
            <v>350</v>
          </cell>
          <cell r="B9">
            <v>21</v>
          </cell>
        </row>
        <row r="10">
          <cell r="A10">
            <v>400</v>
          </cell>
          <cell r="B10">
            <v>12</v>
          </cell>
        </row>
        <row r="11">
          <cell r="A11">
            <v>450</v>
          </cell>
          <cell r="B11">
            <v>7</v>
          </cell>
        </row>
        <row r="12">
          <cell r="A12">
            <v>500</v>
          </cell>
          <cell r="B12">
            <v>4</v>
          </cell>
        </row>
        <row r="13">
          <cell r="A13">
            <v>550</v>
          </cell>
          <cell r="B13">
            <v>2</v>
          </cell>
        </row>
        <row r="14">
          <cell r="A14">
            <v>600</v>
          </cell>
          <cell r="B14">
            <v>1</v>
          </cell>
        </row>
        <row r="15">
          <cell r="A15" t="str">
            <v>More</v>
          </cell>
          <cell r="B15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BD5D-932F-49CC-A840-8D1422F70A0B}">
  <dimension ref="A1:L50"/>
  <sheetViews>
    <sheetView zoomScaleNormal="100" workbookViewId="0">
      <selection activeCell="K25" sqref="K25"/>
    </sheetView>
  </sheetViews>
  <sheetFormatPr defaultRowHeight="14.5" x14ac:dyDescent="0.35"/>
  <cols>
    <col min="1" max="1" width="11.7265625" customWidth="1"/>
    <col min="2" max="2" width="11" customWidth="1"/>
    <col min="3" max="3" width="15.08984375" customWidth="1"/>
    <col min="4" max="4" width="13.26953125" customWidth="1"/>
    <col min="7" max="7" width="19.90625" customWidth="1"/>
    <col min="8" max="8" width="11.08984375" customWidth="1"/>
    <col min="9" max="9" width="15.36328125" customWidth="1"/>
    <col min="10" max="10" width="23.08984375" customWidth="1"/>
    <col min="11" max="11" width="24.7265625" customWidth="1"/>
    <col min="12" max="12" width="16.6328125" customWidth="1"/>
  </cols>
  <sheetData>
    <row r="1" spans="1:12" x14ac:dyDescent="0.35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ht="18" x14ac:dyDescent="0.4">
      <c r="A2" s="2"/>
      <c r="B2" s="3"/>
      <c r="C2" s="39" t="s">
        <v>6</v>
      </c>
      <c r="D2" s="3"/>
      <c r="E2" s="3"/>
      <c r="F2" s="3"/>
      <c r="G2" s="4"/>
      <c r="H2" s="3"/>
      <c r="I2" s="3"/>
      <c r="J2" s="3"/>
      <c r="K2" s="3"/>
    </row>
    <row r="3" spans="1:12" x14ac:dyDescent="0.35">
      <c r="A3" s="2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x14ac:dyDescent="0.35">
      <c r="A4" s="2"/>
      <c r="B4" s="34"/>
      <c r="C4" s="35"/>
      <c r="D4" s="36"/>
      <c r="E4" s="3"/>
      <c r="F4" s="3"/>
      <c r="G4" s="3"/>
      <c r="H4" s="3"/>
      <c r="I4" s="3"/>
      <c r="J4" s="3"/>
      <c r="K4" s="3"/>
    </row>
    <row r="5" spans="1:12" x14ac:dyDescent="0.35">
      <c r="A5" s="2"/>
      <c r="B5" s="34"/>
      <c r="C5" s="34"/>
      <c r="D5" s="34"/>
      <c r="E5" s="3"/>
      <c r="F5" s="3"/>
      <c r="G5" s="3"/>
      <c r="H5" s="3"/>
      <c r="I5" s="3"/>
      <c r="J5" s="3"/>
      <c r="K5" s="3"/>
    </row>
    <row r="6" spans="1:12" x14ac:dyDescent="0.35">
      <c r="A6" s="2"/>
      <c r="B6" s="34"/>
      <c r="C6" s="34"/>
      <c r="D6" s="34"/>
      <c r="E6" s="3"/>
      <c r="F6" s="3"/>
      <c r="G6" s="3"/>
      <c r="H6" s="3"/>
      <c r="I6" s="3"/>
      <c r="J6" s="3"/>
      <c r="K6" s="3"/>
    </row>
    <row r="7" spans="1:12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2" ht="15" thickBot="1" x14ac:dyDescent="0.4">
      <c r="A8" s="12" t="s">
        <v>8</v>
      </c>
      <c r="B8" s="12" t="s">
        <v>9</v>
      </c>
      <c r="C8" s="12" t="s">
        <v>10</v>
      </c>
      <c r="D8" s="13" t="s">
        <v>11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/>
      <c r="K8" s="13"/>
    </row>
    <row r="9" spans="1:12" ht="15" thickTop="1" x14ac:dyDescent="0.35">
      <c r="A9" s="6">
        <v>33</v>
      </c>
      <c r="B9" s="7">
        <v>1812</v>
      </c>
      <c r="C9" s="8">
        <v>90000</v>
      </c>
      <c r="D9" s="3">
        <f t="shared" ref="D9:D50" si="0">$A9-$L$12</f>
        <v>3.1666666666666679</v>
      </c>
      <c r="E9" s="3">
        <f>$D9^2</f>
        <v>10.027777777777786</v>
      </c>
      <c r="F9" s="9">
        <f t="shared" ref="F9:F50" si="1">$B9-$L$16</f>
        <v>116.73809523809518</v>
      </c>
      <c r="G9" s="10">
        <f>($F9^2)</f>
        <v>13627.782879818582</v>
      </c>
      <c r="H9" s="11">
        <f t="shared" ref="H9:H50" si="2">$C9-$L$20</f>
        <v>-2069.0476190476184</v>
      </c>
      <c r="I9" s="11">
        <f>$H9^2</f>
        <v>4280958.0498866187</v>
      </c>
      <c r="K9" s="3"/>
      <c r="L9" s="3"/>
    </row>
    <row r="10" spans="1:12" x14ac:dyDescent="0.35">
      <c r="A10" s="6">
        <v>32</v>
      </c>
      <c r="B10" s="7">
        <v>1914</v>
      </c>
      <c r="C10" s="8">
        <v>104400</v>
      </c>
      <c r="D10" s="3">
        <f t="shared" si="0"/>
        <v>2.1666666666666679</v>
      </c>
      <c r="E10" s="3">
        <f t="shared" ref="E10:E50" si="3">$D10^2</f>
        <v>4.69444444444445</v>
      </c>
      <c r="F10" s="9">
        <f t="shared" si="1"/>
        <v>218.73809523809518</v>
      </c>
      <c r="G10" s="10">
        <f t="shared" ref="G10:G50" si="4">($F10^2)</f>
        <v>47846.35430839</v>
      </c>
      <c r="H10" s="11">
        <f t="shared" si="2"/>
        <v>12330.952380952382</v>
      </c>
      <c r="I10" s="11">
        <f t="shared" ref="I10:I50" si="5">$H10^2</f>
        <v>152052386.62131521</v>
      </c>
      <c r="K10" s="33" t="s">
        <v>623</v>
      </c>
      <c r="L10" s="3"/>
    </row>
    <row r="11" spans="1:12" x14ac:dyDescent="0.35">
      <c r="A11" s="6">
        <v>32</v>
      </c>
      <c r="B11" s="7">
        <v>1842</v>
      </c>
      <c r="C11" s="8">
        <v>93300</v>
      </c>
      <c r="D11" s="3">
        <f t="shared" si="0"/>
        <v>2.1666666666666679</v>
      </c>
      <c r="E11" s="3">
        <f t="shared" si="3"/>
        <v>4.69444444444445</v>
      </c>
      <c r="F11" s="9">
        <f t="shared" si="1"/>
        <v>146.73809523809518</v>
      </c>
      <c r="G11" s="10">
        <f t="shared" si="4"/>
        <v>21532.068594104294</v>
      </c>
      <c r="H11" s="11">
        <f t="shared" si="2"/>
        <v>1230.9523809523816</v>
      </c>
      <c r="I11" s="11">
        <f t="shared" si="5"/>
        <v>1515243.7641723373</v>
      </c>
      <c r="K11" s="3"/>
      <c r="L11" s="2" t="s">
        <v>8</v>
      </c>
    </row>
    <row r="12" spans="1:12" x14ac:dyDescent="0.35">
      <c r="A12" s="6">
        <v>33</v>
      </c>
      <c r="B12" s="7">
        <v>1812</v>
      </c>
      <c r="C12" s="8">
        <v>91000</v>
      </c>
      <c r="D12" s="3">
        <f t="shared" si="0"/>
        <v>3.1666666666666679</v>
      </c>
      <c r="E12" s="3">
        <f t="shared" si="3"/>
        <v>10.027777777777786</v>
      </c>
      <c r="F12" s="9">
        <f t="shared" si="1"/>
        <v>116.73809523809518</v>
      </c>
      <c r="G12" s="10">
        <f t="shared" si="4"/>
        <v>13627.782879818582</v>
      </c>
      <c r="H12" s="11">
        <f t="shared" si="2"/>
        <v>-1069.0476190476184</v>
      </c>
      <c r="I12" s="11">
        <f t="shared" si="5"/>
        <v>1142862.8117913818</v>
      </c>
      <c r="K12" s="3" t="s">
        <v>7</v>
      </c>
      <c r="L12" s="2">
        <f>SUM(A9:A50)/COUNT(A9:A50)</f>
        <v>29.833333333333332</v>
      </c>
    </row>
    <row r="13" spans="1:12" x14ac:dyDescent="0.35">
      <c r="A13" s="6">
        <v>32</v>
      </c>
      <c r="B13" s="7">
        <v>1836</v>
      </c>
      <c r="C13" s="8">
        <v>101900</v>
      </c>
      <c r="D13" s="3">
        <f t="shared" si="0"/>
        <v>2.1666666666666679</v>
      </c>
      <c r="E13" s="3">
        <f t="shared" si="3"/>
        <v>4.69444444444445</v>
      </c>
      <c r="F13" s="9">
        <f t="shared" si="1"/>
        <v>140.73809523809518</v>
      </c>
      <c r="G13" s="10">
        <f t="shared" si="4"/>
        <v>19807.211451247149</v>
      </c>
      <c r="H13" s="11">
        <f t="shared" si="2"/>
        <v>9830.9523809523816</v>
      </c>
      <c r="I13" s="11">
        <f t="shared" si="5"/>
        <v>96647624.716553301</v>
      </c>
      <c r="K13" s="3" t="s">
        <v>624</v>
      </c>
      <c r="L13" s="2">
        <f>SUM(($E9:$E50))/(COUNT(E9:E50)-1)</f>
        <v>5.898373983739841</v>
      </c>
    </row>
    <row r="14" spans="1:12" x14ac:dyDescent="0.35">
      <c r="A14" s="6">
        <v>33</v>
      </c>
      <c r="B14" s="7">
        <v>2028</v>
      </c>
      <c r="C14" s="8">
        <v>108500</v>
      </c>
      <c r="D14" s="3">
        <f t="shared" si="0"/>
        <v>3.1666666666666679</v>
      </c>
      <c r="E14" s="3">
        <f t="shared" si="3"/>
        <v>10.027777777777786</v>
      </c>
      <c r="F14" s="9">
        <f t="shared" si="1"/>
        <v>332.73809523809518</v>
      </c>
      <c r="G14" s="10">
        <f t="shared" si="4"/>
        <v>110714.6400226757</v>
      </c>
      <c r="H14" s="11">
        <f t="shared" si="2"/>
        <v>16430.952380952382</v>
      </c>
      <c r="I14" s="11">
        <f t="shared" si="5"/>
        <v>269976196.14512473</v>
      </c>
      <c r="K14" s="3" t="s">
        <v>625</v>
      </c>
      <c r="L14" s="2">
        <f>SQRT($L$13)</f>
        <v>2.4286568270836129</v>
      </c>
    </row>
    <row r="15" spans="1:12" x14ac:dyDescent="0.35">
      <c r="A15" s="6">
        <v>32</v>
      </c>
      <c r="B15" s="7">
        <v>1732</v>
      </c>
      <c r="C15" s="8">
        <v>87600</v>
      </c>
      <c r="D15" s="3">
        <f t="shared" si="0"/>
        <v>2.1666666666666679</v>
      </c>
      <c r="E15" s="3">
        <f t="shared" si="3"/>
        <v>4.69444444444445</v>
      </c>
      <c r="F15" s="9">
        <f t="shared" si="1"/>
        <v>36.738095238095184</v>
      </c>
      <c r="G15" s="10">
        <f t="shared" si="4"/>
        <v>1349.687641723352</v>
      </c>
      <c r="H15" s="11">
        <f t="shared" si="2"/>
        <v>-4469.0476190476184</v>
      </c>
      <c r="I15" s="11">
        <f t="shared" si="5"/>
        <v>19972386.621315185</v>
      </c>
      <c r="K15" s="3"/>
      <c r="L15" s="2" t="s">
        <v>626</v>
      </c>
    </row>
    <row r="16" spans="1:12" x14ac:dyDescent="0.35">
      <c r="A16" s="6">
        <v>33</v>
      </c>
      <c r="B16" s="7">
        <v>1850</v>
      </c>
      <c r="C16" s="8">
        <v>96000</v>
      </c>
      <c r="D16" s="3">
        <f t="shared" si="0"/>
        <v>3.1666666666666679</v>
      </c>
      <c r="E16" s="3">
        <f t="shared" si="3"/>
        <v>10.027777777777786</v>
      </c>
      <c r="F16" s="9">
        <f t="shared" si="1"/>
        <v>154.73809523809518</v>
      </c>
      <c r="G16" s="10">
        <f t="shared" si="4"/>
        <v>23943.878117913817</v>
      </c>
      <c r="H16" s="11">
        <f t="shared" si="2"/>
        <v>3930.9523809523816</v>
      </c>
      <c r="I16" s="11">
        <f t="shared" si="5"/>
        <v>15452386.621315198</v>
      </c>
      <c r="K16" s="3" t="s">
        <v>7</v>
      </c>
      <c r="L16" s="2">
        <f>SUM(B9:B50)/COUNT(B9:B50)</f>
        <v>1695.2619047619048</v>
      </c>
    </row>
    <row r="17" spans="1:12" x14ac:dyDescent="0.35">
      <c r="A17" s="6">
        <v>32</v>
      </c>
      <c r="B17" s="7">
        <v>1791</v>
      </c>
      <c r="C17" s="8">
        <v>89200</v>
      </c>
      <c r="D17" s="3">
        <f t="shared" si="0"/>
        <v>2.1666666666666679</v>
      </c>
      <c r="E17" s="3">
        <f t="shared" si="3"/>
        <v>4.69444444444445</v>
      </c>
      <c r="F17" s="9">
        <f t="shared" si="1"/>
        <v>95.738095238095184</v>
      </c>
      <c r="G17" s="10">
        <f t="shared" si="4"/>
        <v>9165.7828798185838</v>
      </c>
      <c r="H17" s="11">
        <f t="shared" si="2"/>
        <v>-2869.0476190476184</v>
      </c>
      <c r="I17" s="11">
        <f t="shared" si="5"/>
        <v>8231434.2403628081</v>
      </c>
      <c r="K17" s="3" t="s">
        <v>627</v>
      </c>
      <c r="L17" s="2">
        <f>SUM(($G9:$G50))/(COUNT(G9:G50)-1)</f>
        <v>48513.027293844345</v>
      </c>
    </row>
    <row r="18" spans="1:12" x14ac:dyDescent="0.35">
      <c r="A18" s="6">
        <v>33</v>
      </c>
      <c r="B18" s="7">
        <v>1666</v>
      </c>
      <c r="C18" s="8">
        <v>88400</v>
      </c>
      <c r="D18" s="3">
        <f t="shared" si="0"/>
        <v>3.1666666666666679</v>
      </c>
      <c r="E18" s="3">
        <f t="shared" si="3"/>
        <v>10.027777777777786</v>
      </c>
      <c r="F18" s="9">
        <f t="shared" si="1"/>
        <v>-29.261904761904816</v>
      </c>
      <c r="G18" s="10">
        <f t="shared" si="4"/>
        <v>856.25907029478776</v>
      </c>
      <c r="H18" s="11">
        <f t="shared" si="2"/>
        <v>-3669.0476190476184</v>
      </c>
      <c r="I18" s="11">
        <f t="shared" si="5"/>
        <v>13461910.430838997</v>
      </c>
      <c r="K18" s="3" t="s">
        <v>628</v>
      </c>
      <c r="L18" s="2">
        <f>SQRT($L$17)</f>
        <v>220.25673041667613</v>
      </c>
    </row>
    <row r="19" spans="1:12" x14ac:dyDescent="0.35">
      <c r="A19" s="6">
        <v>32</v>
      </c>
      <c r="B19" s="7">
        <v>1852</v>
      </c>
      <c r="C19" s="8">
        <v>100800</v>
      </c>
      <c r="D19" s="3">
        <f t="shared" si="0"/>
        <v>2.1666666666666679</v>
      </c>
      <c r="E19" s="3">
        <f t="shared" si="3"/>
        <v>4.69444444444445</v>
      </c>
      <c r="F19" s="9">
        <f t="shared" si="1"/>
        <v>156.73809523809518</v>
      </c>
      <c r="G19" s="10">
        <f t="shared" si="4"/>
        <v>24566.830498866195</v>
      </c>
      <c r="H19" s="11">
        <f t="shared" si="2"/>
        <v>8730.9523809523816</v>
      </c>
      <c r="I19" s="11">
        <f t="shared" si="5"/>
        <v>76229529.478458062</v>
      </c>
      <c r="K19" s="3"/>
      <c r="L19" s="2" t="s">
        <v>10</v>
      </c>
    </row>
    <row r="20" spans="1:12" x14ac:dyDescent="0.35">
      <c r="A20" s="6">
        <v>32</v>
      </c>
      <c r="B20" s="7">
        <v>1620</v>
      </c>
      <c r="C20" s="8">
        <v>96700</v>
      </c>
      <c r="D20" s="3">
        <f t="shared" si="0"/>
        <v>2.1666666666666679</v>
      </c>
      <c r="E20" s="3">
        <f t="shared" si="3"/>
        <v>4.69444444444445</v>
      </c>
      <c r="F20" s="9">
        <f t="shared" si="1"/>
        <v>-75.261904761904816</v>
      </c>
      <c r="G20" s="10">
        <f t="shared" si="4"/>
        <v>5664.3543083900304</v>
      </c>
      <c r="H20" s="11">
        <f t="shared" si="2"/>
        <v>4630.9523809523816</v>
      </c>
      <c r="I20" s="11">
        <f t="shared" si="5"/>
        <v>21445719.954648532</v>
      </c>
      <c r="K20" s="3" t="s">
        <v>7</v>
      </c>
      <c r="L20" s="2">
        <f>SUM(C9:C50)/COUNT(C9:C50)</f>
        <v>92069.047619047618</v>
      </c>
    </row>
    <row r="21" spans="1:12" x14ac:dyDescent="0.35">
      <c r="A21" s="6">
        <v>32</v>
      </c>
      <c r="B21" s="7">
        <v>1692</v>
      </c>
      <c r="C21" s="8">
        <v>87500</v>
      </c>
      <c r="D21" s="3">
        <f t="shared" si="0"/>
        <v>2.1666666666666679</v>
      </c>
      <c r="E21" s="3">
        <f t="shared" si="3"/>
        <v>4.69444444444445</v>
      </c>
      <c r="F21" s="9">
        <f t="shared" si="1"/>
        <v>-3.261904761904816</v>
      </c>
      <c r="G21" s="10">
        <f t="shared" si="4"/>
        <v>10.640022675737315</v>
      </c>
      <c r="H21" s="11">
        <f t="shared" si="2"/>
        <v>-4569.0476190476184</v>
      </c>
      <c r="I21" s="11">
        <f t="shared" si="5"/>
        <v>20876196.145124711</v>
      </c>
      <c r="K21" s="3" t="s">
        <v>624</v>
      </c>
      <c r="L21" s="2">
        <f>SUM(($I9:$I50))/(COUNT(I9:I50)-1)</f>
        <v>111367555.16840877</v>
      </c>
    </row>
    <row r="22" spans="1:12" x14ac:dyDescent="0.35">
      <c r="A22" s="6">
        <v>32</v>
      </c>
      <c r="B22" s="7">
        <v>2372</v>
      </c>
      <c r="C22" s="8">
        <v>114000</v>
      </c>
      <c r="D22" s="3">
        <f t="shared" si="0"/>
        <v>2.1666666666666679</v>
      </c>
      <c r="E22" s="3">
        <f t="shared" si="3"/>
        <v>4.69444444444445</v>
      </c>
      <c r="F22" s="9">
        <f t="shared" si="1"/>
        <v>676.73809523809518</v>
      </c>
      <c r="G22" s="10">
        <f t="shared" si="4"/>
        <v>457974.44954648521</v>
      </c>
      <c r="H22" s="11">
        <f t="shared" si="2"/>
        <v>21930.952380952382</v>
      </c>
      <c r="I22" s="11">
        <f t="shared" si="5"/>
        <v>480966672.33560091</v>
      </c>
      <c r="K22" s="3" t="s">
        <v>625</v>
      </c>
      <c r="L22" s="2">
        <f>SQRT($L$21)</f>
        <v>10553.082732946272</v>
      </c>
    </row>
    <row r="23" spans="1:12" x14ac:dyDescent="0.35">
      <c r="A23" s="6">
        <v>32</v>
      </c>
      <c r="B23" s="7">
        <v>2372</v>
      </c>
      <c r="C23" s="8">
        <v>113200</v>
      </c>
      <c r="D23" s="3">
        <f t="shared" si="0"/>
        <v>2.1666666666666679</v>
      </c>
      <c r="E23" s="3">
        <f t="shared" si="3"/>
        <v>4.69444444444445</v>
      </c>
      <c r="F23" s="9">
        <f t="shared" si="1"/>
        <v>676.73809523809518</v>
      </c>
      <c r="G23" s="10">
        <f t="shared" si="4"/>
        <v>457974.44954648521</v>
      </c>
      <c r="H23" s="11">
        <f t="shared" si="2"/>
        <v>21130.952380952382</v>
      </c>
      <c r="I23" s="11">
        <f t="shared" si="5"/>
        <v>446517148.52607715</v>
      </c>
      <c r="K23" s="3"/>
      <c r="L23" s="3"/>
    </row>
    <row r="24" spans="1:12" x14ac:dyDescent="0.35">
      <c r="A24" s="6">
        <v>33</v>
      </c>
      <c r="B24" s="7">
        <v>1666</v>
      </c>
      <c r="C24" s="8">
        <v>87500</v>
      </c>
      <c r="D24" s="3">
        <f t="shared" si="0"/>
        <v>3.1666666666666679</v>
      </c>
      <c r="E24" s="3">
        <f t="shared" si="3"/>
        <v>10.027777777777786</v>
      </c>
      <c r="F24" s="9">
        <f t="shared" si="1"/>
        <v>-29.261904761904816</v>
      </c>
      <c r="G24" s="10">
        <f t="shared" si="4"/>
        <v>856.25907029478776</v>
      </c>
      <c r="H24" s="11">
        <f t="shared" si="2"/>
        <v>-4569.0476190476184</v>
      </c>
      <c r="I24" s="11">
        <f t="shared" si="5"/>
        <v>20876196.145124711</v>
      </c>
      <c r="J24" s="3"/>
      <c r="K24" s="3"/>
    </row>
    <row r="25" spans="1:12" x14ac:dyDescent="0.35">
      <c r="A25" s="6">
        <v>32</v>
      </c>
      <c r="B25" s="7">
        <v>2123</v>
      </c>
      <c r="C25" s="8">
        <v>116100</v>
      </c>
      <c r="D25" s="3">
        <f t="shared" si="0"/>
        <v>2.1666666666666679</v>
      </c>
      <c r="E25" s="3">
        <f t="shared" si="3"/>
        <v>4.69444444444445</v>
      </c>
      <c r="F25" s="9">
        <f t="shared" si="1"/>
        <v>427.73809523809518</v>
      </c>
      <c r="G25" s="10">
        <f t="shared" si="4"/>
        <v>182959.87811791379</v>
      </c>
      <c r="H25" s="11">
        <f t="shared" si="2"/>
        <v>24030.952380952382</v>
      </c>
      <c r="I25" s="11">
        <f t="shared" si="5"/>
        <v>577486672.33560097</v>
      </c>
      <c r="J25" s="3"/>
      <c r="K25" s="3"/>
    </row>
    <row r="26" spans="1:12" x14ac:dyDescent="0.35">
      <c r="A26" s="6">
        <v>32</v>
      </c>
      <c r="B26" s="7">
        <v>1620</v>
      </c>
      <c r="C26" s="8">
        <v>94700</v>
      </c>
      <c r="D26" s="3">
        <f t="shared" si="0"/>
        <v>2.1666666666666679</v>
      </c>
      <c r="E26" s="3">
        <f t="shared" si="3"/>
        <v>4.69444444444445</v>
      </c>
      <c r="F26" s="9">
        <f t="shared" si="1"/>
        <v>-75.261904761904816</v>
      </c>
      <c r="G26" s="10">
        <f t="shared" si="4"/>
        <v>5664.3543083900304</v>
      </c>
      <c r="H26" s="11">
        <f t="shared" si="2"/>
        <v>2630.9523809523816</v>
      </c>
      <c r="I26" s="11">
        <f t="shared" si="5"/>
        <v>6921910.4308390059</v>
      </c>
      <c r="J26" s="3"/>
      <c r="K26" s="3"/>
    </row>
    <row r="27" spans="1:12" x14ac:dyDescent="0.35">
      <c r="A27" s="6">
        <v>32</v>
      </c>
      <c r="B27" s="7">
        <v>1731</v>
      </c>
      <c r="C27" s="8">
        <v>86400</v>
      </c>
      <c r="D27" s="3">
        <f t="shared" si="0"/>
        <v>2.1666666666666679</v>
      </c>
      <c r="E27" s="3">
        <f t="shared" si="3"/>
        <v>4.69444444444445</v>
      </c>
      <c r="F27" s="9">
        <f t="shared" si="1"/>
        <v>35.738095238095184</v>
      </c>
      <c r="G27" s="10">
        <f t="shared" si="4"/>
        <v>1277.2114512471617</v>
      </c>
      <c r="H27" s="11">
        <f t="shared" si="2"/>
        <v>-5669.0476190476184</v>
      </c>
      <c r="I27" s="11">
        <f t="shared" si="5"/>
        <v>32138100.907029472</v>
      </c>
      <c r="J27" s="3"/>
      <c r="K27" s="3"/>
    </row>
    <row r="28" spans="1:12" x14ac:dyDescent="0.35">
      <c r="A28" s="6">
        <v>32</v>
      </c>
      <c r="B28" s="7">
        <v>1666</v>
      </c>
      <c r="C28" s="8">
        <v>87100</v>
      </c>
      <c r="D28" s="3">
        <f t="shared" si="0"/>
        <v>2.1666666666666679</v>
      </c>
      <c r="E28" s="3">
        <f t="shared" si="3"/>
        <v>4.69444444444445</v>
      </c>
      <c r="F28" s="9">
        <f t="shared" si="1"/>
        <v>-29.261904761904816</v>
      </c>
      <c r="G28" s="10">
        <f t="shared" si="4"/>
        <v>856.25907029478776</v>
      </c>
      <c r="H28" s="11">
        <f t="shared" si="2"/>
        <v>-4969.0476190476184</v>
      </c>
      <c r="I28" s="11">
        <f t="shared" si="5"/>
        <v>24691434.240362804</v>
      </c>
      <c r="J28" s="3"/>
      <c r="K28" s="3"/>
    </row>
    <row r="29" spans="1:12" x14ac:dyDescent="0.35">
      <c r="A29" s="6">
        <v>28</v>
      </c>
      <c r="B29" s="7">
        <v>1520</v>
      </c>
      <c r="C29" s="8">
        <v>83400</v>
      </c>
      <c r="D29" s="3">
        <f t="shared" si="0"/>
        <v>-1.8333333333333321</v>
      </c>
      <c r="E29" s="3">
        <f t="shared" si="3"/>
        <v>3.3611111111111067</v>
      </c>
      <c r="F29" s="9">
        <f t="shared" si="1"/>
        <v>-175.26190476190482</v>
      </c>
      <c r="G29" s="10">
        <f t="shared" si="4"/>
        <v>30716.735260770995</v>
      </c>
      <c r="H29" s="11">
        <f t="shared" si="2"/>
        <v>-8669.0476190476184</v>
      </c>
      <c r="I29" s="11">
        <f t="shared" si="5"/>
        <v>75152386.621315181</v>
      </c>
      <c r="J29" s="3"/>
      <c r="K29" s="3"/>
    </row>
    <row r="30" spans="1:12" x14ac:dyDescent="0.35">
      <c r="A30" s="6">
        <v>27</v>
      </c>
      <c r="B30" s="7">
        <v>1484</v>
      </c>
      <c r="C30" s="8">
        <v>79800</v>
      </c>
      <c r="D30" s="3">
        <f t="shared" si="0"/>
        <v>-2.8333333333333321</v>
      </c>
      <c r="E30" s="3">
        <f t="shared" si="3"/>
        <v>8.0277777777777715</v>
      </c>
      <c r="F30" s="9">
        <f t="shared" si="1"/>
        <v>-211.26190476190482</v>
      </c>
      <c r="G30" s="10">
        <f t="shared" si="4"/>
        <v>44631.592403628143</v>
      </c>
      <c r="H30" s="11">
        <f t="shared" si="2"/>
        <v>-12269.047619047618</v>
      </c>
      <c r="I30" s="11">
        <f t="shared" si="5"/>
        <v>150529529.47845805</v>
      </c>
      <c r="J30" s="3"/>
      <c r="K30" s="3"/>
    </row>
    <row r="31" spans="1:12" x14ac:dyDescent="0.35">
      <c r="A31" s="6">
        <v>28</v>
      </c>
      <c r="B31" s="7">
        <v>1588</v>
      </c>
      <c r="C31" s="8">
        <v>81500</v>
      </c>
      <c r="D31" s="3">
        <f t="shared" si="0"/>
        <v>-1.8333333333333321</v>
      </c>
      <c r="E31" s="3">
        <f t="shared" si="3"/>
        <v>3.3611111111111067</v>
      </c>
      <c r="F31" s="9">
        <f t="shared" si="1"/>
        <v>-107.26190476190482</v>
      </c>
      <c r="G31" s="10">
        <f t="shared" si="4"/>
        <v>11505.11621315194</v>
      </c>
      <c r="H31" s="11">
        <f t="shared" si="2"/>
        <v>-10569.047619047618</v>
      </c>
      <c r="I31" s="11">
        <f t="shared" si="5"/>
        <v>111704767.57369614</v>
      </c>
      <c r="J31" s="3"/>
      <c r="K31" s="3"/>
    </row>
    <row r="32" spans="1:12" x14ac:dyDescent="0.35">
      <c r="A32" s="6">
        <v>28</v>
      </c>
      <c r="B32" s="7">
        <v>1598</v>
      </c>
      <c r="C32" s="8">
        <v>87100</v>
      </c>
      <c r="D32" s="3">
        <f t="shared" si="0"/>
        <v>-1.8333333333333321</v>
      </c>
      <c r="E32" s="3">
        <f t="shared" si="3"/>
        <v>3.3611111111111067</v>
      </c>
      <c r="F32" s="9">
        <f t="shared" si="1"/>
        <v>-97.261904761904816</v>
      </c>
      <c r="G32" s="10">
        <f t="shared" si="4"/>
        <v>9459.8781179138423</v>
      </c>
      <c r="H32" s="11">
        <f t="shared" si="2"/>
        <v>-4969.0476190476184</v>
      </c>
      <c r="I32" s="11">
        <f t="shared" si="5"/>
        <v>24691434.240362804</v>
      </c>
      <c r="J32" s="3"/>
      <c r="K32" s="3"/>
    </row>
    <row r="33" spans="1:11" x14ac:dyDescent="0.35">
      <c r="A33" s="6">
        <v>28</v>
      </c>
      <c r="B33" s="7">
        <v>1484</v>
      </c>
      <c r="C33" s="8">
        <v>82600</v>
      </c>
      <c r="D33" s="3">
        <f t="shared" si="0"/>
        <v>-1.8333333333333321</v>
      </c>
      <c r="E33" s="3">
        <f t="shared" si="3"/>
        <v>3.3611111111111067</v>
      </c>
      <c r="F33" s="9">
        <f t="shared" si="1"/>
        <v>-211.26190476190482</v>
      </c>
      <c r="G33" s="10">
        <f t="shared" si="4"/>
        <v>44631.592403628143</v>
      </c>
      <c r="H33" s="11">
        <f t="shared" si="2"/>
        <v>-9469.0476190476184</v>
      </c>
      <c r="I33" s="11">
        <f t="shared" si="5"/>
        <v>89662862.811791375</v>
      </c>
      <c r="J33" s="3"/>
      <c r="K33" s="3"/>
    </row>
    <row r="34" spans="1:11" x14ac:dyDescent="0.35">
      <c r="A34" s="6">
        <v>28</v>
      </c>
      <c r="B34" s="7">
        <v>1484</v>
      </c>
      <c r="C34" s="8">
        <v>78800</v>
      </c>
      <c r="D34" s="3">
        <f t="shared" si="0"/>
        <v>-1.8333333333333321</v>
      </c>
      <c r="E34" s="3">
        <f t="shared" si="3"/>
        <v>3.3611111111111067</v>
      </c>
      <c r="F34" s="9">
        <f t="shared" si="1"/>
        <v>-211.26190476190482</v>
      </c>
      <c r="G34" s="10">
        <f t="shared" si="4"/>
        <v>44631.592403628143</v>
      </c>
      <c r="H34" s="11">
        <f t="shared" si="2"/>
        <v>-13269.047619047618</v>
      </c>
      <c r="I34" s="11">
        <f t="shared" si="5"/>
        <v>176067624.71655327</v>
      </c>
      <c r="J34" s="3"/>
      <c r="K34" s="3"/>
    </row>
    <row r="35" spans="1:11" x14ac:dyDescent="0.35">
      <c r="A35" s="6">
        <v>28</v>
      </c>
      <c r="B35" s="7">
        <v>1520</v>
      </c>
      <c r="C35" s="8">
        <v>87600</v>
      </c>
      <c r="D35" s="3">
        <f t="shared" si="0"/>
        <v>-1.8333333333333321</v>
      </c>
      <c r="E35" s="3">
        <f t="shared" si="3"/>
        <v>3.3611111111111067</v>
      </c>
      <c r="F35" s="9">
        <f t="shared" si="1"/>
        <v>-175.26190476190482</v>
      </c>
      <c r="G35" s="10">
        <f t="shared" si="4"/>
        <v>30716.735260770995</v>
      </c>
      <c r="H35" s="11">
        <f t="shared" si="2"/>
        <v>-4469.0476190476184</v>
      </c>
      <c r="I35" s="11">
        <f t="shared" si="5"/>
        <v>19972386.621315185</v>
      </c>
      <c r="J35" s="3"/>
      <c r="K35" s="3"/>
    </row>
    <row r="36" spans="1:11" x14ac:dyDescent="0.35">
      <c r="A36" s="6">
        <v>27</v>
      </c>
      <c r="B36" s="7">
        <v>1701</v>
      </c>
      <c r="C36" s="8">
        <v>94200</v>
      </c>
      <c r="D36" s="3">
        <f t="shared" si="0"/>
        <v>-2.8333333333333321</v>
      </c>
      <c r="E36" s="3">
        <f t="shared" si="3"/>
        <v>8.0277777777777715</v>
      </c>
      <c r="F36" s="9">
        <f t="shared" si="1"/>
        <v>5.738095238095184</v>
      </c>
      <c r="G36" s="10">
        <f t="shared" si="4"/>
        <v>32.925736961450625</v>
      </c>
      <c r="H36" s="11">
        <f t="shared" si="2"/>
        <v>2130.9523809523816</v>
      </c>
      <c r="I36" s="11">
        <f t="shared" si="5"/>
        <v>4540958.0498866243</v>
      </c>
      <c r="J36" s="3"/>
      <c r="K36" s="3"/>
    </row>
    <row r="37" spans="1:11" x14ac:dyDescent="0.35">
      <c r="A37" s="6">
        <v>28</v>
      </c>
      <c r="B37" s="7">
        <v>1484</v>
      </c>
      <c r="C37" s="8">
        <v>82000</v>
      </c>
      <c r="D37" s="3">
        <f t="shared" si="0"/>
        <v>-1.8333333333333321</v>
      </c>
      <c r="E37" s="3">
        <f t="shared" si="3"/>
        <v>3.3611111111111067</v>
      </c>
      <c r="F37" s="9">
        <f t="shared" si="1"/>
        <v>-211.26190476190482</v>
      </c>
      <c r="G37" s="10">
        <f t="shared" si="4"/>
        <v>44631.592403628143</v>
      </c>
      <c r="H37" s="11">
        <f t="shared" si="2"/>
        <v>-10069.047619047618</v>
      </c>
      <c r="I37" s="11">
        <f t="shared" si="5"/>
        <v>101385719.95464851</v>
      </c>
      <c r="J37" s="3"/>
      <c r="K37" s="3"/>
    </row>
    <row r="38" spans="1:11" x14ac:dyDescent="0.35">
      <c r="A38" s="6">
        <v>28</v>
      </c>
      <c r="B38" s="7">
        <v>1468</v>
      </c>
      <c r="C38" s="8">
        <v>88100</v>
      </c>
      <c r="D38" s="3">
        <f t="shared" si="0"/>
        <v>-1.8333333333333321</v>
      </c>
      <c r="E38" s="3">
        <f t="shared" si="3"/>
        <v>3.3611111111111067</v>
      </c>
      <c r="F38" s="9">
        <f t="shared" si="1"/>
        <v>-227.26190476190482</v>
      </c>
      <c r="G38" s="10">
        <f t="shared" si="4"/>
        <v>51647.973356009097</v>
      </c>
      <c r="H38" s="11">
        <f t="shared" si="2"/>
        <v>-3969.0476190476184</v>
      </c>
      <c r="I38" s="11">
        <f t="shared" si="5"/>
        <v>15753339.002267567</v>
      </c>
      <c r="J38" s="3"/>
      <c r="K38" s="3"/>
    </row>
    <row r="39" spans="1:11" x14ac:dyDescent="0.35">
      <c r="A39" s="6">
        <v>28</v>
      </c>
      <c r="B39" s="7">
        <v>1520</v>
      </c>
      <c r="C39" s="8">
        <v>88100</v>
      </c>
      <c r="D39" s="3">
        <f t="shared" si="0"/>
        <v>-1.8333333333333321</v>
      </c>
      <c r="E39" s="3">
        <f t="shared" si="3"/>
        <v>3.3611111111111067</v>
      </c>
      <c r="F39" s="9">
        <f t="shared" si="1"/>
        <v>-175.26190476190482</v>
      </c>
      <c r="G39" s="10">
        <f t="shared" si="4"/>
        <v>30716.735260770995</v>
      </c>
      <c r="H39" s="11">
        <f t="shared" si="2"/>
        <v>-3969.0476190476184</v>
      </c>
      <c r="I39" s="11">
        <f t="shared" si="5"/>
        <v>15753339.002267567</v>
      </c>
      <c r="J39" s="3"/>
      <c r="K39" s="3"/>
    </row>
    <row r="40" spans="1:11" x14ac:dyDescent="0.35">
      <c r="A40" s="6">
        <v>27</v>
      </c>
      <c r="B40" s="7">
        <v>1520</v>
      </c>
      <c r="C40" s="8">
        <v>88600</v>
      </c>
      <c r="D40" s="3">
        <f t="shared" si="0"/>
        <v>-2.8333333333333321</v>
      </c>
      <c r="E40" s="3">
        <f t="shared" si="3"/>
        <v>8.0277777777777715</v>
      </c>
      <c r="F40" s="9">
        <f t="shared" si="1"/>
        <v>-175.26190476190482</v>
      </c>
      <c r="G40" s="10">
        <f t="shared" si="4"/>
        <v>30716.735260770995</v>
      </c>
      <c r="H40" s="11">
        <f t="shared" si="2"/>
        <v>-3469.0476190476184</v>
      </c>
      <c r="I40" s="11">
        <f t="shared" si="5"/>
        <v>12034291.38321995</v>
      </c>
      <c r="J40" s="3"/>
      <c r="K40" s="3"/>
    </row>
    <row r="41" spans="1:11" x14ac:dyDescent="0.35">
      <c r="A41" s="6">
        <v>27</v>
      </c>
      <c r="B41" s="7">
        <v>1484</v>
      </c>
      <c r="C41" s="8">
        <v>76600</v>
      </c>
      <c r="D41" s="3">
        <f t="shared" si="0"/>
        <v>-2.8333333333333321</v>
      </c>
      <c r="E41" s="3">
        <f t="shared" si="3"/>
        <v>8.0277777777777715</v>
      </c>
      <c r="F41" s="9">
        <f t="shared" si="1"/>
        <v>-211.26190476190482</v>
      </c>
      <c r="G41" s="10">
        <f t="shared" si="4"/>
        <v>44631.592403628143</v>
      </c>
      <c r="H41" s="11">
        <f t="shared" si="2"/>
        <v>-15469.047619047618</v>
      </c>
      <c r="I41" s="11">
        <f t="shared" si="5"/>
        <v>239291434.24036279</v>
      </c>
      <c r="J41" s="3"/>
      <c r="K41" s="3"/>
    </row>
    <row r="42" spans="1:11" x14ac:dyDescent="0.35">
      <c r="A42" s="6">
        <v>28</v>
      </c>
      <c r="B42" s="7">
        <v>1520</v>
      </c>
      <c r="C42" s="8">
        <v>84400</v>
      </c>
      <c r="D42" s="3">
        <f t="shared" si="0"/>
        <v>-1.8333333333333321</v>
      </c>
      <c r="E42" s="3">
        <f t="shared" si="3"/>
        <v>3.3611111111111067</v>
      </c>
      <c r="F42" s="9">
        <f t="shared" si="1"/>
        <v>-175.26190476190482</v>
      </c>
      <c r="G42" s="10">
        <f t="shared" si="4"/>
        <v>30716.735260770995</v>
      </c>
      <c r="H42" s="11">
        <f t="shared" si="2"/>
        <v>-7669.0476190476184</v>
      </c>
      <c r="I42" s="11">
        <f t="shared" si="5"/>
        <v>58814291.383219942</v>
      </c>
      <c r="J42" s="3"/>
      <c r="K42" s="3"/>
    </row>
    <row r="43" spans="1:11" x14ac:dyDescent="0.35">
      <c r="A43" s="6">
        <v>27</v>
      </c>
      <c r="B43" s="7">
        <v>1668</v>
      </c>
      <c r="C43" s="8">
        <v>90900</v>
      </c>
      <c r="D43" s="3">
        <f t="shared" si="0"/>
        <v>-2.8333333333333321</v>
      </c>
      <c r="E43" s="3">
        <f t="shared" si="3"/>
        <v>8.0277777777777715</v>
      </c>
      <c r="F43" s="9">
        <f t="shared" si="1"/>
        <v>-27.261904761904816</v>
      </c>
      <c r="G43" s="10">
        <f t="shared" si="4"/>
        <v>743.2114512471685</v>
      </c>
      <c r="H43" s="11">
        <f t="shared" si="2"/>
        <v>-1169.0476190476184</v>
      </c>
      <c r="I43" s="11">
        <f t="shared" si="5"/>
        <v>1366672.3356009054</v>
      </c>
      <c r="J43" s="3"/>
      <c r="K43" s="3"/>
    </row>
    <row r="44" spans="1:11" x14ac:dyDescent="0.35">
      <c r="A44" s="6">
        <v>28</v>
      </c>
      <c r="B44" s="7">
        <v>1588</v>
      </c>
      <c r="C44" s="8">
        <v>81000</v>
      </c>
      <c r="D44" s="3">
        <f t="shared" si="0"/>
        <v>-1.8333333333333321</v>
      </c>
      <c r="E44" s="3">
        <f t="shared" si="3"/>
        <v>3.3611111111111067</v>
      </c>
      <c r="F44" s="9">
        <f t="shared" si="1"/>
        <v>-107.26190476190482</v>
      </c>
      <c r="G44" s="10">
        <f t="shared" si="4"/>
        <v>11505.11621315194</v>
      </c>
      <c r="H44" s="11">
        <f t="shared" si="2"/>
        <v>-11069.047619047618</v>
      </c>
      <c r="I44" s="11">
        <f t="shared" si="5"/>
        <v>122523815.19274375</v>
      </c>
      <c r="J44" s="3"/>
      <c r="K44" s="3"/>
    </row>
    <row r="45" spans="1:11" x14ac:dyDescent="0.35">
      <c r="A45" s="6">
        <v>28</v>
      </c>
      <c r="B45" s="7">
        <v>1784</v>
      </c>
      <c r="C45" s="8">
        <v>91300</v>
      </c>
      <c r="D45" s="3">
        <f t="shared" si="0"/>
        <v>-1.8333333333333321</v>
      </c>
      <c r="E45" s="3">
        <f t="shared" si="3"/>
        <v>3.3611111111111067</v>
      </c>
      <c r="F45" s="9">
        <f t="shared" si="1"/>
        <v>88.738095238095184</v>
      </c>
      <c r="G45" s="10">
        <f t="shared" si="4"/>
        <v>7874.4495464852507</v>
      </c>
      <c r="H45" s="11">
        <f t="shared" si="2"/>
        <v>-769.04761904761835</v>
      </c>
      <c r="I45" s="11">
        <f t="shared" si="5"/>
        <v>591434.24036281067</v>
      </c>
      <c r="J45" s="3"/>
      <c r="K45" s="3"/>
    </row>
    <row r="46" spans="1:11" x14ac:dyDescent="0.35">
      <c r="A46" s="6">
        <v>27</v>
      </c>
      <c r="B46" s="7">
        <v>1484</v>
      </c>
      <c r="C46" s="8">
        <v>81300</v>
      </c>
      <c r="D46" s="3">
        <f t="shared" si="0"/>
        <v>-2.8333333333333321</v>
      </c>
      <c r="E46" s="3">
        <f t="shared" si="3"/>
        <v>8.0277777777777715</v>
      </c>
      <c r="F46" s="9">
        <f t="shared" si="1"/>
        <v>-211.26190476190482</v>
      </c>
      <c r="G46" s="10">
        <f t="shared" si="4"/>
        <v>44631.592403628143</v>
      </c>
      <c r="H46" s="11">
        <f t="shared" si="2"/>
        <v>-10769.047619047618</v>
      </c>
      <c r="I46" s="11">
        <f t="shared" si="5"/>
        <v>115972386.62131518</v>
      </c>
      <c r="J46" s="3"/>
      <c r="K46" s="3"/>
    </row>
    <row r="47" spans="1:11" x14ac:dyDescent="0.35">
      <c r="A47" s="6">
        <v>27</v>
      </c>
      <c r="B47" s="7">
        <v>1520</v>
      </c>
      <c r="C47" s="8">
        <v>100700</v>
      </c>
      <c r="D47" s="3">
        <f t="shared" si="0"/>
        <v>-2.8333333333333321</v>
      </c>
      <c r="E47" s="3">
        <f t="shared" si="3"/>
        <v>8.0277777777777715</v>
      </c>
      <c r="F47" s="9">
        <f t="shared" si="1"/>
        <v>-175.26190476190482</v>
      </c>
      <c r="G47" s="10">
        <f t="shared" si="4"/>
        <v>30716.735260770995</v>
      </c>
      <c r="H47" s="11">
        <f t="shared" si="2"/>
        <v>8630.9523809523816</v>
      </c>
      <c r="I47" s="11">
        <f t="shared" si="5"/>
        <v>74493339.002267584</v>
      </c>
      <c r="J47" s="3"/>
      <c r="K47" s="3"/>
    </row>
    <row r="48" spans="1:11" x14ac:dyDescent="0.35">
      <c r="A48" s="6">
        <v>28</v>
      </c>
      <c r="B48" s="7">
        <v>1520</v>
      </c>
      <c r="C48" s="8">
        <v>87200</v>
      </c>
      <c r="D48" s="3">
        <f t="shared" si="0"/>
        <v>-1.8333333333333321</v>
      </c>
      <c r="E48" s="3">
        <f t="shared" si="3"/>
        <v>3.3611111111111067</v>
      </c>
      <c r="F48" s="9">
        <f t="shared" si="1"/>
        <v>-175.26190476190482</v>
      </c>
      <c r="G48" s="10">
        <f t="shared" si="4"/>
        <v>30716.735260770995</v>
      </c>
      <c r="H48" s="11">
        <f t="shared" si="2"/>
        <v>-4869.0476190476184</v>
      </c>
      <c r="I48" s="11">
        <f t="shared" si="5"/>
        <v>23707624.716553282</v>
      </c>
      <c r="J48" s="3"/>
      <c r="K48" s="3"/>
    </row>
    <row r="49" spans="1:11" x14ac:dyDescent="0.35">
      <c r="A49" s="6">
        <v>27</v>
      </c>
      <c r="B49" s="7">
        <v>1684</v>
      </c>
      <c r="C49" s="8">
        <v>96700</v>
      </c>
      <c r="D49" s="3">
        <f t="shared" si="0"/>
        <v>-2.8333333333333321</v>
      </c>
      <c r="E49" s="3">
        <f t="shared" si="3"/>
        <v>8.0277777777777715</v>
      </c>
      <c r="F49" s="9">
        <f t="shared" si="1"/>
        <v>-11.261904761904816</v>
      </c>
      <c r="G49" s="10">
        <f t="shared" si="4"/>
        <v>126.83049886621437</v>
      </c>
      <c r="H49" s="11">
        <f t="shared" si="2"/>
        <v>4630.9523809523816</v>
      </c>
      <c r="I49" s="11">
        <f t="shared" si="5"/>
        <v>21445719.954648532</v>
      </c>
      <c r="J49" s="3"/>
      <c r="K49" s="3"/>
    </row>
    <row r="50" spans="1:11" x14ac:dyDescent="0.35">
      <c r="A50" s="6">
        <v>27</v>
      </c>
      <c r="B50" s="7">
        <v>1581</v>
      </c>
      <c r="C50" s="8">
        <v>120700</v>
      </c>
      <c r="D50" s="3">
        <f t="shared" si="0"/>
        <v>-2.8333333333333321</v>
      </c>
      <c r="E50" s="3">
        <f t="shared" si="3"/>
        <v>8.0277777777777715</v>
      </c>
      <c r="F50" s="9">
        <f t="shared" si="1"/>
        <v>-114.26190476190482</v>
      </c>
      <c r="G50" s="10">
        <f t="shared" si="4"/>
        <v>13055.782879818606</v>
      </c>
      <c r="H50" s="11">
        <f t="shared" si="2"/>
        <v>28630.952380952382</v>
      </c>
      <c r="I50" s="11">
        <f t="shared" si="5"/>
        <v>819731434.24036288</v>
      </c>
      <c r="J50" s="3"/>
      <c r="K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C2FB-61E5-4398-A46E-66EB4B05C9B5}">
  <dimension ref="A1:H36"/>
  <sheetViews>
    <sheetView zoomScale="115" zoomScaleNormal="115" workbookViewId="0">
      <selection activeCell="H5" sqref="H5"/>
    </sheetView>
  </sheetViews>
  <sheetFormatPr defaultRowHeight="14.5" x14ac:dyDescent="0.35"/>
  <cols>
    <col min="3" max="3" width="14.90625" customWidth="1"/>
    <col min="6" max="6" width="16.90625" customWidth="1"/>
    <col min="7" max="7" width="11.6328125" customWidth="1"/>
  </cols>
  <sheetData>
    <row r="1" spans="1:8" x14ac:dyDescent="0.35">
      <c r="A1" s="2" t="s">
        <v>17</v>
      </c>
    </row>
    <row r="3" spans="1:8" ht="15" thickBot="1" x14ac:dyDescent="0.4">
      <c r="A3" s="15" t="s">
        <v>18</v>
      </c>
      <c r="B3" s="15" t="s">
        <v>19</v>
      </c>
      <c r="C3" s="15" t="s">
        <v>20</v>
      </c>
      <c r="D3" s="15" t="s">
        <v>21</v>
      </c>
      <c r="F3" s="2"/>
      <c r="G3" s="2"/>
    </row>
    <row r="4" spans="1:8" ht="15" thickTop="1" x14ac:dyDescent="0.35">
      <c r="A4" s="16">
        <v>1</v>
      </c>
      <c r="B4" s="16" t="s">
        <v>22</v>
      </c>
      <c r="C4" s="16">
        <v>4</v>
      </c>
      <c r="D4" s="16">
        <v>150</v>
      </c>
      <c r="F4" s="17"/>
    </row>
    <row r="5" spans="1:8" x14ac:dyDescent="0.35">
      <c r="A5" s="16">
        <v>2</v>
      </c>
      <c r="B5" s="16" t="s">
        <v>22</v>
      </c>
      <c r="C5" s="16">
        <v>10</v>
      </c>
      <c r="D5" s="16">
        <v>400</v>
      </c>
      <c r="F5" s="18" t="s">
        <v>23</v>
      </c>
      <c r="H5">
        <f>AVERAGE($C4:$C36)</f>
        <v>6.2424242424242422</v>
      </c>
    </row>
    <row r="6" spans="1:8" x14ac:dyDescent="0.35">
      <c r="A6" s="16">
        <v>3</v>
      </c>
      <c r="B6" s="16" t="s">
        <v>24</v>
      </c>
      <c r="C6" s="16">
        <v>7</v>
      </c>
      <c r="D6" s="16">
        <v>120</v>
      </c>
      <c r="F6" s="19" t="s">
        <v>25</v>
      </c>
      <c r="H6">
        <f>MEDIAN(C4:C36)</f>
        <v>6</v>
      </c>
    </row>
    <row r="7" spans="1:8" x14ac:dyDescent="0.35">
      <c r="A7" s="16">
        <v>4</v>
      </c>
      <c r="B7" s="16" t="s">
        <v>24</v>
      </c>
      <c r="C7" s="16">
        <v>15</v>
      </c>
      <c r="D7" s="16">
        <v>500</v>
      </c>
      <c r="F7" s="3" t="s">
        <v>26</v>
      </c>
      <c r="H7">
        <f>(MAX(C4:C36)+MIN(C4:C36))/2</f>
        <v>8.5</v>
      </c>
    </row>
    <row r="8" spans="1:8" x14ac:dyDescent="0.35">
      <c r="A8" s="16">
        <v>5</v>
      </c>
      <c r="B8" s="16" t="s">
        <v>22</v>
      </c>
      <c r="C8" s="16">
        <v>9</v>
      </c>
      <c r="D8" s="16">
        <v>260</v>
      </c>
      <c r="F8" s="20"/>
    </row>
    <row r="9" spans="1:8" x14ac:dyDescent="0.35">
      <c r="A9" s="16">
        <v>6</v>
      </c>
      <c r="B9" s="16" t="s">
        <v>22</v>
      </c>
      <c r="C9" s="16">
        <v>5</v>
      </c>
      <c r="D9" s="16">
        <v>70</v>
      </c>
      <c r="F9" s="3" t="s">
        <v>27</v>
      </c>
      <c r="G9">
        <f>AVERAGE(D4:D36)</f>
        <v>176.96969696969697</v>
      </c>
    </row>
    <row r="10" spans="1:8" x14ac:dyDescent="0.35">
      <c r="A10" s="16">
        <v>7</v>
      </c>
      <c r="B10" s="16" t="s">
        <v>22</v>
      </c>
      <c r="C10" s="16">
        <v>7</v>
      </c>
      <c r="D10" s="16">
        <v>90</v>
      </c>
      <c r="F10" s="3" t="s">
        <v>28</v>
      </c>
      <c r="G10">
        <f>MEDIAN(D4:D36)</f>
        <v>120</v>
      </c>
    </row>
    <row r="11" spans="1:8" x14ac:dyDescent="0.35">
      <c r="A11" s="16">
        <v>8</v>
      </c>
      <c r="B11" s="16" t="s">
        <v>24</v>
      </c>
      <c r="C11" s="16">
        <v>5</v>
      </c>
      <c r="D11" s="16">
        <v>250</v>
      </c>
      <c r="F11" s="3" t="s">
        <v>29</v>
      </c>
      <c r="G11">
        <f>(MAX(D4:D36)+MIN(D4:D36))/2</f>
        <v>265</v>
      </c>
    </row>
    <row r="12" spans="1:8" x14ac:dyDescent="0.35">
      <c r="A12" s="16">
        <v>9</v>
      </c>
      <c r="B12" s="16" t="s">
        <v>22</v>
      </c>
      <c r="C12" s="16">
        <v>12</v>
      </c>
      <c r="D12" s="16">
        <v>110</v>
      </c>
    </row>
    <row r="13" spans="1:8" x14ac:dyDescent="0.35">
      <c r="A13" s="16">
        <v>10</v>
      </c>
      <c r="B13" s="16" t="s">
        <v>22</v>
      </c>
      <c r="C13" s="16">
        <v>2</v>
      </c>
      <c r="D13" s="16">
        <v>30</v>
      </c>
    </row>
    <row r="14" spans="1:8" x14ac:dyDescent="0.35">
      <c r="A14" s="16">
        <v>11</v>
      </c>
      <c r="B14" s="16" t="s">
        <v>22</v>
      </c>
      <c r="C14" s="16">
        <v>6</v>
      </c>
      <c r="D14" s="16">
        <v>80</v>
      </c>
    </row>
    <row r="15" spans="1:8" x14ac:dyDescent="0.35">
      <c r="A15" s="16">
        <v>12</v>
      </c>
      <c r="B15" s="16" t="s">
        <v>22</v>
      </c>
      <c r="C15" s="16">
        <v>2</v>
      </c>
      <c r="D15" s="16">
        <v>30</v>
      </c>
    </row>
    <row r="16" spans="1:8" x14ac:dyDescent="0.35">
      <c r="A16" s="16">
        <v>13</v>
      </c>
      <c r="B16" s="16" t="s">
        <v>24</v>
      </c>
      <c r="C16" s="16">
        <v>3</v>
      </c>
      <c r="D16" s="16">
        <v>200</v>
      </c>
    </row>
    <row r="17" spans="1:4" x14ac:dyDescent="0.35">
      <c r="A17" s="16">
        <v>14</v>
      </c>
      <c r="B17" s="16" t="s">
        <v>22</v>
      </c>
      <c r="C17" s="16">
        <v>6</v>
      </c>
      <c r="D17" s="16">
        <v>240</v>
      </c>
    </row>
    <row r="18" spans="1:4" x14ac:dyDescent="0.35">
      <c r="A18" s="16">
        <v>15</v>
      </c>
      <c r="B18" s="16" t="s">
        <v>24</v>
      </c>
      <c r="C18" s="16">
        <v>6</v>
      </c>
      <c r="D18" s="16">
        <v>150</v>
      </c>
    </row>
    <row r="19" spans="1:4" x14ac:dyDescent="0.35">
      <c r="A19" s="16">
        <v>16</v>
      </c>
      <c r="B19" s="16" t="s">
        <v>24</v>
      </c>
      <c r="C19" s="16">
        <v>4</v>
      </c>
      <c r="D19" s="16">
        <v>90</v>
      </c>
    </row>
    <row r="20" spans="1:4" x14ac:dyDescent="0.35">
      <c r="A20" s="16">
        <v>17</v>
      </c>
      <c r="B20" s="16" t="s">
        <v>22</v>
      </c>
      <c r="C20" s="16">
        <v>8</v>
      </c>
      <c r="D20" s="16">
        <v>340</v>
      </c>
    </row>
    <row r="21" spans="1:4" x14ac:dyDescent="0.35">
      <c r="A21" s="16">
        <v>18</v>
      </c>
      <c r="B21" s="16" t="s">
        <v>24</v>
      </c>
      <c r="C21" s="16">
        <v>10</v>
      </c>
      <c r="D21" s="16">
        <v>450</v>
      </c>
    </row>
    <row r="22" spans="1:4" x14ac:dyDescent="0.35">
      <c r="A22" s="16">
        <v>19</v>
      </c>
      <c r="B22" s="16" t="s">
        <v>22</v>
      </c>
      <c r="C22" s="16">
        <v>4</v>
      </c>
      <c r="D22" s="16">
        <v>50</v>
      </c>
    </row>
    <row r="23" spans="1:4" x14ac:dyDescent="0.35">
      <c r="A23" s="16">
        <v>20</v>
      </c>
      <c r="B23" s="16" t="s">
        <v>24</v>
      </c>
      <c r="C23" s="16">
        <v>4</v>
      </c>
      <c r="D23" s="16">
        <v>120</v>
      </c>
    </row>
    <row r="24" spans="1:4" x14ac:dyDescent="0.35">
      <c r="A24" s="16">
        <v>21</v>
      </c>
      <c r="B24" s="16" t="s">
        <v>24</v>
      </c>
      <c r="C24" s="16">
        <v>6</v>
      </c>
      <c r="D24" s="16">
        <v>180</v>
      </c>
    </row>
    <row r="25" spans="1:4" x14ac:dyDescent="0.35">
      <c r="A25" s="16">
        <v>22</v>
      </c>
      <c r="B25" s="16" t="s">
        <v>22</v>
      </c>
      <c r="C25" s="16">
        <v>4</v>
      </c>
      <c r="D25" s="16">
        <v>280</v>
      </c>
    </row>
    <row r="26" spans="1:4" x14ac:dyDescent="0.35">
      <c r="A26" s="16">
        <v>23</v>
      </c>
      <c r="B26" s="16" t="s">
        <v>22</v>
      </c>
      <c r="C26" s="16">
        <v>5</v>
      </c>
      <c r="D26" s="16">
        <v>60</v>
      </c>
    </row>
    <row r="27" spans="1:4" x14ac:dyDescent="0.35">
      <c r="A27" s="16">
        <v>24</v>
      </c>
      <c r="B27" s="16" t="s">
        <v>22</v>
      </c>
      <c r="C27" s="16">
        <v>9</v>
      </c>
      <c r="D27" s="16">
        <v>100</v>
      </c>
    </row>
    <row r="28" spans="1:4" x14ac:dyDescent="0.35">
      <c r="A28" s="16">
        <v>25</v>
      </c>
      <c r="B28" s="16" t="s">
        <v>22</v>
      </c>
      <c r="C28" s="16">
        <v>12</v>
      </c>
      <c r="D28" s="16">
        <v>380</v>
      </c>
    </row>
    <row r="29" spans="1:4" x14ac:dyDescent="0.35">
      <c r="A29" s="16">
        <v>26</v>
      </c>
      <c r="B29" s="16" t="s">
        <v>24</v>
      </c>
      <c r="C29" s="16">
        <v>8</v>
      </c>
      <c r="D29" s="16">
        <v>430</v>
      </c>
    </row>
    <row r="30" spans="1:4" x14ac:dyDescent="0.35">
      <c r="A30" s="16">
        <v>27</v>
      </c>
      <c r="B30" s="16" t="s">
        <v>22</v>
      </c>
      <c r="C30" s="16">
        <v>2</v>
      </c>
      <c r="D30" s="16">
        <v>80</v>
      </c>
    </row>
    <row r="31" spans="1:4" x14ac:dyDescent="0.35">
      <c r="A31" s="16">
        <v>28</v>
      </c>
      <c r="B31" s="16" t="s">
        <v>22</v>
      </c>
      <c r="C31" s="16">
        <v>7</v>
      </c>
      <c r="D31" s="16">
        <v>170</v>
      </c>
    </row>
    <row r="32" spans="1:4" x14ac:dyDescent="0.35">
      <c r="A32" s="16">
        <v>29</v>
      </c>
      <c r="B32" s="16" t="s">
        <v>24</v>
      </c>
      <c r="C32" s="16">
        <v>6</v>
      </c>
      <c r="D32" s="16">
        <v>90</v>
      </c>
    </row>
    <row r="33" spans="1:4" x14ac:dyDescent="0.35">
      <c r="A33" s="16">
        <v>30</v>
      </c>
      <c r="B33" s="16" t="s">
        <v>24</v>
      </c>
      <c r="C33" s="16">
        <v>4</v>
      </c>
      <c r="D33" s="16">
        <v>50</v>
      </c>
    </row>
    <row r="34" spans="1:4" x14ac:dyDescent="0.35">
      <c r="A34" s="16">
        <v>31</v>
      </c>
      <c r="B34" s="16" t="s">
        <v>22</v>
      </c>
      <c r="C34" s="16">
        <v>2</v>
      </c>
      <c r="D34" s="16">
        <v>50</v>
      </c>
    </row>
    <row r="35" spans="1:4" x14ac:dyDescent="0.35">
      <c r="A35" s="16">
        <v>32</v>
      </c>
      <c r="B35" s="16" t="s">
        <v>24</v>
      </c>
      <c r="C35" s="16">
        <v>5</v>
      </c>
      <c r="D35" s="16">
        <v>70</v>
      </c>
    </row>
    <row r="36" spans="1:4" x14ac:dyDescent="0.35">
      <c r="A36" s="16">
        <v>33</v>
      </c>
      <c r="B36" s="16" t="s">
        <v>22</v>
      </c>
      <c r="C36" s="16">
        <v>7</v>
      </c>
      <c r="D36" s="16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11E4-E910-4C4C-AEE5-721879A52A1A}">
  <dimension ref="A1:J35"/>
  <sheetViews>
    <sheetView workbookViewId="0">
      <selection activeCell="N15" sqref="N15"/>
    </sheetView>
  </sheetViews>
  <sheetFormatPr defaultRowHeight="14.5" x14ac:dyDescent="0.35"/>
  <cols>
    <col min="2" max="2" width="19.90625" customWidth="1"/>
    <col min="3" max="3" width="10.36328125" customWidth="1"/>
  </cols>
  <sheetData>
    <row r="1" spans="1:4" x14ac:dyDescent="0.35">
      <c r="A1" s="2" t="s">
        <v>30</v>
      </c>
      <c r="B1" s="3"/>
      <c r="C1" s="3"/>
    </row>
    <row r="2" spans="1:4" x14ac:dyDescent="0.35">
      <c r="A2" s="3"/>
      <c r="B2" s="3"/>
      <c r="C2" s="3"/>
    </row>
    <row r="3" spans="1:4" ht="15" thickBot="1" x14ac:dyDescent="0.4">
      <c r="A3" s="12" t="s">
        <v>31</v>
      </c>
      <c r="B3" s="12" t="s">
        <v>32</v>
      </c>
      <c r="C3" s="2" t="s">
        <v>36</v>
      </c>
      <c r="D3" s="46" t="s">
        <v>37</v>
      </c>
    </row>
    <row r="4" spans="1:4" ht="15" thickTop="1" x14ac:dyDescent="0.35">
      <c r="A4" s="4">
        <v>1</v>
      </c>
      <c r="B4" s="4">
        <v>88</v>
      </c>
      <c r="C4" s="3">
        <f>ABS(STANDARDIZE($B4,$C$24,$C$25))</f>
        <v>1.7167235016399611</v>
      </c>
      <c r="D4" s="16" t="str">
        <f>IF($C4&lt;2,"YES","NO")</f>
        <v>YES</v>
      </c>
    </row>
    <row r="5" spans="1:4" x14ac:dyDescent="0.35">
      <c r="A5" s="4">
        <v>2</v>
      </c>
      <c r="B5" s="4">
        <v>44</v>
      </c>
      <c r="C5" s="3">
        <f t="shared" ref="C5:C20" si="0">ABS(STANDARDIZE($B5,$C$24,$C$25))</f>
        <v>1.0448016149765786</v>
      </c>
      <c r="D5" s="16" t="str">
        <f t="shared" ref="D5:D20" si="1">IF($C5&lt;2,"YES","NO")</f>
        <v>YES</v>
      </c>
    </row>
    <row r="6" spans="1:4" x14ac:dyDescent="0.35">
      <c r="A6" s="4">
        <v>3</v>
      </c>
      <c r="B6" s="4">
        <v>60</v>
      </c>
      <c r="C6" s="3">
        <f t="shared" si="0"/>
        <v>4.0610663479655078E-2</v>
      </c>
      <c r="D6" s="16" t="str">
        <f t="shared" si="1"/>
        <v>YES</v>
      </c>
    </row>
    <row r="7" spans="1:4" x14ac:dyDescent="0.35">
      <c r="A7" s="4">
        <v>4</v>
      </c>
      <c r="B7" s="4">
        <v>56</v>
      </c>
      <c r="C7" s="3">
        <f t="shared" si="0"/>
        <v>0.29165840135388599</v>
      </c>
      <c r="D7" s="16" t="str">
        <f t="shared" si="1"/>
        <v>YES</v>
      </c>
    </row>
    <row r="8" spans="1:4" x14ac:dyDescent="0.35">
      <c r="A8" s="4">
        <v>5</v>
      </c>
      <c r="B8" s="4">
        <v>70</v>
      </c>
      <c r="C8" s="3">
        <f t="shared" si="0"/>
        <v>0.5870086812059222</v>
      </c>
      <c r="D8" s="16" t="str">
        <f t="shared" si="1"/>
        <v>YES</v>
      </c>
    </row>
    <row r="9" spans="1:4" x14ac:dyDescent="0.35">
      <c r="A9" s="4">
        <v>6</v>
      </c>
      <c r="B9" s="4">
        <v>91</v>
      </c>
      <c r="C9" s="3">
        <f t="shared" si="0"/>
        <v>1.9050093050456343</v>
      </c>
      <c r="D9" s="16" t="str">
        <f t="shared" si="1"/>
        <v>YES</v>
      </c>
    </row>
    <row r="10" spans="1:4" x14ac:dyDescent="0.35">
      <c r="A10" s="4">
        <v>7</v>
      </c>
      <c r="B10" s="4">
        <v>54</v>
      </c>
      <c r="C10" s="3">
        <f t="shared" si="0"/>
        <v>0.41718227029100141</v>
      </c>
      <c r="D10" s="16" t="str">
        <f t="shared" si="1"/>
        <v>YES</v>
      </c>
    </row>
    <row r="11" spans="1:4" x14ac:dyDescent="0.35">
      <c r="A11" s="4">
        <v>8</v>
      </c>
      <c r="B11" s="4">
        <v>60</v>
      </c>
      <c r="C11" s="3">
        <f t="shared" si="0"/>
        <v>4.0610663479655078E-2</v>
      </c>
      <c r="D11" s="16" t="str">
        <f t="shared" si="1"/>
        <v>YES</v>
      </c>
    </row>
    <row r="12" spans="1:4" x14ac:dyDescent="0.35">
      <c r="A12" s="4">
        <v>9</v>
      </c>
      <c r="B12" s="4">
        <v>48</v>
      </c>
      <c r="C12" s="3">
        <f t="shared" si="0"/>
        <v>0.79375387710234779</v>
      </c>
      <c r="D12" s="16" t="str">
        <f t="shared" si="1"/>
        <v>YES</v>
      </c>
    </row>
    <row r="13" spans="1:4" x14ac:dyDescent="0.35">
      <c r="A13" s="4">
        <v>10</v>
      </c>
      <c r="B13" s="4">
        <v>35</v>
      </c>
      <c r="C13" s="3">
        <f t="shared" si="0"/>
        <v>1.609659025193598</v>
      </c>
      <c r="D13" s="16" t="str">
        <f t="shared" si="1"/>
        <v>YES</v>
      </c>
    </row>
    <row r="14" spans="1:4" x14ac:dyDescent="0.35">
      <c r="A14" s="4">
        <v>11</v>
      </c>
      <c r="B14" s="4">
        <v>49</v>
      </c>
      <c r="C14" s="3">
        <f t="shared" si="0"/>
        <v>0.73099194263378997</v>
      </c>
      <c r="D14" s="16" t="str">
        <f t="shared" si="1"/>
        <v>YES</v>
      </c>
    </row>
    <row r="15" spans="1:4" x14ac:dyDescent="0.35">
      <c r="A15" s="4">
        <v>12</v>
      </c>
      <c r="B15" s="4">
        <v>44</v>
      </c>
      <c r="C15" s="3">
        <f t="shared" si="0"/>
        <v>1.0448016149765786</v>
      </c>
      <c r="D15" s="16" t="str">
        <f t="shared" si="1"/>
        <v>YES</v>
      </c>
    </row>
    <row r="16" spans="1:4" x14ac:dyDescent="0.35">
      <c r="A16" s="4">
        <v>13</v>
      </c>
      <c r="B16" s="4">
        <v>61</v>
      </c>
      <c r="C16" s="3">
        <f t="shared" si="0"/>
        <v>2.2151270988902648E-2</v>
      </c>
      <c r="D16" s="16" t="str">
        <f t="shared" si="1"/>
        <v>YES</v>
      </c>
    </row>
    <row r="17" spans="1:10" x14ac:dyDescent="0.35">
      <c r="A17" s="4">
        <v>14</v>
      </c>
      <c r="B17" s="4">
        <v>68</v>
      </c>
      <c r="C17" s="3">
        <f t="shared" si="0"/>
        <v>0.46148481226880672</v>
      </c>
      <c r="D17" s="16" t="str">
        <f t="shared" si="1"/>
        <v>YES</v>
      </c>
    </row>
    <row r="18" spans="1:10" x14ac:dyDescent="0.35">
      <c r="A18" s="4">
        <v>15</v>
      </c>
      <c r="B18" s="4">
        <v>82</v>
      </c>
      <c r="C18" s="3">
        <f t="shared" si="0"/>
        <v>1.3401518948286149</v>
      </c>
      <c r="D18" s="16" t="str">
        <f t="shared" si="1"/>
        <v>YES</v>
      </c>
    </row>
    <row r="19" spans="1:10" x14ac:dyDescent="0.35">
      <c r="A19" s="4">
        <v>16</v>
      </c>
      <c r="B19" s="4">
        <v>71</v>
      </c>
      <c r="C19" s="3">
        <f t="shared" si="0"/>
        <v>0.64977061567447991</v>
      </c>
      <c r="D19" s="16" t="str">
        <f t="shared" si="1"/>
        <v>YES</v>
      </c>
    </row>
    <row r="20" spans="1:10" x14ac:dyDescent="0.35">
      <c r="A20" s="4">
        <v>17</v>
      </c>
      <c r="B20" s="4">
        <v>50</v>
      </c>
      <c r="C20" s="3">
        <f t="shared" si="0"/>
        <v>0.66823000816523226</v>
      </c>
      <c r="D20" s="16" t="str">
        <f t="shared" si="1"/>
        <v>YES</v>
      </c>
    </row>
    <row r="21" spans="1:10" x14ac:dyDescent="0.35">
      <c r="A21" s="3"/>
      <c r="B21" s="3"/>
    </row>
    <row r="22" spans="1:10" x14ac:dyDescent="0.35">
      <c r="A22" s="3"/>
      <c r="B22" s="3"/>
      <c r="C22" s="3"/>
    </row>
    <row r="23" spans="1:10" x14ac:dyDescent="0.35">
      <c r="A23" s="3"/>
      <c r="B23" s="40" t="s">
        <v>629</v>
      </c>
      <c r="C23" s="41"/>
      <c r="D23" s="42"/>
      <c r="E23" s="42"/>
      <c r="F23" s="42"/>
      <c r="G23" s="42"/>
      <c r="H23" s="42"/>
      <c r="I23" s="42"/>
      <c r="J23" s="42"/>
    </row>
    <row r="24" spans="1:10" x14ac:dyDescent="0.35">
      <c r="A24" s="3"/>
      <c r="B24" s="43" t="s">
        <v>33</v>
      </c>
      <c r="C24" s="43">
        <f>AVERAGE(B4:B20)</f>
        <v>60.647058823529413</v>
      </c>
      <c r="D24" s="42"/>
      <c r="E24" s="42"/>
      <c r="F24" s="42"/>
      <c r="G24" s="42"/>
      <c r="H24" s="42"/>
      <c r="I24" s="42"/>
      <c r="J24" s="42"/>
    </row>
    <row r="25" spans="1:10" x14ac:dyDescent="0.35">
      <c r="A25" s="3"/>
      <c r="B25" s="43" t="s">
        <v>34</v>
      </c>
      <c r="C25" s="43">
        <f>_xlfn.STDEV.S(B4:B20)</f>
        <v>15.933224628392818</v>
      </c>
      <c r="D25" s="42"/>
      <c r="E25" s="42"/>
      <c r="F25" s="42"/>
      <c r="G25" s="42"/>
      <c r="H25" s="42"/>
      <c r="I25" s="42"/>
      <c r="J25" s="42"/>
    </row>
    <row r="26" spans="1:10" x14ac:dyDescent="0.35">
      <c r="A26" s="3"/>
      <c r="B26" s="43" t="s">
        <v>35</v>
      </c>
      <c r="C26" s="43">
        <f>_xlfn.QUARTILE.INC(B4:B20,3)-_xlfn.QUARTILE.INC(B4:B20,1)</f>
        <v>21</v>
      </c>
      <c r="D26" s="42"/>
      <c r="E26" s="42"/>
      <c r="F26" s="42"/>
      <c r="G26" s="42"/>
      <c r="H26" s="42"/>
      <c r="I26" s="42"/>
      <c r="J26" s="42"/>
    </row>
    <row r="27" spans="1:10" x14ac:dyDescent="0.35">
      <c r="B27" s="43" t="s">
        <v>619</v>
      </c>
      <c r="C27" s="42">
        <f>$C$24+ (3 * $C$25)</f>
        <v>108.44673270870786</v>
      </c>
      <c r="D27" s="42"/>
      <c r="E27" s="42"/>
      <c r="F27" s="42"/>
      <c r="G27" s="42"/>
      <c r="H27" s="42"/>
      <c r="I27" s="42"/>
      <c r="J27" s="42"/>
    </row>
    <row r="28" spans="1:10" x14ac:dyDescent="0.35">
      <c r="B28" s="43" t="s">
        <v>620</v>
      </c>
      <c r="C28" s="42">
        <f>$C$24 - (3 * $C$25)</f>
        <v>12.847384938350963</v>
      </c>
      <c r="D28" s="42"/>
      <c r="E28" s="42"/>
      <c r="F28" s="42"/>
      <c r="G28" s="42"/>
      <c r="H28" s="42"/>
      <c r="I28" s="42"/>
      <c r="J28" s="42"/>
    </row>
    <row r="29" spans="1:10" x14ac:dyDescent="0.35">
      <c r="B29" s="42"/>
      <c r="C29" s="42"/>
      <c r="D29" s="42"/>
      <c r="E29" s="42"/>
      <c r="F29" s="42"/>
      <c r="G29" s="42"/>
      <c r="H29" s="42"/>
      <c r="I29" s="42"/>
      <c r="J29" s="42"/>
    </row>
    <row r="30" spans="1:10" x14ac:dyDescent="0.35">
      <c r="B30" s="42"/>
      <c r="C30" s="42"/>
      <c r="D30" s="42"/>
      <c r="E30" s="42"/>
      <c r="F30" s="42"/>
      <c r="G30" s="42"/>
      <c r="H30" s="42"/>
      <c r="I30" s="42"/>
      <c r="J30" s="42"/>
    </row>
    <row r="31" spans="1:10" x14ac:dyDescent="0.35">
      <c r="B31" s="43"/>
      <c r="C31" s="42"/>
      <c r="D31" s="42"/>
      <c r="E31" s="42"/>
      <c r="F31" s="42"/>
      <c r="G31" s="42"/>
      <c r="H31" s="42"/>
      <c r="I31" s="42"/>
      <c r="J31" s="42"/>
    </row>
    <row r="32" spans="1:10" x14ac:dyDescent="0.35">
      <c r="B32" s="43" t="s">
        <v>38</v>
      </c>
      <c r="C32" s="42"/>
      <c r="D32" s="42"/>
      <c r="E32" s="42"/>
      <c r="F32" s="42">
        <f>COUNTIF($D4:$D20,"=YES")</f>
        <v>17</v>
      </c>
      <c r="G32" s="42"/>
      <c r="H32" s="42"/>
      <c r="I32" s="42"/>
      <c r="J32" s="42"/>
    </row>
    <row r="33" spans="2:10" x14ac:dyDescent="0.35">
      <c r="B33" s="43" t="s">
        <v>39</v>
      </c>
      <c r="C33" s="42"/>
      <c r="D33" s="42"/>
      <c r="E33" s="42"/>
      <c r="F33" s="42">
        <v>17</v>
      </c>
      <c r="G33" s="42"/>
      <c r="H33" s="42"/>
      <c r="I33" s="42"/>
      <c r="J33" s="42"/>
    </row>
    <row r="34" spans="2:10" x14ac:dyDescent="0.35">
      <c r="B34" s="44" t="s">
        <v>630</v>
      </c>
      <c r="C34" s="45"/>
      <c r="D34" s="45"/>
      <c r="E34" s="45"/>
      <c r="F34" s="45"/>
      <c r="G34" s="45"/>
      <c r="H34" s="45"/>
      <c r="I34" s="45"/>
      <c r="J34" s="45"/>
    </row>
    <row r="35" spans="2:10" x14ac:dyDescent="0.35">
      <c r="B35" s="44" t="s">
        <v>631</v>
      </c>
      <c r="C35" s="45"/>
      <c r="D35" s="45"/>
      <c r="E35" s="45"/>
      <c r="F35" s="45"/>
      <c r="G35" s="45"/>
      <c r="H35" s="45"/>
      <c r="I35" s="42"/>
      <c r="J35" s="4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F86A-39FB-4FD1-99D2-FF1DFD22560D}">
  <dimension ref="A1:O334"/>
  <sheetViews>
    <sheetView workbookViewId="0">
      <selection activeCell="M5" sqref="M5"/>
    </sheetView>
  </sheetViews>
  <sheetFormatPr defaultRowHeight="14.5" x14ac:dyDescent="0.35"/>
  <cols>
    <col min="13" max="13" width="9.90625" customWidth="1"/>
  </cols>
  <sheetData>
    <row r="1" spans="1:15" x14ac:dyDescent="0.35">
      <c r="A1" s="21" t="s">
        <v>40</v>
      </c>
    </row>
    <row r="3" spans="1:15" ht="66" thickBot="1" x14ac:dyDescent="0.4">
      <c r="A3" s="12" t="s">
        <v>41</v>
      </c>
      <c r="B3" s="5" t="s">
        <v>42</v>
      </c>
      <c r="C3" s="22" t="s">
        <v>43</v>
      </c>
      <c r="D3" s="22" t="s">
        <v>44</v>
      </c>
      <c r="E3" s="23" t="s">
        <v>45</v>
      </c>
      <c r="F3" s="22" t="s">
        <v>46</v>
      </c>
      <c r="G3" s="24" t="s">
        <v>622</v>
      </c>
      <c r="H3" s="24" t="s">
        <v>621</v>
      </c>
    </row>
    <row r="4" spans="1:15" ht="15" thickTop="1" x14ac:dyDescent="0.35">
      <c r="A4" s="25">
        <v>8</v>
      </c>
      <c r="B4" s="16" t="s">
        <v>47</v>
      </c>
      <c r="C4" s="16" t="s">
        <v>48</v>
      </c>
      <c r="D4" s="16" t="s">
        <v>49</v>
      </c>
      <c r="E4" s="25">
        <v>15</v>
      </c>
      <c r="F4" s="25">
        <v>14</v>
      </c>
      <c r="G4">
        <f>STANDARDIZE($E4,$O$10,$O$11)</f>
        <v>0.18362451187945389</v>
      </c>
      <c r="H4">
        <f>($E4-$O$10)/($O$11)</f>
        <v>0.18362451187945389</v>
      </c>
    </row>
    <row r="5" spans="1:15" x14ac:dyDescent="0.35">
      <c r="A5" s="25">
        <v>16</v>
      </c>
      <c r="B5" s="16" t="s">
        <v>50</v>
      </c>
      <c r="C5" s="16" t="s">
        <v>51</v>
      </c>
      <c r="D5" s="16" t="s">
        <v>52</v>
      </c>
      <c r="E5" s="25">
        <v>-6</v>
      </c>
      <c r="F5" s="25">
        <v>6</v>
      </c>
      <c r="G5">
        <f t="shared" ref="G5:G68" si="0">STANDARDIZE($E5,$O$10,$O$11)</f>
        <v>-0.19886694214334627</v>
      </c>
      <c r="H5">
        <f t="shared" ref="H5:H68" si="1">($E5-$O$10)/($O$11)</f>
        <v>-0.19886694214334627</v>
      </c>
    </row>
    <row r="6" spans="1:15" x14ac:dyDescent="0.35">
      <c r="A6" s="25">
        <v>22</v>
      </c>
      <c r="B6" s="16" t="s">
        <v>53</v>
      </c>
      <c r="C6" s="16" t="s">
        <v>54</v>
      </c>
      <c r="D6" s="16" t="s">
        <v>55</v>
      </c>
      <c r="E6" s="25">
        <v>-9</v>
      </c>
      <c r="F6" s="25">
        <v>11</v>
      </c>
      <c r="G6">
        <f t="shared" si="0"/>
        <v>-0.25350857843231772</v>
      </c>
      <c r="H6">
        <f t="shared" si="1"/>
        <v>-0.25350857843231772</v>
      </c>
    </row>
    <row r="7" spans="1:15" x14ac:dyDescent="0.35">
      <c r="A7" s="25">
        <v>24</v>
      </c>
      <c r="B7" s="16" t="s">
        <v>56</v>
      </c>
      <c r="C7" s="16" t="s">
        <v>57</v>
      </c>
      <c r="D7" s="16" t="s">
        <v>58</v>
      </c>
      <c r="E7" s="25">
        <v>-6</v>
      </c>
      <c r="F7" s="25">
        <v>9</v>
      </c>
      <c r="G7">
        <f t="shared" si="0"/>
        <v>-0.19886694214334627</v>
      </c>
      <c r="H7">
        <f t="shared" si="1"/>
        <v>-0.19886694214334627</v>
      </c>
    </row>
    <row r="8" spans="1:15" x14ac:dyDescent="0.35">
      <c r="A8" s="25">
        <v>28</v>
      </c>
      <c r="B8" s="16" t="s">
        <v>59</v>
      </c>
      <c r="C8" s="16" t="s">
        <v>60</v>
      </c>
      <c r="D8" s="16" t="s">
        <v>61</v>
      </c>
      <c r="E8" s="25">
        <v>5</v>
      </c>
      <c r="F8" s="25">
        <v>13</v>
      </c>
      <c r="G8">
        <f t="shared" si="0"/>
        <v>1.4857242495490664E-3</v>
      </c>
      <c r="H8">
        <f t="shared" si="1"/>
        <v>1.4857242495490664E-3</v>
      </c>
    </row>
    <row r="9" spans="1:15" x14ac:dyDescent="0.35">
      <c r="A9" s="25">
        <v>38</v>
      </c>
      <c r="B9" s="16" t="s">
        <v>59</v>
      </c>
      <c r="C9" s="16" t="s">
        <v>62</v>
      </c>
      <c r="D9" s="16" t="s">
        <v>63</v>
      </c>
      <c r="E9" s="25">
        <v>-22</v>
      </c>
      <c r="F9" s="25">
        <v>6</v>
      </c>
      <c r="G9">
        <f t="shared" si="0"/>
        <v>-0.49028900235119399</v>
      </c>
      <c r="H9">
        <f t="shared" si="1"/>
        <v>-0.49028900235119399</v>
      </c>
    </row>
    <row r="10" spans="1:15" x14ac:dyDescent="0.35">
      <c r="A10" s="25">
        <v>57</v>
      </c>
      <c r="B10" s="16" t="s">
        <v>64</v>
      </c>
      <c r="C10" s="16" t="s">
        <v>65</v>
      </c>
      <c r="D10" s="16" t="s">
        <v>66</v>
      </c>
      <c r="E10" s="25">
        <v>13</v>
      </c>
      <c r="F10" s="25">
        <v>12</v>
      </c>
      <c r="G10">
        <f t="shared" si="0"/>
        <v>0.14719675435347293</v>
      </c>
      <c r="H10">
        <f t="shared" si="1"/>
        <v>0.14719675435347293</v>
      </c>
      <c r="K10" s="3" t="s">
        <v>67</v>
      </c>
      <c r="N10" s="26"/>
      <c r="O10" s="26">
        <f t="shared" ref="O10" si="2">AVERAGE($E4:$E334)</f>
        <v>4.9184290030211484</v>
      </c>
    </row>
    <row r="11" spans="1:15" x14ac:dyDescent="0.35">
      <c r="A11" s="25">
        <v>61</v>
      </c>
      <c r="B11" s="16" t="s">
        <v>50</v>
      </c>
      <c r="C11" s="16" t="s">
        <v>68</v>
      </c>
      <c r="D11" s="16" t="s">
        <v>69</v>
      </c>
      <c r="E11" s="25">
        <v>20</v>
      </c>
      <c r="F11" s="25">
        <v>11</v>
      </c>
      <c r="G11">
        <f t="shared" si="0"/>
        <v>0.27469390569440633</v>
      </c>
      <c r="H11">
        <f t="shared" si="1"/>
        <v>0.27469390569440633</v>
      </c>
      <c r="K11" s="3" t="s">
        <v>70</v>
      </c>
      <c r="O11">
        <f>_xlfn.STDEV.S($E4:$E344)</f>
        <v>54.903187454609636</v>
      </c>
    </row>
    <row r="12" spans="1:15" x14ac:dyDescent="0.35">
      <c r="A12" s="25">
        <v>64</v>
      </c>
      <c r="B12" s="16" t="s">
        <v>56</v>
      </c>
      <c r="C12" s="16" t="s">
        <v>71</v>
      </c>
      <c r="D12" s="16" t="s">
        <v>72</v>
      </c>
      <c r="E12" s="25">
        <v>-2</v>
      </c>
      <c r="F12" s="25">
        <v>10</v>
      </c>
      <c r="G12">
        <f t="shared" si="0"/>
        <v>-0.12601142709138433</v>
      </c>
      <c r="H12">
        <f t="shared" si="1"/>
        <v>-0.12601142709138433</v>
      </c>
    </row>
    <row r="13" spans="1:15" x14ac:dyDescent="0.35">
      <c r="A13" s="25">
        <v>66</v>
      </c>
      <c r="B13" s="16" t="s">
        <v>73</v>
      </c>
      <c r="C13" s="16" t="s">
        <v>74</v>
      </c>
      <c r="D13" s="16" t="s">
        <v>75</v>
      </c>
      <c r="E13" s="25">
        <v>-4</v>
      </c>
      <c r="F13" s="25">
        <v>9</v>
      </c>
      <c r="G13">
        <f t="shared" si="0"/>
        <v>-0.16243918461736531</v>
      </c>
      <c r="H13">
        <f t="shared" si="1"/>
        <v>-0.16243918461736531</v>
      </c>
    </row>
    <row r="14" spans="1:15" x14ac:dyDescent="0.35">
      <c r="A14" s="25">
        <v>68</v>
      </c>
      <c r="B14" s="16" t="s">
        <v>76</v>
      </c>
      <c r="C14" s="16" t="s">
        <v>77</v>
      </c>
      <c r="D14" s="16" t="s">
        <v>78</v>
      </c>
      <c r="E14" s="25">
        <v>-9</v>
      </c>
      <c r="F14" s="25">
        <v>7</v>
      </c>
      <c r="G14">
        <f t="shared" si="0"/>
        <v>-0.25350857843231772</v>
      </c>
      <c r="H14">
        <f t="shared" si="1"/>
        <v>-0.25350857843231772</v>
      </c>
    </row>
    <row r="15" spans="1:15" x14ac:dyDescent="0.35">
      <c r="A15" s="25">
        <v>74</v>
      </c>
      <c r="B15" s="16" t="s">
        <v>79</v>
      </c>
      <c r="C15" s="16" t="s">
        <v>80</v>
      </c>
      <c r="D15" s="16" t="s">
        <v>81</v>
      </c>
      <c r="E15" s="25">
        <v>-2</v>
      </c>
      <c r="F15" s="25">
        <v>18</v>
      </c>
      <c r="G15">
        <f t="shared" si="0"/>
        <v>-0.12601142709138433</v>
      </c>
      <c r="H15">
        <f t="shared" si="1"/>
        <v>-0.12601142709138433</v>
      </c>
    </row>
    <row r="16" spans="1:15" x14ac:dyDescent="0.35">
      <c r="A16" s="25">
        <v>101</v>
      </c>
      <c r="B16" s="16" t="s">
        <v>50</v>
      </c>
      <c r="C16" s="16" t="s">
        <v>82</v>
      </c>
      <c r="D16" s="16" t="s">
        <v>83</v>
      </c>
      <c r="E16" s="25">
        <v>15</v>
      </c>
      <c r="F16" s="25">
        <v>13</v>
      </c>
      <c r="G16">
        <f t="shared" si="0"/>
        <v>0.18362451187945389</v>
      </c>
      <c r="H16">
        <f t="shared" si="1"/>
        <v>0.18362451187945389</v>
      </c>
    </row>
    <row r="17" spans="1:8" x14ac:dyDescent="0.35">
      <c r="A17" s="25">
        <v>105</v>
      </c>
      <c r="B17" s="16" t="s">
        <v>84</v>
      </c>
      <c r="C17" s="16" t="s">
        <v>85</v>
      </c>
      <c r="D17" s="16" t="s">
        <v>86</v>
      </c>
      <c r="E17" s="25">
        <v>-9</v>
      </c>
      <c r="F17" s="25">
        <v>8</v>
      </c>
      <c r="G17">
        <f t="shared" si="0"/>
        <v>-0.25350857843231772</v>
      </c>
      <c r="H17">
        <f t="shared" si="1"/>
        <v>-0.25350857843231772</v>
      </c>
    </row>
    <row r="18" spans="1:8" x14ac:dyDescent="0.35">
      <c r="A18" s="25">
        <v>108</v>
      </c>
      <c r="B18" s="16" t="s">
        <v>59</v>
      </c>
      <c r="C18" s="16" t="s">
        <v>87</v>
      </c>
      <c r="D18" s="16" t="s">
        <v>88</v>
      </c>
      <c r="E18" s="25">
        <v>-17</v>
      </c>
      <c r="F18" s="25">
        <v>11</v>
      </c>
      <c r="G18">
        <f t="shared" si="0"/>
        <v>-0.39921960853624161</v>
      </c>
      <c r="H18">
        <f t="shared" si="1"/>
        <v>-0.39921960853624161</v>
      </c>
    </row>
    <row r="19" spans="1:8" x14ac:dyDescent="0.35">
      <c r="A19" s="25">
        <v>116</v>
      </c>
      <c r="B19" s="16" t="s">
        <v>50</v>
      </c>
      <c r="C19" s="16" t="s">
        <v>89</v>
      </c>
      <c r="D19" s="16" t="s">
        <v>90</v>
      </c>
      <c r="E19" s="25">
        <v>-1</v>
      </c>
      <c r="F19" s="25">
        <v>7</v>
      </c>
      <c r="G19">
        <f t="shared" si="0"/>
        <v>-0.10779754832839383</v>
      </c>
      <c r="H19">
        <f t="shared" si="1"/>
        <v>-0.10779754832839383</v>
      </c>
    </row>
    <row r="20" spans="1:8" x14ac:dyDescent="0.35">
      <c r="A20" s="25">
        <v>130</v>
      </c>
      <c r="B20" s="16" t="s">
        <v>91</v>
      </c>
      <c r="C20" s="16" t="s">
        <v>61</v>
      </c>
      <c r="D20" s="16" t="s">
        <v>92</v>
      </c>
      <c r="E20" s="25">
        <v>23</v>
      </c>
      <c r="F20" s="25">
        <v>7</v>
      </c>
      <c r="G20">
        <f t="shared" si="0"/>
        <v>0.32933554198337778</v>
      </c>
      <c r="H20">
        <f t="shared" si="1"/>
        <v>0.32933554198337778</v>
      </c>
    </row>
    <row r="21" spans="1:8" x14ac:dyDescent="0.35">
      <c r="A21" s="25">
        <v>147</v>
      </c>
      <c r="B21" s="16" t="s">
        <v>93</v>
      </c>
      <c r="C21" s="16" t="s">
        <v>94</v>
      </c>
      <c r="D21" s="16" t="s">
        <v>49</v>
      </c>
      <c r="E21" s="25">
        <v>-13</v>
      </c>
      <c r="F21" s="25">
        <v>23</v>
      </c>
      <c r="G21">
        <f t="shared" si="0"/>
        <v>-0.32636409348427964</v>
      </c>
      <c r="H21">
        <f t="shared" si="1"/>
        <v>-0.32636409348427964</v>
      </c>
    </row>
    <row r="22" spans="1:8" x14ac:dyDescent="0.35">
      <c r="A22" s="25">
        <v>151</v>
      </c>
      <c r="B22" s="16" t="s">
        <v>91</v>
      </c>
      <c r="C22" s="16" t="s">
        <v>95</v>
      </c>
      <c r="D22" s="16" t="s">
        <v>96</v>
      </c>
      <c r="E22" s="25">
        <v>25</v>
      </c>
      <c r="F22" s="25">
        <v>12</v>
      </c>
      <c r="G22">
        <f t="shared" si="0"/>
        <v>0.36576329950935871</v>
      </c>
      <c r="H22">
        <f t="shared" si="1"/>
        <v>0.36576329950935871</v>
      </c>
    </row>
    <row r="23" spans="1:8" x14ac:dyDescent="0.35">
      <c r="A23" s="25">
        <v>152</v>
      </c>
      <c r="B23" s="16" t="s">
        <v>50</v>
      </c>
      <c r="C23" s="16" t="s">
        <v>97</v>
      </c>
      <c r="D23" s="16" t="s">
        <v>98</v>
      </c>
      <c r="E23" s="25">
        <v>12</v>
      </c>
      <c r="F23" s="25">
        <v>21</v>
      </c>
      <c r="G23">
        <f t="shared" si="0"/>
        <v>0.12898287559048247</v>
      </c>
      <c r="H23">
        <f t="shared" si="1"/>
        <v>0.12898287559048247</v>
      </c>
    </row>
    <row r="24" spans="1:8" x14ac:dyDescent="0.35">
      <c r="A24" s="25">
        <v>365</v>
      </c>
      <c r="B24" s="16" t="s">
        <v>99</v>
      </c>
      <c r="C24" s="16" t="s">
        <v>100</v>
      </c>
      <c r="D24" s="16" t="s">
        <v>101</v>
      </c>
      <c r="E24" s="25">
        <v>-20</v>
      </c>
      <c r="F24" s="25">
        <v>9</v>
      </c>
      <c r="G24">
        <f t="shared" si="0"/>
        <v>-0.45386124482521306</v>
      </c>
      <c r="H24">
        <f t="shared" si="1"/>
        <v>-0.45386124482521306</v>
      </c>
    </row>
    <row r="25" spans="1:8" x14ac:dyDescent="0.35">
      <c r="A25" s="25">
        <v>371</v>
      </c>
      <c r="B25" s="16" t="s">
        <v>102</v>
      </c>
      <c r="C25" s="16" t="s">
        <v>103</v>
      </c>
      <c r="D25" s="16" t="s">
        <v>104</v>
      </c>
      <c r="E25" s="25">
        <v>-13</v>
      </c>
      <c r="F25" s="25">
        <v>7</v>
      </c>
      <c r="G25">
        <f t="shared" si="0"/>
        <v>-0.32636409348427964</v>
      </c>
      <c r="H25">
        <f t="shared" si="1"/>
        <v>-0.32636409348427964</v>
      </c>
    </row>
    <row r="26" spans="1:8" x14ac:dyDescent="0.35">
      <c r="A26" s="25">
        <v>373</v>
      </c>
      <c r="B26" s="16" t="s">
        <v>105</v>
      </c>
      <c r="C26" s="16" t="s">
        <v>106</v>
      </c>
      <c r="D26" s="16" t="s">
        <v>107</v>
      </c>
      <c r="E26" s="25">
        <v>25</v>
      </c>
      <c r="F26" s="25">
        <v>9</v>
      </c>
      <c r="G26">
        <f t="shared" si="0"/>
        <v>0.36576329950935871</v>
      </c>
      <c r="H26">
        <f t="shared" si="1"/>
        <v>0.36576329950935871</v>
      </c>
    </row>
    <row r="27" spans="1:8" x14ac:dyDescent="0.35">
      <c r="A27" s="25">
        <v>377</v>
      </c>
      <c r="B27" s="16" t="s">
        <v>108</v>
      </c>
      <c r="C27" s="16" t="s">
        <v>109</v>
      </c>
      <c r="D27" s="16" t="s">
        <v>110</v>
      </c>
      <c r="E27" s="25">
        <v>23</v>
      </c>
      <c r="F27" s="25">
        <v>11</v>
      </c>
      <c r="G27">
        <f t="shared" si="0"/>
        <v>0.32933554198337778</v>
      </c>
      <c r="H27">
        <f t="shared" si="1"/>
        <v>0.32933554198337778</v>
      </c>
    </row>
    <row r="28" spans="1:8" x14ac:dyDescent="0.35">
      <c r="A28" s="25">
        <v>409</v>
      </c>
      <c r="B28" s="16" t="s">
        <v>111</v>
      </c>
      <c r="C28" s="16" t="s">
        <v>112</v>
      </c>
      <c r="D28" s="16" t="s">
        <v>113</v>
      </c>
      <c r="E28" s="25">
        <v>29</v>
      </c>
      <c r="F28" s="25">
        <v>8</v>
      </c>
      <c r="G28">
        <f t="shared" si="0"/>
        <v>0.43861881456132068</v>
      </c>
      <c r="H28">
        <f t="shared" si="1"/>
        <v>0.43861881456132068</v>
      </c>
    </row>
    <row r="29" spans="1:8" x14ac:dyDescent="0.35">
      <c r="A29" s="25">
        <v>418</v>
      </c>
      <c r="B29" s="16" t="s">
        <v>114</v>
      </c>
      <c r="C29" s="16" t="s">
        <v>115</v>
      </c>
      <c r="D29" s="16" t="s">
        <v>116</v>
      </c>
      <c r="E29" s="25">
        <v>-8</v>
      </c>
      <c r="F29" s="25">
        <v>6</v>
      </c>
      <c r="G29">
        <f t="shared" si="0"/>
        <v>-0.23529469966932723</v>
      </c>
      <c r="H29">
        <f t="shared" si="1"/>
        <v>-0.23529469966932723</v>
      </c>
    </row>
    <row r="30" spans="1:8" x14ac:dyDescent="0.35">
      <c r="A30" s="25">
        <v>420</v>
      </c>
      <c r="B30" s="16" t="s">
        <v>114</v>
      </c>
      <c r="C30" s="16" t="s">
        <v>117</v>
      </c>
      <c r="D30" s="16" t="s">
        <v>118</v>
      </c>
      <c r="E30" s="25">
        <v>-3</v>
      </c>
      <c r="F30" s="25">
        <v>11</v>
      </c>
      <c r="G30">
        <f t="shared" si="0"/>
        <v>-0.14422530585437479</v>
      </c>
      <c r="H30">
        <f t="shared" si="1"/>
        <v>-0.14422530585437479</v>
      </c>
    </row>
    <row r="31" spans="1:8" x14ac:dyDescent="0.35">
      <c r="A31" s="25">
        <v>422</v>
      </c>
      <c r="B31" s="16" t="s">
        <v>114</v>
      </c>
      <c r="C31" s="16" t="s">
        <v>119</v>
      </c>
      <c r="D31" s="16" t="s">
        <v>120</v>
      </c>
      <c r="E31" s="25">
        <v>-18</v>
      </c>
      <c r="F31" s="25">
        <v>6</v>
      </c>
      <c r="G31">
        <f t="shared" si="0"/>
        <v>-0.41743348729923208</v>
      </c>
      <c r="H31">
        <f t="shared" si="1"/>
        <v>-0.41743348729923208</v>
      </c>
    </row>
    <row r="32" spans="1:8" x14ac:dyDescent="0.35">
      <c r="A32" s="25">
        <v>424</v>
      </c>
      <c r="B32" s="16" t="s">
        <v>114</v>
      </c>
      <c r="C32" s="16" t="s">
        <v>121</v>
      </c>
      <c r="D32" s="16" t="s">
        <v>122</v>
      </c>
      <c r="E32" s="25">
        <v>-21</v>
      </c>
      <c r="F32" s="25">
        <v>7</v>
      </c>
      <c r="G32">
        <f t="shared" si="0"/>
        <v>-0.47207512358820353</v>
      </c>
      <c r="H32">
        <f t="shared" si="1"/>
        <v>-0.47207512358820353</v>
      </c>
    </row>
    <row r="33" spans="1:8" x14ac:dyDescent="0.35">
      <c r="A33" s="25">
        <v>428</v>
      </c>
      <c r="B33" s="16" t="s">
        <v>114</v>
      </c>
      <c r="C33" s="16" t="s">
        <v>123</v>
      </c>
      <c r="D33" s="16" t="s">
        <v>124</v>
      </c>
      <c r="E33" s="25">
        <v>2</v>
      </c>
      <c r="F33" s="25">
        <v>17</v>
      </c>
      <c r="G33">
        <f t="shared" si="0"/>
        <v>-5.3155912039422382E-2</v>
      </c>
      <c r="H33">
        <f t="shared" si="1"/>
        <v>-5.3155912039422382E-2</v>
      </c>
    </row>
    <row r="34" spans="1:8" x14ac:dyDescent="0.35">
      <c r="A34" s="25">
        <v>438</v>
      </c>
      <c r="B34" s="16" t="s">
        <v>125</v>
      </c>
      <c r="C34" s="16" t="s">
        <v>126</v>
      </c>
      <c r="D34" s="16" t="s">
        <v>126</v>
      </c>
      <c r="E34" s="25">
        <v>0</v>
      </c>
      <c r="F34" s="25">
        <v>23</v>
      </c>
      <c r="G34">
        <f t="shared" si="0"/>
        <v>-8.9583669565403354E-2</v>
      </c>
      <c r="H34">
        <f t="shared" si="1"/>
        <v>-8.9583669565403354E-2</v>
      </c>
    </row>
    <row r="35" spans="1:8" x14ac:dyDescent="0.35">
      <c r="A35" s="25">
        <v>509</v>
      </c>
      <c r="B35" s="16" t="s">
        <v>127</v>
      </c>
      <c r="C35" s="16" t="s">
        <v>128</v>
      </c>
      <c r="D35" s="16" t="s">
        <v>129</v>
      </c>
      <c r="E35" s="25">
        <v>-29</v>
      </c>
      <c r="F35" s="25">
        <v>7</v>
      </c>
      <c r="G35">
        <f t="shared" si="0"/>
        <v>-0.6177861536921273</v>
      </c>
      <c r="H35">
        <f t="shared" si="1"/>
        <v>-0.6177861536921273</v>
      </c>
    </row>
    <row r="36" spans="1:8" x14ac:dyDescent="0.35">
      <c r="A36" s="25">
        <v>529</v>
      </c>
      <c r="B36" s="16" t="s">
        <v>130</v>
      </c>
      <c r="C36" s="16" t="s">
        <v>131</v>
      </c>
      <c r="D36" s="16" t="s">
        <v>132</v>
      </c>
      <c r="E36" s="25">
        <v>-20</v>
      </c>
      <c r="F36" s="25">
        <v>11</v>
      </c>
      <c r="G36">
        <f t="shared" si="0"/>
        <v>-0.45386124482521306</v>
      </c>
      <c r="H36">
        <f t="shared" si="1"/>
        <v>-0.45386124482521306</v>
      </c>
    </row>
    <row r="37" spans="1:8" x14ac:dyDescent="0.35">
      <c r="A37" s="25">
        <v>543</v>
      </c>
      <c r="B37" s="16" t="s">
        <v>73</v>
      </c>
      <c r="C37" s="16" t="s">
        <v>133</v>
      </c>
      <c r="D37" s="16" t="s">
        <v>134</v>
      </c>
      <c r="E37" s="25">
        <v>29</v>
      </c>
      <c r="F37" s="25">
        <v>19</v>
      </c>
      <c r="G37">
        <f t="shared" si="0"/>
        <v>0.43861881456132068</v>
      </c>
      <c r="H37">
        <f t="shared" si="1"/>
        <v>0.43861881456132068</v>
      </c>
    </row>
    <row r="38" spans="1:8" x14ac:dyDescent="0.35">
      <c r="A38" s="25">
        <v>547</v>
      </c>
      <c r="B38" s="16" t="s">
        <v>135</v>
      </c>
      <c r="C38" s="16" t="s">
        <v>136</v>
      </c>
      <c r="D38" s="16" t="s">
        <v>137</v>
      </c>
      <c r="E38" s="25">
        <v>-19</v>
      </c>
      <c r="F38" s="25">
        <v>10</v>
      </c>
      <c r="G38">
        <f t="shared" si="0"/>
        <v>-0.43564736606222254</v>
      </c>
      <c r="H38">
        <f t="shared" si="1"/>
        <v>-0.43564736606222254</v>
      </c>
    </row>
    <row r="39" spans="1:8" x14ac:dyDescent="0.35">
      <c r="A39" s="25">
        <v>660</v>
      </c>
      <c r="B39" s="16" t="s">
        <v>138</v>
      </c>
      <c r="C39" s="16" t="s">
        <v>139</v>
      </c>
      <c r="D39" s="16" t="s">
        <v>140</v>
      </c>
      <c r="E39" s="25">
        <v>-2</v>
      </c>
      <c r="F39" s="25">
        <v>6</v>
      </c>
      <c r="G39">
        <f t="shared" si="0"/>
        <v>-0.12601142709138433</v>
      </c>
      <c r="H39">
        <f t="shared" si="1"/>
        <v>-0.12601142709138433</v>
      </c>
    </row>
    <row r="40" spans="1:8" x14ac:dyDescent="0.35">
      <c r="A40" s="25">
        <v>665</v>
      </c>
      <c r="B40" s="16" t="s">
        <v>141</v>
      </c>
      <c r="C40" s="16" t="s">
        <v>142</v>
      </c>
      <c r="D40" s="16" t="s">
        <v>143</v>
      </c>
      <c r="E40" s="25">
        <v>2</v>
      </c>
      <c r="F40" s="25">
        <v>15</v>
      </c>
      <c r="G40">
        <f t="shared" si="0"/>
        <v>-5.3155912039422382E-2</v>
      </c>
      <c r="H40">
        <f t="shared" si="1"/>
        <v>-5.3155912039422382E-2</v>
      </c>
    </row>
    <row r="41" spans="1:8" x14ac:dyDescent="0.35">
      <c r="A41" s="25">
        <v>674</v>
      </c>
      <c r="B41" s="16" t="s">
        <v>138</v>
      </c>
      <c r="C41" s="16" t="s">
        <v>144</v>
      </c>
      <c r="D41" s="16" t="s">
        <v>145</v>
      </c>
      <c r="E41" s="25">
        <v>7</v>
      </c>
      <c r="F41" s="25">
        <v>12</v>
      </c>
      <c r="G41">
        <f t="shared" si="0"/>
        <v>3.7913481775530035E-2</v>
      </c>
      <c r="H41">
        <f t="shared" si="1"/>
        <v>3.7913481775530035E-2</v>
      </c>
    </row>
    <row r="42" spans="1:8" x14ac:dyDescent="0.35">
      <c r="A42" s="25">
        <v>675</v>
      </c>
      <c r="B42" s="16" t="s">
        <v>108</v>
      </c>
      <c r="C42" s="16" t="s">
        <v>142</v>
      </c>
      <c r="D42" s="16" t="s">
        <v>146</v>
      </c>
      <c r="E42" s="25">
        <v>63</v>
      </c>
      <c r="F42" s="25">
        <v>13</v>
      </c>
      <c r="G42">
        <f t="shared" si="0"/>
        <v>1.0578906925029972</v>
      </c>
      <c r="H42">
        <f t="shared" si="1"/>
        <v>1.0578906925029972</v>
      </c>
    </row>
    <row r="43" spans="1:8" x14ac:dyDescent="0.35">
      <c r="A43" s="25">
        <v>676</v>
      </c>
      <c r="B43" s="16" t="s">
        <v>138</v>
      </c>
      <c r="C43" s="16" t="s">
        <v>147</v>
      </c>
      <c r="D43" s="16" t="s">
        <v>148</v>
      </c>
      <c r="E43" s="25">
        <v>-6</v>
      </c>
      <c r="F43" s="25">
        <v>9</v>
      </c>
      <c r="G43">
        <f t="shared" si="0"/>
        <v>-0.19886694214334627</v>
      </c>
      <c r="H43">
        <f t="shared" si="1"/>
        <v>-0.19886694214334627</v>
      </c>
    </row>
    <row r="44" spans="1:8" x14ac:dyDescent="0.35">
      <c r="A44" s="25">
        <v>687</v>
      </c>
      <c r="B44" s="16" t="s">
        <v>149</v>
      </c>
      <c r="C44" s="16" t="s">
        <v>150</v>
      </c>
      <c r="D44" s="16" t="s">
        <v>151</v>
      </c>
      <c r="E44" s="25">
        <v>-9</v>
      </c>
      <c r="F44" s="25">
        <v>22</v>
      </c>
      <c r="G44">
        <f t="shared" si="0"/>
        <v>-0.25350857843231772</v>
      </c>
      <c r="H44">
        <f t="shared" si="1"/>
        <v>-0.25350857843231772</v>
      </c>
    </row>
    <row r="45" spans="1:8" x14ac:dyDescent="0.35">
      <c r="A45" s="25">
        <v>1005</v>
      </c>
      <c r="B45" s="16" t="s">
        <v>152</v>
      </c>
      <c r="C45" s="16" t="s">
        <v>153</v>
      </c>
      <c r="D45" s="16" t="s">
        <v>154</v>
      </c>
      <c r="E45" s="25">
        <v>30</v>
      </c>
      <c r="F45" s="25">
        <v>7</v>
      </c>
      <c r="G45">
        <f t="shared" si="0"/>
        <v>0.45683269332431115</v>
      </c>
      <c r="H45">
        <f t="shared" si="1"/>
        <v>0.45683269332431115</v>
      </c>
    </row>
    <row r="46" spans="1:8" x14ac:dyDescent="0.35">
      <c r="A46" s="25">
        <v>1007</v>
      </c>
      <c r="B46" s="16" t="s">
        <v>152</v>
      </c>
      <c r="C46" s="16" t="s">
        <v>155</v>
      </c>
      <c r="D46" s="16" t="s">
        <v>156</v>
      </c>
      <c r="E46" s="25">
        <v>41</v>
      </c>
      <c r="F46" s="25">
        <v>10</v>
      </c>
      <c r="G46">
        <f t="shared" si="0"/>
        <v>0.65718535971720649</v>
      </c>
      <c r="H46">
        <f t="shared" si="1"/>
        <v>0.65718535971720649</v>
      </c>
    </row>
    <row r="47" spans="1:8" x14ac:dyDescent="0.35">
      <c r="A47" s="25">
        <v>1009</v>
      </c>
      <c r="B47" s="16" t="s">
        <v>152</v>
      </c>
      <c r="C47" s="16" t="s">
        <v>157</v>
      </c>
      <c r="D47" s="16" t="s">
        <v>158</v>
      </c>
      <c r="E47" s="25">
        <v>7</v>
      </c>
      <c r="F47" s="25">
        <v>9</v>
      </c>
      <c r="G47">
        <f t="shared" si="0"/>
        <v>3.7913481775530035E-2</v>
      </c>
      <c r="H47">
        <f t="shared" si="1"/>
        <v>3.7913481775530035E-2</v>
      </c>
    </row>
    <row r="48" spans="1:8" x14ac:dyDescent="0.35">
      <c r="A48" s="25">
        <v>1013</v>
      </c>
      <c r="B48" s="16" t="s">
        <v>152</v>
      </c>
      <c r="C48" s="16" t="s">
        <v>159</v>
      </c>
      <c r="D48" s="16" t="s">
        <v>160</v>
      </c>
      <c r="E48" s="25">
        <v>-2</v>
      </c>
      <c r="F48" s="25">
        <v>12</v>
      </c>
      <c r="G48">
        <f t="shared" si="0"/>
        <v>-0.12601142709138433</v>
      </c>
      <c r="H48">
        <f t="shared" si="1"/>
        <v>-0.12601142709138433</v>
      </c>
    </row>
    <row r="49" spans="1:8" x14ac:dyDescent="0.35">
      <c r="A49" s="25">
        <v>1014</v>
      </c>
      <c r="B49" s="16" t="s">
        <v>161</v>
      </c>
      <c r="C49" s="16" t="s">
        <v>162</v>
      </c>
      <c r="D49" s="16" t="s">
        <v>118</v>
      </c>
      <c r="E49" s="25">
        <v>-5</v>
      </c>
      <c r="F49" s="25">
        <v>5</v>
      </c>
      <c r="G49">
        <f t="shared" si="0"/>
        <v>-0.18065306338035578</v>
      </c>
      <c r="H49">
        <f t="shared" si="1"/>
        <v>-0.18065306338035578</v>
      </c>
    </row>
    <row r="50" spans="1:8" x14ac:dyDescent="0.35">
      <c r="A50" s="25">
        <v>1015</v>
      </c>
      <c r="B50" s="16" t="s">
        <v>152</v>
      </c>
      <c r="C50" s="16" t="s">
        <v>74</v>
      </c>
      <c r="D50" s="16" t="s">
        <v>51</v>
      </c>
      <c r="E50" s="25">
        <v>-8</v>
      </c>
      <c r="F50" s="25">
        <v>10</v>
      </c>
      <c r="G50">
        <f t="shared" si="0"/>
        <v>-0.23529469966932723</v>
      </c>
      <c r="H50">
        <f t="shared" si="1"/>
        <v>-0.23529469966932723</v>
      </c>
    </row>
    <row r="51" spans="1:8" x14ac:dyDescent="0.35">
      <c r="A51" s="25">
        <v>1016</v>
      </c>
      <c r="B51" s="16" t="s">
        <v>163</v>
      </c>
      <c r="C51" s="16" t="s">
        <v>60</v>
      </c>
      <c r="D51" s="16" t="s">
        <v>164</v>
      </c>
      <c r="E51" s="25">
        <v>9</v>
      </c>
      <c r="F51" s="25">
        <v>8</v>
      </c>
      <c r="G51">
        <f t="shared" si="0"/>
        <v>7.4341239301511E-2</v>
      </c>
      <c r="H51">
        <f t="shared" si="1"/>
        <v>7.4341239301511E-2</v>
      </c>
    </row>
    <row r="52" spans="1:8" x14ac:dyDescent="0.35">
      <c r="A52" s="25">
        <v>1017</v>
      </c>
      <c r="B52" s="16" t="s">
        <v>152</v>
      </c>
      <c r="C52" s="16" t="s">
        <v>165</v>
      </c>
      <c r="D52" s="16" t="s">
        <v>166</v>
      </c>
      <c r="E52" s="25">
        <v>-4</v>
      </c>
      <c r="F52" s="25">
        <v>9</v>
      </c>
      <c r="G52">
        <f t="shared" si="0"/>
        <v>-0.16243918461736531</v>
      </c>
      <c r="H52">
        <f t="shared" si="1"/>
        <v>-0.16243918461736531</v>
      </c>
    </row>
    <row r="53" spans="1:8" x14ac:dyDescent="0.35">
      <c r="A53" s="25">
        <v>1021</v>
      </c>
      <c r="B53" s="16" t="s">
        <v>152</v>
      </c>
      <c r="C53" s="16" t="s">
        <v>69</v>
      </c>
      <c r="D53" s="16" t="s">
        <v>167</v>
      </c>
      <c r="E53" s="25">
        <v>-21</v>
      </c>
      <c r="F53" s="25">
        <v>11</v>
      </c>
      <c r="G53">
        <f t="shared" si="0"/>
        <v>-0.47207512358820353</v>
      </c>
      <c r="H53">
        <f t="shared" si="1"/>
        <v>-0.47207512358820353</v>
      </c>
    </row>
    <row r="54" spans="1:8" x14ac:dyDescent="0.35">
      <c r="A54" s="25">
        <v>1022</v>
      </c>
      <c r="B54" s="16" t="s">
        <v>168</v>
      </c>
      <c r="C54" s="16" t="s">
        <v>169</v>
      </c>
      <c r="D54" s="16" t="s">
        <v>170</v>
      </c>
      <c r="E54" s="25">
        <v>-8</v>
      </c>
      <c r="F54" s="25">
        <v>14</v>
      </c>
      <c r="G54">
        <f t="shared" si="0"/>
        <v>-0.23529469966932723</v>
      </c>
      <c r="H54">
        <f t="shared" si="1"/>
        <v>-0.23529469966932723</v>
      </c>
    </row>
    <row r="55" spans="1:8" x14ac:dyDescent="0.35">
      <c r="A55" s="25">
        <v>1023</v>
      </c>
      <c r="B55" s="16" t="s">
        <v>152</v>
      </c>
      <c r="C55" s="16" t="s">
        <v>171</v>
      </c>
      <c r="D55" s="16" t="s">
        <v>172</v>
      </c>
      <c r="E55" s="25">
        <v>-25</v>
      </c>
      <c r="F55" s="25">
        <v>10</v>
      </c>
      <c r="G55">
        <f t="shared" si="0"/>
        <v>-0.54493063864016544</v>
      </c>
      <c r="H55">
        <f t="shared" si="1"/>
        <v>-0.54493063864016544</v>
      </c>
    </row>
    <row r="56" spans="1:8" x14ac:dyDescent="0.35">
      <c r="A56" s="25">
        <v>1024</v>
      </c>
      <c r="B56" s="16" t="s">
        <v>173</v>
      </c>
      <c r="C56" s="16" t="s">
        <v>174</v>
      </c>
      <c r="D56" s="16" t="s">
        <v>175</v>
      </c>
      <c r="E56" s="25">
        <v>11</v>
      </c>
      <c r="F56" s="25">
        <v>9</v>
      </c>
      <c r="G56">
        <f t="shared" si="0"/>
        <v>0.11076899682749197</v>
      </c>
      <c r="H56">
        <f t="shared" si="1"/>
        <v>0.11076899682749197</v>
      </c>
    </row>
    <row r="57" spans="1:8" x14ac:dyDescent="0.35">
      <c r="A57" s="25">
        <v>1026</v>
      </c>
      <c r="B57" s="16" t="s">
        <v>173</v>
      </c>
      <c r="C57" s="16" t="s">
        <v>109</v>
      </c>
      <c r="D57" s="16" t="s">
        <v>176</v>
      </c>
      <c r="E57" s="25">
        <v>4</v>
      </c>
      <c r="F57" s="25">
        <v>11</v>
      </c>
      <c r="G57">
        <f t="shared" si="0"/>
        <v>-1.6728154513441416E-2</v>
      </c>
      <c r="H57">
        <f t="shared" si="1"/>
        <v>-1.6728154513441416E-2</v>
      </c>
    </row>
    <row r="58" spans="1:8" x14ac:dyDescent="0.35">
      <c r="A58" s="25">
        <v>1030</v>
      </c>
      <c r="B58" s="16" t="s">
        <v>173</v>
      </c>
      <c r="C58" s="16" t="s">
        <v>177</v>
      </c>
      <c r="D58" s="16" t="s">
        <v>178</v>
      </c>
      <c r="E58" s="25">
        <v>-9</v>
      </c>
      <c r="F58" s="25">
        <v>10</v>
      </c>
      <c r="G58">
        <f t="shared" si="0"/>
        <v>-0.25350857843231772</v>
      </c>
      <c r="H58">
        <f t="shared" si="1"/>
        <v>-0.25350857843231772</v>
      </c>
    </row>
    <row r="59" spans="1:8" x14ac:dyDescent="0.35">
      <c r="A59" s="25">
        <v>1032</v>
      </c>
      <c r="B59" s="16" t="s">
        <v>173</v>
      </c>
      <c r="C59" s="16" t="s">
        <v>123</v>
      </c>
      <c r="D59" s="16" t="s">
        <v>179</v>
      </c>
      <c r="E59" s="25">
        <v>158</v>
      </c>
      <c r="F59" s="25">
        <v>9</v>
      </c>
      <c r="G59">
        <f t="shared" si="0"/>
        <v>2.788209174987093</v>
      </c>
      <c r="H59">
        <f t="shared" si="1"/>
        <v>2.788209174987093</v>
      </c>
    </row>
    <row r="60" spans="1:8" x14ac:dyDescent="0.35">
      <c r="A60" s="25">
        <v>1035</v>
      </c>
      <c r="B60" s="16" t="s">
        <v>180</v>
      </c>
      <c r="C60" s="16" t="s">
        <v>181</v>
      </c>
      <c r="D60" s="16" t="s">
        <v>182</v>
      </c>
      <c r="E60" s="25">
        <v>-10</v>
      </c>
      <c r="F60" s="25">
        <v>10</v>
      </c>
      <c r="G60">
        <f t="shared" si="0"/>
        <v>-0.27172245719530819</v>
      </c>
      <c r="H60">
        <f t="shared" si="1"/>
        <v>-0.27172245719530819</v>
      </c>
    </row>
    <row r="61" spans="1:8" x14ac:dyDescent="0.35">
      <c r="A61" s="25">
        <v>1036</v>
      </c>
      <c r="B61" s="16" t="s">
        <v>173</v>
      </c>
      <c r="C61" s="16" t="s">
        <v>183</v>
      </c>
      <c r="D61" s="16" t="s">
        <v>184</v>
      </c>
      <c r="E61" s="25">
        <v>-13</v>
      </c>
      <c r="F61" s="25">
        <v>7</v>
      </c>
      <c r="G61">
        <f t="shared" si="0"/>
        <v>-0.32636409348427964</v>
      </c>
      <c r="H61">
        <f t="shared" si="1"/>
        <v>-0.32636409348427964</v>
      </c>
    </row>
    <row r="62" spans="1:8" x14ac:dyDescent="0.35">
      <c r="A62" s="25">
        <v>1038</v>
      </c>
      <c r="B62" s="16" t="s">
        <v>185</v>
      </c>
      <c r="C62" s="16" t="s">
        <v>186</v>
      </c>
      <c r="D62" s="16" t="s">
        <v>187</v>
      </c>
      <c r="E62" s="25">
        <v>-2</v>
      </c>
      <c r="F62" s="25">
        <v>7</v>
      </c>
      <c r="G62">
        <f t="shared" si="0"/>
        <v>-0.12601142709138433</v>
      </c>
      <c r="H62">
        <f t="shared" si="1"/>
        <v>-0.12601142709138433</v>
      </c>
    </row>
    <row r="63" spans="1:8" x14ac:dyDescent="0.35">
      <c r="A63" s="25">
        <v>1041</v>
      </c>
      <c r="B63" s="16" t="s">
        <v>188</v>
      </c>
      <c r="C63" s="16" t="s">
        <v>189</v>
      </c>
      <c r="D63" s="16" t="s">
        <v>190</v>
      </c>
      <c r="E63" s="25">
        <v>-35</v>
      </c>
      <c r="F63" s="25">
        <v>7</v>
      </c>
      <c r="G63">
        <f t="shared" si="0"/>
        <v>-0.72706942627007021</v>
      </c>
      <c r="H63">
        <f t="shared" si="1"/>
        <v>-0.72706942627007021</v>
      </c>
    </row>
    <row r="64" spans="1:8" x14ac:dyDescent="0.35">
      <c r="A64" s="25">
        <v>1044</v>
      </c>
      <c r="B64" s="16" t="s">
        <v>185</v>
      </c>
      <c r="C64" s="16" t="s">
        <v>191</v>
      </c>
      <c r="D64" s="16" t="s">
        <v>192</v>
      </c>
      <c r="E64" s="25">
        <v>-23</v>
      </c>
      <c r="F64" s="25">
        <v>11</v>
      </c>
      <c r="G64">
        <f t="shared" si="0"/>
        <v>-0.50850288111418451</v>
      </c>
      <c r="H64">
        <f t="shared" si="1"/>
        <v>-0.50850288111418451</v>
      </c>
    </row>
    <row r="65" spans="1:8" x14ac:dyDescent="0.35">
      <c r="A65" s="25">
        <v>1048</v>
      </c>
      <c r="B65" s="16" t="s">
        <v>185</v>
      </c>
      <c r="C65" s="16" t="s">
        <v>193</v>
      </c>
      <c r="D65" s="16" t="s">
        <v>194</v>
      </c>
      <c r="E65" s="25">
        <v>-2</v>
      </c>
      <c r="F65" s="25">
        <v>14</v>
      </c>
      <c r="G65">
        <f t="shared" si="0"/>
        <v>-0.12601142709138433</v>
      </c>
      <c r="H65">
        <f t="shared" si="1"/>
        <v>-0.12601142709138433</v>
      </c>
    </row>
    <row r="66" spans="1:8" x14ac:dyDescent="0.35">
      <c r="A66" s="25">
        <v>1050</v>
      </c>
      <c r="B66" s="16" t="s">
        <v>195</v>
      </c>
      <c r="C66" s="16" t="s">
        <v>196</v>
      </c>
      <c r="D66" s="16" t="s">
        <v>197</v>
      </c>
      <c r="E66" s="25">
        <v>8</v>
      </c>
      <c r="F66" s="25">
        <v>12</v>
      </c>
      <c r="G66">
        <f t="shared" si="0"/>
        <v>5.6127360538520514E-2</v>
      </c>
      <c r="H66">
        <f t="shared" si="1"/>
        <v>5.6127360538520514E-2</v>
      </c>
    </row>
    <row r="67" spans="1:8" x14ac:dyDescent="0.35">
      <c r="A67" s="25">
        <v>1052</v>
      </c>
      <c r="B67" s="16" t="s">
        <v>195</v>
      </c>
      <c r="C67" s="16" t="s">
        <v>198</v>
      </c>
      <c r="D67" s="16" t="s">
        <v>199</v>
      </c>
      <c r="E67" s="25">
        <v>15</v>
      </c>
      <c r="F67" s="25">
        <v>10</v>
      </c>
      <c r="G67">
        <f t="shared" si="0"/>
        <v>0.18362451187945389</v>
      </c>
      <c r="H67">
        <f t="shared" si="1"/>
        <v>0.18362451187945389</v>
      </c>
    </row>
    <row r="68" spans="1:8" x14ac:dyDescent="0.35">
      <c r="A68" s="25">
        <v>1054</v>
      </c>
      <c r="B68" s="16" t="s">
        <v>195</v>
      </c>
      <c r="C68" s="16" t="s">
        <v>123</v>
      </c>
      <c r="D68" s="16" t="s">
        <v>200</v>
      </c>
      <c r="E68" s="25">
        <v>22</v>
      </c>
      <c r="F68" s="25">
        <v>10</v>
      </c>
      <c r="G68">
        <f t="shared" si="0"/>
        <v>0.31112166322038726</v>
      </c>
      <c r="H68">
        <f t="shared" si="1"/>
        <v>0.31112166322038726</v>
      </c>
    </row>
    <row r="69" spans="1:8" x14ac:dyDescent="0.35">
      <c r="A69" s="25">
        <v>1055</v>
      </c>
      <c r="B69" s="16" t="s">
        <v>201</v>
      </c>
      <c r="C69" s="16" t="s">
        <v>202</v>
      </c>
      <c r="D69" s="16" t="s">
        <v>203</v>
      </c>
      <c r="E69" s="25">
        <v>-2</v>
      </c>
      <c r="F69" s="25">
        <v>13</v>
      </c>
      <c r="G69">
        <f t="shared" ref="G69:G132" si="3">STANDARDIZE($E69,$O$10,$O$11)</f>
        <v>-0.12601142709138433</v>
      </c>
      <c r="H69">
        <f t="shared" ref="H69:H132" si="4">($E69-$O$10)/($O$11)</f>
        <v>-0.12601142709138433</v>
      </c>
    </row>
    <row r="70" spans="1:8" x14ac:dyDescent="0.35">
      <c r="A70" s="25">
        <v>1060</v>
      </c>
      <c r="B70" s="16" t="s">
        <v>195</v>
      </c>
      <c r="C70" s="16" t="s">
        <v>204</v>
      </c>
      <c r="D70" s="16" t="s">
        <v>184</v>
      </c>
      <c r="E70" s="25">
        <v>-7</v>
      </c>
      <c r="F70" s="25">
        <v>9</v>
      </c>
      <c r="G70">
        <f t="shared" si="3"/>
        <v>-0.21708082090633676</v>
      </c>
      <c r="H70">
        <f t="shared" si="4"/>
        <v>-0.21708082090633676</v>
      </c>
    </row>
    <row r="71" spans="1:8" x14ac:dyDescent="0.35">
      <c r="A71" s="25">
        <v>1064</v>
      </c>
      <c r="B71" s="16" t="s">
        <v>76</v>
      </c>
      <c r="C71" s="16" t="s">
        <v>205</v>
      </c>
      <c r="D71" s="16" t="s">
        <v>206</v>
      </c>
      <c r="E71" s="25">
        <v>-1</v>
      </c>
      <c r="F71" s="25">
        <v>8</v>
      </c>
      <c r="G71">
        <f t="shared" si="3"/>
        <v>-0.10779754832839383</v>
      </c>
      <c r="H71">
        <f t="shared" si="4"/>
        <v>-0.10779754832839383</v>
      </c>
    </row>
    <row r="72" spans="1:8" x14ac:dyDescent="0.35">
      <c r="A72" s="25">
        <v>1066</v>
      </c>
      <c r="B72" s="16" t="s">
        <v>76</v>
      </c>
      <c r="C72" s="16" t="s">
        <v>207</v>
      </c>
      <c r="D72" s="16" t="s">
        <v>207</v>
      </c>
      <c r="E72" s="25">
        <v>0</v>
      </c>
      <c r="F72" s="25">
        <v>9</v>
      </c>
      <c r="G72">
        <f t="shared" si="3"/>
        <v>-8.9583669565403354E-2</v>
      </c>
      <c r="H72">
        <f t="shared" si="4"/>
        <v>-8.9583669565403354E-2</v>
      </c>
    </row>
    <row r="73" spans="1:8" x14ac:dyDescent="0.35">
      <c r="A73" s="25">
        <v>1068</v>
      </c>
      <c r="B73" s="16" t="s">
        <v>76</v>
      </c>
      <c r="C73" s="16" t="s">
        <v>123</v>
      </c>
      <c r="D73" s="16" t="s">
        <v>124</v>
      </c>
      <c r="E73" s="25">
        <v>2</v>
      </c>
      <c r="F73" s="25">
        <v>13</v>
      </c>
      <c r="G73">
        <f t="shared" si="3"/>
        <v>-5.3155912039422382E-2</v>
      </c>
      <c r="H73">
        <f t="shared" si="4"/>
        <v>-5.3155912039422382E-2</v>
      </c>
    </row>
    <row r="74" spans="1:8" x14ac:dyDescent="0.35">
      <c r="A74" s="25">
        <v>1070</v>
      </c>
      <c r="B74" s="16" t="s">
        <v>76</v>
      </c>
      <c r="C74" s="16" t="s">
        <v>208</v>
      </c>
      <c r="D74" s="16" t="s">
        <v>209</v>
      </c>
      <c r="E74" s="25">
        <v>-10</v>
      </c>
      <c r="F74" s="25">
        <v>6</v>
      </c>
      <c r="G74">
        <f t="shared" si="3"/>
        <v>-0.27172245719530819</v>
      </c>
      <c r="H74">
        <f t="shared" si="4"/>
        <v>-0.27172245719530819</v>
      </c>
    </row>
    <row r="75" spans="1:8" x14ac:dyDescent="0.35">
      <c r="A75" s="25">
        <v>1074</v>
      </c>
      <c r="B75" s="16" t="s">
        <v>76</v>
      </c>
      <c r="C75" s="16" t="s">
        <v>210</v>
      </c>
      <c r="D75" s="16" t="s">
        <v>211</v>
      </c>
      <c r="E75" s="25">
        <v>-14</v>
      </c>
      <c r="F75" s="25">
        <v>13</v>
      </c>
      <c r="G75">
        <f t="shared" si="3"/>
        <v>-0.34457797224727016</v>
      </c>
      <c r="H75">
        <f t="shared" si="4"/>
        <v>-0.34457797224727016</v>
      </c>
    </row>
    <row r="76" spans="1:8" x14ac:dyDescent="0.35">
      <c r="A76" s="25">
        <v>1077</v>
      </c>
      <c r="B76" s="16" t="s">
        <v>108</v>
      </c>
      <c r="C76" s="16" t="s">
        <v>212</v>
      </c>
      <c r="D76" s="16" t="s">
        <v>213</v>
      </c>
      <c r="E76" s="25">
        <v>80</v>
      </c>
      <c r="F76" s="25">
        <v>9</v>
      </c>
      <c r="G76">
        <f t="shared" si="3"/>
        <v>1.3675266314738355</v>
      </c>
      <c r="H76">
        <f t="shared" si="4"/>
        <v>1.3675266314738355</v>
      </c>
    </row>
    <row r="77" spans="1:8" x14ac:dyDescent="0.35">
      <c r="A77" s="25">
        <v>1078</v>
      </c>
      <c r="B77" s="16" t="s">
        <v>56</v>
      </c>
      <c r="C77" s="16" t="s">
        <v>214</v>
      </c>
      <c r="D77" s="16" t="s">
        <v>215</v>
      </c>
      <c r="E77" s="25">
        <v>-4</v>
      </c>
      <c r="F77" s="25">
        <v>6</v>
      </c>
      <c r="G77">
        <f t="shared" si="3"/>
        <v>-0.16243918461736531</v>
      </c>
      <c r="H77">
        <f t="shared" si="4"/>
        <v>-0.16243918461736531</v>
      </c>
    </row>
    <row r="78" spans="1:8" x14ac:dyDescent="0.35">
      <c r="A78" s="25">
        <v>1082</v>
      </c>
      <c r="B78" s="16" t="s">
        <v>56</v>
      </c>
      <c r="C78" s="16" t="s">
        <v>216</v>
      </c>
      <c r="D78" s="16" t="s">
        <v>217</v>
      </c>
      <c r="E78" s="25">
        <v>-2</v>
      </c>
      <c r="F78" s="25">
        <v>9</v>
      </c>
      <c r="G78">
        <f t="shared" si="3"/>
        <v>-0.12601142709138433</v>
      </c>
      <c r="H78">
        <f t="shared" si="4"/>
        <v>-0.12601142709138433</v>
      </c>
    </row>
    <row r="79" spans="1:8" x14ac:dyDescent="0.35">
      <c r="A79" s="25">
        <v>1084</v>
      </c>
      <c r="B79" s="16" t="s">
        <v>218</v>
      </c>
      <c r="C79" s="16" t="s">
        <v>96</v>
      </c>
      <c r="D79" s="16" t="s">
        <v>219</v>
      </c>
      <c r="E79" s="25">
        <v>-12</v>
      </c>
      <c r="F79" s="25">
        <v>9</v>
      </c>
      <c r="G79">
        <f t="shared" si="3"/>
        <v>-0.30815021472128917</v>
      </c>
      <c r="H79">
        <f t="shared" si="4"/>
        <v>-0.30815021472128917</v>
      </c>
    </row>
    <row r="80" spans="1:8" x14ac:dyDescent="0.35">
      <c r="A80" s="25">
        <v>1085</v>
      </c>
      <c r="B80" s="16" t="s">
        <v>59</v>
      </c>
      <c r="C80" s="16" t="s">
        <v>190</v>
      </c>
      <c r="D80" s="16" t="s">
        <v>220</v>
      </c>
      <c r="E80" s="25">
        <v>-2</v>
      </c>
      <c r="F80" s="25">
        <v>8</v>
      </c>
      <c r="G80">
        <f t="shared" si="3"/>
        <v>-0.12601142709138433</v>
      </c>
      <c r="H80">
        <f t="shared" si="4"/>
        <v>-0.12601142709138433</v>
      </c>
    </row>
    <row r="81" spans="1:8" x14ac:dyDescent="0.35">
      <c r="A81" s="25">
        <v>1086</v>
      </c>
      <c r="B81" s="16" t="s">
        <v>56</v>
      </c>
      <c r="C81" s="16" t="s">
        <v>124</v>
      </c>
      <c r="D81" s="16" t="s">
        <v>221</v>
      </c>
      <c r="E81" s="25">
        <v>13</v>
      </c>
      <c r="F81" s="25">
        <v>29</v>
      </c>
      <c r="G81">
        <f t="shared" si="3"/>
        <v>0.14719675435347293</v>
      </c>
      <c r="H81">
        <f t="shared" si="4"/>
        <v>0.14719675435347293</v>
      </c>
    </row>
    <row r="82" spans="1:8" x14ac:dyDescent="0.35">
      <c r="A82" s="25">
        <v>1088</v>
      </c>
      <c r="B82" s="16" t="s">
        <v>56</v>
      </c>
      <c r="C82" s="16" t="s">
        <v>222</v>
      </c>
      <c r="D82" s="16" t="s">
        <v>223</v>
      </c>
      <c r="E82" s="25">
        <v>-12</v>
      </c>
      <c r="F82" s="25">
        <v>12</v>
      </c>
      <c r="G82">
        <f t="shared" si="3"/>
        <v>-0.30815021472128917</v>
      </c>
      <c r="H82">
        <f t="shared" si="4"/>
        <v>-0.30815021472128917</v>
      </c>
    </row>
    <row r="83" spans="1:8" x14ac:dyDescent="0.35">
      <c r="A83" s="25">
        <v>1091</v>
      </c>
      <c r="B83" s="16" t="s">
        <v>180</v>
      </c>
      <c r="C83" s="16" t="s">
        <v>224</v>
      </c>
      <c r="D83" s="16" t="s">
        <v>60</v>
      </c>
      <c r="E83" s="25">
        <v>1</v>
      </c>
      <c r="F83" s="25">
        <v>10</v>
      </c>
      <c r="G83">
        <f t="shared" si="3"/>
        <v>-7.1369790802412875E-2</v>
      </c>
      <c r="H83">
        <f t="shared" si="4"/>
        <v>-7.1369790802412875E-2</v>
      </c>
    </row>
    <row r="84" spans="1:8" x14ac:dyDescent="0.35">
      <c r="A84" s="25">
        <v>1092</v>
      </c>
      <c r="B84" s="16" t="s">
        <v>56</v>
      </c>
      <c r="C84" s="16" t="s">
        <v>225</v>
      </c>
      <c r="D84" s="16" t="s">
        <v>226</v>
      </c>
      <c r="E84" s="25">
        <v>-11</v>
      </c>
      <c r="F84" s="25">
        <v>9</v>
      </c>
      <c r="G84">
        <f t="shared" si="3"/>
        <v>-0.28993633595829871</v>
      </c>
      <c r="H84">
        <f t="shared" si="4"/>
        <v>-0.28993633595829871</v>
      </c>
    </row>
    <row r="85" spans="1:8" x14ac:dyDescent="0.35">
      <c r="A85" s="25">
        <v>1118</v>
      </c>
      <c r="B85" s="16" t="s">
        <v>59</v>
      </c>
      <c r="C85" s="16" t="s">
        <v>227</v>
      </c>
      <c r="D85" s="16" t="s">
        <v>228</v>
      </c>
      <c r="E85" s="25">
        <v>-3</v>
      </c>
      <c r="F85" s="25">
        <v>15</v>
      </c>
      <c r="G85">
        <f t="shared" si="3"/>
        <v>-0.14422530585437479</v>
      </c>
      <c r="H85">
        <f t="shared" si="4"/>
        <v>-0.14422530585437479</v>
      </c>
    </row>
    <row r="86" spans="1:8" x14ac:dyDescent="0.35">
      <c r="A86" s="25">
        <v>1122</v>
      </c>
      <c r="B86" s="16" t="s">
        <v>229</v>
      </c>
      <c r="C86" s="16" t="s">
        <v>230</v>
      </c>
      <c r="D86" s="16" t="s">
        <v>231</v>
      </c>
      <c r="E86" s="25">
        <v>-3</v>
      </c>
      <c r="F86" s="25">
        <v>10</v>
      </c>
      <c r="G86">
        <f t="shared" si="3"/>
        <v>-0.14422530585437479</v>
      </c>
      <c r="H86">
        <f t="shared" si="4"/>
        <v>-0.14422530585437479</v>
      </c>
    </row>
    <row r="87" spans="1:8" x14ac:dyDescent="0.35">
      <c r="A87" s="25">
        <v>1136</v>
      </c>
      <c r="B87" s="16" t="s">
        <v>232</v>
      </c>
      <c r="C87" s="16" t="s">
        <v>233</v>
      </c>
      <c r="D87" s="16" t="s">
        <v>234</v>
      </c>
      <c r="E87" s="25">
        <v>-19</v>
      </c>
      <c r="F87" s="25">
        <v>13</v>
      </c>
      <c r="G87">
        <f t="shared" si="3"/>
        <v>-0.43564736606222254</v>
      </c>
      <c r="H87">
        <f t="shared" si="4"/>
        <v>-0.43564736606222254</v>
      </c>
    </row>
    <row r="88" spans="1:8" x14ac:dyDescent="0.35">
      <c r="A88" s="25">
        <v>1140</v>
      </c>
      <c r="B88" s="16" t="s">
        <v>235</v>
      </c>
      <c r="C88" s="16" t="s">
        <v>236</v>
      </c>
      <c r="D88" s="16" t="s">
        <v>237</v>
      </c>
      <c r="E88" s="25">
        <v>6</v>
      </c>
      <c r="F88" s="25">
        <v>39</v>
      </c>
      <c r="G88">
        <f t="shared" si="3"/>
        <v>1.9699603012539549E-2</v>
      </c>
      <c r="H88">
        <f t="shared" si="4"/>
        <v>1.9699603012539549E-2</v>
      </c>
    </row>
    <row r="89" spans="1:8" x14ac:dyDescent="0.35">
      <c r="A89" s="25">
        <v>1148</v>
      </c>
      <c r="B89" s="16" t="s">
        <v>59</v>
      </c>
      <c r="C89" s="16" t="s">
        <v>186</v>
      </c>
      <c r="D89" s="16" t="s">
        <v>238</v>
      </c>
      <c r="E89" s="25">
        <v>-1</v>
      </c>
      <c r="F89" s="25">
        <v>13</v>
      </c>
      <c r="G89">
        <f t="shared" si="3"/>
        <v>-0.10779754832839383</v>
      </c>
      <c r="H89">
        <f t="shared" si="4"/>
        <v>-0.10779754832839383</v>
      </c>
    </row>
    <row r="90" spans="1:8" x14ac:dyDescent="0.35">
      <c r="A90" s="25">
        <v>1159</v>
      </c>
      <c r="B90" s="16" t="s">
        <v>239</v>
      </c>
      <c r="C90" s="16" t="s">
        <v>240</v>
      </c>
      <c r="D90" s="16" t="s">
        <v>241</v>
      </c>
      <c r="E90" s="25">
        <v>-23</v>
      </c>
      <c r="F90" s="25">
        <v>12</v>
      </c>
      <c r="G90">
        <f t="shared" si="3"/>
        <v>-0.50850288111418451</v>
      </c>
      <c r="H90">
        <f t="shared" si="4"/>
        <v>-0.50850288111418451</v>
      </c>
    </row>
    <row r="91" spans="1:8" x14ac:dyDescent="0.35">
      <c r="A91" s="25">
        <v>1162</v>
      </c>
      <c r="B91" s="16" t="s">
        <v>235</v>
      </c>
      <c r="C91" s="16" t="s">
        <v>181</v>
      </c>
      <c r="D91" s="16" t="s">
        <v>119</v>
      </c>
      <c r="E91" s="25">
        <v>44</v>
      </c>
      <c r="F91" s="25">
        <v>13</v>
      </c>
      <c r="G91">
        <f t="shared" si="3"/>
        <v>0.71182699600617794</v>
      </c>
      <c r="H91">
        <f t="shared" si="4"/>
        <v>0.71182699600617794</v>
      </c>
    </row>
    <row r="92" spans="1:8" x14ac:dyDescent="0.35">
      <c r="A92" s="25">
        <v>1164</v>
      </c>
      <c r="B92" s="16" t="s">
        <v>84</v>
      </c>
      <c r="C92" s="16" t="s">
        <v>142</v>
      </c>
      <c r="D92" s="16" t="s">
        <v>133</v>
      </c>
      <c r="E92" s="25">
        <v>-18</v>
      </c>
      <c r="F92" s="25">
        <v>12</v>
      </c>
      <c r="G92">
        <f t="shared" si="3"/>
        <v>-0.41743348729923208</v>
      </c>
      <c r="H92">
        <f t="shared" si="4"/>
        <v>-0.41743348729923208</v>
      </c>
    </row>
    <row r="93" spans="1:8" x14ac:dyDescent="0.35">
      <c r="A93" s="25">
        <v>1175</v>
      </c>
      <c r="B93" s="16" t="s">
        <v>84</v>
      </c>
      <c r="C93" s="16" t="s">
        <v>242</v>
      </c>
      <c r="D93" s="16" t="s">
        <v>243</v>
      </c>
      <c r="E93" s="25">
        <v>9</v>
      </c>
      <c r="F93" s="25">
        <v>7</v>
      </c>
      <c r="G93">
        <f t="shared" si="3"/>
        <v>7.4341239301511E-2</v>
      </c>
      <c r="H93">
        <f t="shared" si="4"/>
        <v>7.4341239301511E-2</v>
      </c>
    </row>
    <row r="94" spans="1:8" x14ac:dyDescent="0.35">
      <c r="A94" s="25">
        <v>1177</v>
      </c>
      <c r="B94" s="16" t="s">
        <v>105</v>
      </c>
      <c r="C94" s="16" t="s">
        <v>176</v>
      </c>
      <c r="D94" s="16" t="s">
        <v>244</v>
      </c>
      <c r="E94" s="25">
        <v>-6</v>
      </c>
      <c r="F94" s="25">
        <v>10</v>
      </c>
      <c r="G94">
        <f t="shared" si="3"/>
        <v>-0.19886694214334627</v>
      </c>
      <c r="H94">
        <f t="shared" si="4"/>
        <v>-0.19886694214334627</v>
      </c>
    </row>
    <row r="95" spans="1:8" x14ac:dyDescent="0.35">
      <c r="A95" s="25">
        <v>1186</v>
      </c>
      <c r="B95" s="16" t="s">
        <v>188</v>
      </c>
      <c r="C95" s="16" t="s">
        <v>245</v>
      </c>
      <c r="D95" s="16" t="s">
        <v>230</v>
      </c>
      <c r="E95" s="25">
        <v>-15</v>
      </c>
      <c r="F95" s="25">
        <v>16</v>
      </c>
      <c r="G95">
        <f t="shared" si="3"/>
        <v>-0.36279185101026062</v>
      </c>
      <c r="H95">
        <f t="shared" si="4"/>
        <v>-0.36279185101026062</v>
      </c>
    </row>
    <row r="96" spans="1:8" x14ac:dyDescent="0.35">
      <c r="A96" s="25">
        <v>1202</v>
      </c>
      <c r="B96" s="16" t="s">
        <v>232</v>
      </c>
      <c r="C96" s="16" t="s">
        <v>246</v>
      </c>
      <c r="D96" s="16" t="s">
        <v>247</v>
      </c>
      <c r="E96" s="25">
        <v>-5</v>
      </c>
      <c r="F96" s="25">
        <v>11</v>
      </c>
      <c r="G96">
        <f t="shared" si="3"/>
        <v>-0.18065306338035578</v>
      </c>
      <c r="H96">
        <f t="shared" si="4"/>
        <v>-0.18065306338035578</v>
      </c>
    </row>
    <row r="97" spans="1:8" x14ac:dyDescent="0.35">
      <c r="A97" s="25">
        <v>1213</v>
      </c>
      <c r="B97" s="16" t="s">
        <v>127</v>
      </c>
      <c r="C97" s="16" t="s">
        <v>248</v>
      </c>
      <c r="D97" s="16" t="s">
        <v>249</v>
      </c>
      <c r="E97" s="25">
        <v>-4</v>
      </c>
      <c r="F97" s="25">
        <v>12</v>
      </c>
      <c r="G97">
        <f t="shared" si="3"/>
        <v>-0.16243918461736531</v>
      </c>
      <c r="H97">
        <f t="shared" si="4"/>
        <v>-0.16243918461736531</v>
      </c>
    </row>
    <row r="98" spans="1:8" x14ac:dyDescent="0.35">
      <c r="A98" s="25">
        <v>1215</v>
      </c>
      <c r="B98" s="16" t="s">
        <v>250</v>
      </c>
      <c r="C98" s="16" t="s">
        <v>251</v>
      </c>
      <c r="D98" s="16" t="s">
        <v>252</v>
      </c>
      <c r="E98" s="25">
        <v>-9</v>
      </c>
      <c r="F98" s="25">
        <v>10</v>
      </c>
      <c r="G98">
        <f t="shared" si="3"/>
        <v>-0.25350857843231772</v>
      </c>
      <c r="H98">
        <f t="shared" si="4"/>
        <v>-0.25350857843231772</v>
      </c>
    </row>
    <row r="99" spans="1:8" x14ac:dyDescent="0.35">
      <c r="A99" s="25">
        <v>1221</v>
      </c>
      <c r="B99" s="16" t="s">
        <v>253</v>
      </c>
      <c r="C99" s="16" t="s">
        <v>254</v>
      </c>
      <c r="D99" s="16" t="s">
        <v>255</v>
      </c>
      <c r="E99" s="25">
        <v>-6</v>
      </c>
      <c r="F99" s="25">
        <v>9</v>
      </c>
      <c r="G99">
        <f t="shared" si="3"/>
        <v>-0.19886694214334627</v>
      </c>
      <c r="H99">
        <f t="shared" si="4"/>
        <v>-0.19886694214334627</v>
      </c>
    </row>
    <row r="100" spans="1:8" x14ac:dyDescent="0.35">
      <c r="A100" s="25">
        <v>1228</v>
      </c>
      <c r="B100" s="16" t="s">
        <v>232</v>
      </c>
      <c r="C100" s="16" t="s">
        <v>256</v>
      </c>
      <c r="D100" s="16" t="s">
        <v>257</v>
      </c>
      <c r="E100" s="25">
        <v>-5</v>
      </c>
      <c r="F100" s="25">
        <v>17</v>
      </c>
      <c r="G100">
        <f t="shared" si="3"/>
        <v>-0.18065306338035578</v>
      </c>
      <c r="H100">
        <f t="shared" si="4"/>
        <v>-0.18065306338035578</v>
      </c>
    </row>
    <row r="101" spans="1:8" x14ac:dyDescent="0.35">
      <c r="A101" s="25">
        <v>1248</v>
      </c>
      <c r="B101" s="16" t="s">
        <v>235</v>
      </c>
      <c r="C101" s="16" t="s">
        <v>258</v>
      </c>
      <c r="D101" s="16" t="s">
        <v>117</v>
      </c>
      <c r="E101" s="25">
        <v>6</v>
      </c>
      <c r="F101" s="25">
        <v>11</v>
      </c>
      <c r="G101">
        <f t="shared" si="3"/>
        <v>1.9699603012539549E-2</v>
      </c>
      <c r="H101">
        <f t="shared" si="4"/>
        <v>1.9699603012539549E-2</v>
      </c>
    </row>
    <row r="102" spans="1:8" x14ac:dyDescent="0.35">
      <c r="A102" s="25">
        <v>1253</v>
      </c>
      <c r="B102" s="16" t="s">
        <v>259</v>
      </c>
      <c r="C102" s="16" t="s">
        <v>142</v>
      </c>
      <c r="D102" s="16" t="s">
        <v>260</v>
      </c>
      <c r="E102" s="25">
        <v>-28</v>
      </c>
      <c r="F102" s="25">
        <v>11</v>
      </c>
      <c r="G102">
        <f t="shared" si="3"/>
        <v>-0.59957227492913689</v>
      </c>
      <c r="H102">
        <f t="shared" si="4"/>
        <v>-0.59957227492913689</v>
      </c>
    </row>
    <row r="103" spans="1:8" x14ac:dyDescent="0.35">
      <c r="A103" s="25">
        <v>1258</v>
      </c>
      <c r="B103" s="16" t="s">
        <v>53</v>
      </c>
      <c r="C103" s="16" t="s">
        <v>261</v>
      </c>
      <c r="D103" s="16" t="s">
        <v>262</v>
      </c>
      <c r="E103" s="25">
        <v>9</v>
      </c>
      <c r="F103" s="25">
        <v>17</v>
      </c>
      <c r="G103">
        <f t="shared" si="3"/>
        <v>7.4341239301511E-2</v>
      </c>
      <c r="H103">
        <f t="shared" si="4"/>
        <v>7.4341239301511E-2</v>
      </c>
    </row>
    <row r="104" spans="1:8" x14ac:dyDescent="0.35">
      <c r="A104" s="25">
        <v>1259</v>
      </c>
      <c r="B104" s="16" t="s">
        <v>105</v>
      </c>
      <c r="C104" s="16" t="s">
        <v>263</v>
      </c>
      <c r="D104" s="16" t="s">
        <v>264</v>
      </c>
      <c r="E104" s="25">
        <v>31</v>
      </c>
      <c r="F104" s="25">
        <v>49</v>
      </c>
      <c r="G104">
        <f t="shared" si="3"/>
        <v>0.47504657208730161</v>
      </c>
      <c r="H104">
        <f t="shared" si="4"/>
        <v>0.47504657208730161</v>
      </c>
    </row>
    <row r="105" spans="1:8" x14ac:dyDescent="0.35">
      <c r="A105" s="25">
        <v>1270</v>
      </c>
      <c r="B105" s="16" t="s">
        <v>265</v>
      </c>
      <c r="C105" s="16" t="s">
        <v>266</v>
      </c>
      <c r="D105" s="16" t="s">
        <v>267</v>
      </c>
      <c r="E105" s="25">
        <v>39</v>
      </c>
      <c r="F105" s="25">
        <v>23</v>
      </c>
      <c r="G105">
        <f t="shared" si="3"/>
        <v>0.62075760219122555</v>
      </c>
      <c r="H105">
        <f t="shared" si="4"/>
        <v>0.62075760219122555</v>
      </c>
    </row>
    <row r="106" spans="1:8" x14ac:dyDescent="0.35">
      <c r="A106" s="25">
        <v>1271</v>
      </c>
      <c r="B106" s="16" t="s">
        <v>232</v>
      </c>
      <c r="C106" s="16" t="s">
        <v>268</v>
      </c>
      <c r="D106" s="16" t="s">
        <v>269</v>
      </c>
      <c r="E106" s="25">
        <v>-22</v>
      </c>
      <c r="F106" s="25">
        <v>8</v>
      </c>
      <c r="G106">
        <f t="shared" si="3"/>
        <v>-0.49028900235119399</v>
      </c>
      <c r="H106">
        <f t="shared" si="4"/>
        <v>-0.49028900235119399</v>
      </c>
    </row>
    <row r="107" spans="1:8" x14ac:dyDescent="0.35">
      <c r="A107" s="25">
        <v>1279</v>
      </c>
      <c r="B107" s="16" t="s">
        <v>218</v>
      </c>
      <c r="C107" s="16" t="s">
        <v>270</v>
      </c>
      <c r="D107" s="16" t="s">
        <v>271</v>
      </c>
      <c r="E107" s="25">
        <v>-17</v>
      </c>
      <c r="F107" s="25">
        <v>8</v>
      </c>
      <c r="G107">
        <f t="shared" si="3"/>
        <v>-0.39921960853624161</v>
      </c>
      <c r="H107">
        <f t="shared" si="4"/>
        <v>-0.39921960853624161</v>
      </c>
    </row>
    <row r="108" spans="1:8" x14ac:dyDescent="0.35">
      <c r="A108" s="25">
        <v>1291</v>
      </c>
      <c r="B108" s="16" t="s">
        <v>272</v>
      </c>
      <c r="C108" s="16" t="s">
        <v>199</v>
      </c>
      <c r="D108" s="16" t="s">
        <v>273</v>
      </c>
      <c r="E108" s="25">
        <v>-10</v>
      </c>
      <c r="F108" s="25">
        <v>16</v>
      </c>
      <c r="G108">
        <f t="shared" si="3"/>
        <v>-0.27172245719530819</v>
      </c>
      <c r="H108">
        <f t="shared" si="4"/>
        <v>-0.27172245719530819</v>
      </c>
    </row>
    <row r="109" spans="1:8" x14ac:dyDescent="0.35">
      <c r="A109" s="25">
        <v>1292</v>
      </c>
      <c r="B109" s="16" t="s">
        <v>235</v>
      </c>
      <c r="C109" s="16" t="s">
        <v>274</v>
      </c>
      <c r="D109" s="16" t="s">
        <v>275</v>
      </c>
      <c r="E109" s="25">
        <v>-10</v>
      </c>
      <c r="F109" s="25">
        <v>17</v>
      </c>
      <c r="G109">
        <f t="shared" si="3"/>
        <v>-0.27172245719530819</v>
      </c>
      <c r="H109">
        <f t="shared" si="4"/>
        <v>-0.27172245719530819</v>
      </c>
    </row>
    <row r="110" spans="1:8" x14ac:dyDescent="0.35">
      <c r="A110" s="25">
        <v>1296</v>
      </c>
      <c r="B110" s="16" t="s">
        <v>276</v>
      </c>
      <c r="C110" s="16" t="s">
        <v>277</v>
      </c>
      <c r="D110" s="16" t="s">
        <v>278</v>
      </c>
      <c r="E110" s="25">
        <v>-11</v>
      </c>
      <c r="F110" s="25">
        <v>14</v>
      </c>
      <c r="G110">
        <f t="shared" si="3"/>
        <v>-0.28993633595829871</v>
      </c>
      <c r="H110">
        <f t="shared" si="4"/>
        <v>-0.28993633595829871</v>
      </c>
    </row>
    <row r="111" spans="1:8" x14ac:dyDescent="0.35">
      <c r="A111" s="25">
        <v>1297</v>
      </c>
      <c r="B111" s="16" t="s">
        <v>64</v>
      </c>
      <c r="C111" s="16" t="s">
        <v>150</v>
      </c>
      <c r="D111" s="16" t="s">
        <v>279</v>
      </c>
      <c r="E111" s="25">
        <v>-10</v>
      </c>
      <c r="F111" s="25">
        <v>14</v>
      </c>
      <c r="G111">
        <f t="shared" si="3"/>
        <v>-0.27172245719530819</v>
      </c>
      <c r="H111">
        <f t="shared" si="4"/>
        <v>-0.27172245719530819</v>
      </c>
    </row>
    <row r="112" spans="1:8" x14ac:dyDescent="0.35">
      <c r="A112" s="25">
        <v>1302</v>
      </c>
      <c r="B112" s="16" t="s">
        <v>59</v>
      </c>
      <c r="C112" s="16" t="s">
        <v>280</v>
      </c>
      <c r="D112" s="16" t="s">
        <v>281</v>
      </c>
      <c r="E112" s="25">
        <v>-10</v>
      </c>
      <c r="F112" s="25">
        <v>7</v>
      </c>
      <c r="G112">
        <f t="shared" si="3"/>
        <v>-0.27172245719530819</v>
      </c>
      <c r="H112">
        <f t="shared" si="4"/>
        <v>-0.27172245719530819</v>
      </c>
    </row>
    <row r="113" spans="1:8" x14ac:dyDescent="0.35">
      <c r="A113" s="25">
        <v>1304</v>
      </c>
      <c r="B113" s="16" t="s">
        <v>59</v>
      </c>
      <c r="C113" s="16" t="s">
        <v>282</v>
      </c>
      <c r="D113" s="16" t="s">
        <v>283</v>
      </c>
      <c r="E113" s="25">
        <v>-19</v>
      </c>
      <c r="F113" s="25">
        <v>8</v>
      </c>
      <c r="G113">
        <f t="shared" si="3"/>
        <v>-0.43564736606222254</v>
      </c>
      <c r="H113">
        <f t="shared" si="4"/>
        <v>-0.43564736606222254</v>
      </c>
    </row>
    <row r="114" spans="1:8" x14ac:dyDescent="0.35">
      <c r="A114" s="25">
        <v>1306</v>
      </c>
      <c r="B114" s="16" t="s">
        <v>284</v>
      </c>
      <c r="C114" s="16" t="s">
        <v>285</v>
      </c>
      <c r="D114" s="16" t="s">
        <v>48</v>
      </c>
      <c r="E114" s="25">
        <v>8</v>
      </c>
      <c r="F114" s="25">
        <v>13</v>
      </c>
      <c r="G114">
        <f t="shared" si="3"/>
        <v>5.6127360538520514E-2</v>
      </c>
      <c r="H114">
        <f t="shared" si="4"/>
        <v>5.6127360538520514E-2</v>
      </c>
    </row>
    <row r="115" spans="1:8" x14ac:dyDescent="0.35">
      <c r="A115" s="25">
        <v>1308</v>
      </c>
      <c r="B115" s="16" t="s">
        <v>59</v>
      </c>
      <c r="C115" s="16" t="s">
        <v>286</v>
      </c>
      <c r="D115" s="16" t="s">
        <v>287</v>
      </c>
      <c r="E115" s="25">
        <v>-3</v>
      </c>
      <c r="F115" s="25">
        <v>16</v>
      </c>
      <c r="G115">
        <f t="shared" si="3"/>
        <v>-0.14422530585437479</v>
      </c>
      <c r="H115">
        <f t="shared" si="4"/>
        <v>-0.14422530585437479</v>
      </c>
    </row>
    <row r="116" spans="1:8" x14ac:dyDescent="0.35">
      <c r="A116" s="25">
        <v>1310</v>
      </c>
      <c r="B116" s="16" t="s">
        <v>59</v>
      </c>
      <c r="C116" s="16" t="s">
        <v>288</v>
      </c>
      <c r="D116" s="16" t="s">
        <v>289</v>
      </c>
      <c r="E116" s="25">
        <v>-14</v>
      </c>
      <c r="F116" s="25">
        <v>8</v>
      </c>
      <c r="G116">
        <f t="shared" si="3"/>
        <v>-0.34457797224727016</v>
      </c>
      <c r="H116">
        <f t="shared" si="4"/>
        <v>-0.34457797224727016</v>
      </c>
    </row>
    <row r="117" spans="1:8" x14ac:dyDescent="0.35">
      <c r="A117" s="25">
        <v>1312</v>
      </c>
      <c r="B117" s="16" t="s">
        <v>59</v>
      </c>
      <c r="C117" s="16" t="s">
        <v>290</v>
      </c>
      <c r="D117" s="16" t="s">
        <v>291</v>
      </c>
      <c r="E117" s="25">
        <v>-11</v>
      </c>
      <c r="F117" s="25">
        <v>8</v>
      </c>
      <c r="G117">
        <f t="shared" si="3"/>
        <v>-0.28993633595829871</v>
      </c>
      <c r="H117">
        <f t="shared" si="4"/>
        <v>-0.28993633595829871</v>
      </c>
    </row>
    <row r="118" spans="1:8" x14ac:dyDescent="0.35">
      <c r="A118" s="25">
        <v>1314</v>
      </c>
      <c r="B118" s="16" t="s">
        <v>59</v>
      </c>
      <c r="C118" s="16" t="s">
        <v>292</v>
      </c>
      <c r="D118" s="16" t="s">
        <v>162</v>
      </c>
      <c r="E118" s="25">
        <v>-1</v>
      </c>
      <c r="F118" s="25">
        <v>10</v>
      </c>
      <c r="G118">
        <f t="shared" si="3"/>
        <v>-0.10779754832839383</v>
      </c>
      <c r="H118">
        <f t="shared" si="4"/>
        <v>-0.10779754832839383</v>
      </c>
    </row>
    <row r="119" spans="1:8" x14ac:dyDescent="0.35">
      <c r="A119" s="25">
        <v>1318</v>
      </c>
      <c r="B119" s="16" t="s">
        <v>59</v>
      </c>
      <c r="C119" s="16" t="s">
        <v>51</v>
      </c>
      <c r="D119" s="16" t="s">
        <v>198</v>
      </c>
      <c r="E119" s="25">
        <v>-13</v>
      </c>
      <c r="F119" s="25">
        <v>15</v>
      </c>
      <c r="G119">
        <f t="shared" si="3"/>
        <v>-0.32636409348427964</v>
      </c>
      <c r="H119">
        <f t="shared" si="4"/>
        <v>-0.32636409348427964</v>
      </c>
    </row>
    <row r="120" spans="1:8" x14ac:dyDescent="0.35">
      <c r="A120" s="25">
        <v>1324</v>
      </c>
      <c r="B120" s="16" t="s">
        <v>59</v>
      </c>
      <c r="C120" s="16" t="s">
        <v>248</v>
      </c>
      <c r="D120" s="16" t="s">
        <v>192</v>
      </c>
      <c r="E120" s="25">
        <v>-6</v>
      </c>
      <c r="F120" s="25">
        <v>14</v>
      </c>
      <c r="G120">
        <f t="shared" si="3"/>
        <v>-0.19886694214334627</v>
      </c>
      <c r="H120">
        <f t="shared" si="4"/>
        <v>-0.19886694214334627</v>
      </c>
    </row>
    <row r="121" spans="1:8" x14ac:dyDescent="0.35">
      <c r="A121" s="25">
        <v>1326</v>
      </c>
      <c r="B121" s="16" t="s">
        <v>59</v>
      </c>
      <c r="C121" s="16" t="s">
        <v>293</v>
      </c>
      <c r="D121" s="16" t="s">
        <v>294</v>
      </c>
      <c r="E121" s="25">
        <v>-16</v>
      </c>
      <c r="F121" s="25">
        <v>15</v>
      </c>
      <c r="G121">
        <f t="shared" si="3"/>
        <v>-0.38100572977325109</v>
      </c>
      <c r="H121">
        <f t="shared" si="4"/>
        <v>-0.38100572977325109</v>
      </c>
    </row>
    <row r="122" spans="1:8" x14ac:dyDescent="0.35">
      <c r="A122" s="25">
        <v>1328</v>
      </c>
      <c r="B122" s="16" t="s">
        <v>59</v>
      </c>
      <c r="C122" s="16" t="s">
        <v>295</v>
      </c>
      <c r="D122" s="16" t="s">
        <v>296</v>
      </c>
      <c r="E122" s="25">
        <v>-21</v>
      </c>
      <c r="F122" s="25">
        <v>9</v>
      </c>
      <c r="G122">
        <f t="shared" si="3"/>
        <v>-0.47207512358820353</v>
      </c>
      <c r="H122">
        <f t="shared" si="4"/>
        <v>-0.47207512358820353</v>
      </c>
    </row>
    <row r="123" spans="1:8" x14ac:dyDescent="0.35">
      <c r="A123" s="25">
        <v>1483</v>
      </c>
      <c r="B123" s="16" t="s">
        <v>259</v>
      </c>
      <c r="C123" s="16" t="s">
        <v>297</v>
      </c>
      <c r="D123" s="16" t="s">
        <v>298</v>
      </c>
      <c r="E123" s="25">
        <v>47</v>
      </c>
      <c r="F123" s="25">
        <v>7</v>
      </c>
      <c r="G123">
        <f t="shared" si="3"/>
        <v>0.76646863229514939</v>
      </c>
      <c r="H123">
        <f t="shared" si="4"/>
        <v>0.76646863229514939</v>
      </c>
    </row>
    <row r="124" spans="1:8" x14ac:dyDescent="0.35">
      <c r="A124" s="25">
        <v>1494</v>
      </c>
      <c r="B124" s="16" t="s">
        <v>163</v>
      </c>
      <c r="C124" s="16" t="s">
        <v>112</v>
      </c>
      <c r="D124" s="16" t="s">
        <v>112</v>
      </c>
      <c r="E124" s="25">
        <v>0</v>
      </c>
      <c r="F124" s="25">
        <v>10</v>
      </c>
      <c r="G124">
        <f t="shared" si="3"/>
        <v>-8.9583669565403354E-2</v>
      </c>
      <c r="H124">
        <f t="shared" si="4"/>
        <v>-8.9583669565403354E-2</v>
      </c>
    </row>
    <row r="125" spans="1:8" x14ac:dyDescent="0.35">
      <c r="A125" s="25">
        <v>1500</v>
      </c>
      <c r="B125" s="16" t="s">
        <v>188</v>
      </c>
      <c r="C125" s="16" t="s">
        <v>299</v>
      </c>
      <c r="D125" s="16" t="s">
        <v>300</v>
      </c>
      <c r="E125" s="25">
        <v>-1</v>
      </c>
      <c r="F125" s="25">
        <v>9</v>
      </c>
      <c r="G125">
        <f t="shared" si="3"/>
        <v>-0.10779754832839383</v>
      </c>
      <c r="H125">
        <f t="shared" si="4"/>
        <v>-0.10779754832839383</v>
      </c>
    </row>
    <row r="126" spans="1:8" x14ac:dyDescent="0.35">
      <c r="A126" s="25">
        <v>1502</v>
      </c>
      <c r="B126" s="16" t="s">
        <v>163</v>
      </c>
      <c r="C126" s="16" t="s">
        <v>301</v>
      </c>
      <c r="D126" s="16" t="s">
        <v>302</v>
      </c>
      <c r="E126" s="25">
        <v>-5</v>
      </c>
      <c r="F126" s="25">
        <v>9</v>
      </c>
      <c r="G126">
        <f t="shared" si="3"/>
        <v>-0.18065306338035578</v>
      </c>
      <c r="H126">
        <f t="shared" si="4"/>
        <v>-0.18065306338035578</v>
      </c>
    </row>
    <row r="127" spans="1:8" x14ac:dyDescent="0.35">
      <c r="A127" s="25">
        <v>1510</v>
      </c>
      <c r="B127" s="16" t="s">
        <v>303</v>
      </c>
      <c r="C127" s="16" t="s">
        <v>304</v>
      </c>
      <c r="D127" s="16" t="s">
        <v>305</v>
      </c>
      <c r="E127" s="25">
        <v>1</v>
      </c>
      <c r="F127" s="25">
        <v>7</v>
      </c>
      <c r="G127">
        <f t="shared" si="3"/>
        <v>-7.1369790802412875E-2</v>
      </c>
      <c r="H127">
        <f t="shared" si="4"/>
        <v>-7.1369790802412875E-2</v>
      </c>
    </row>
    <row r="128" spans="1:8" x14ac:dyDescent="0.35">
      <c r="A128" s="25">
        <v>1512</v>
      </c>
      <c r="B128" s="16" t="s">
        <v>91</v>
      </c>
      <c r="C128" s="16" t="s">
        <v>181</v>
      </c>
      <c r="D128" s="16" t="s">
        <v>306</v>
      </c>
      <c r="E128" s="25">
        <v>5</v>
      </c>
      <c r="F128" s="25">
        <v>16</v>
      </c>
      <c r="G128">
        <f t="shared" si="3"/>
        <v>1.4857242495490664E-3</v>
      </c>
      <c r="H128">
        <f t="shared" si="4"/>
        <v>1.4857242495490664E-3</v>
      </c>
    </row>
    <row r="129" spans="1:8" x14ac:dyDescent="0.35">
      <c r="A129" s="25">
        <v>1513</v>
      </c>
      <c r="B129" s="16" t="s">
        <v>180</v>
      </c>
      <c r="C129" s="16" t="s">
        <v>307</v>
      </c>
      <c r="D129" s="16" t="s">
        <v>308</v>
      </c>
      <c r="E129" s="25">
        <v>-19</v>
      </c>
      <c r="F129" s="25">
        <v>8</v>
      </c>
      <c r="G129">
        <f t="shared" si="3"/>
        <v>-0.43564736606222254</v>
      </c>
      <c r="H129">
        <f t="shared" si="4"/>
        <v>-0.43564736606222254</v>
      </c>
    </row>
    <row r="130" spans="1:8" x14ac:dyDescent="0.35">
      <c r="A130" s="25">
        <v>1516</v>
      </c>
      <c r="B130" s="16" t="s">
        <v>309</v>
      </c>
      <c r="C130" s="16" t="s">
        <v>310</v>
      </c>
      <c r="D130" s="16" t="s">
        <v>311</v>
      </c>
      <c r="E130" s="25">
        <v>14</v>
      </c>
      <c r="F130" s="25">
        <v>16</v>
      </c>
      <c r="G130">
        <f t="shared" si="3"/>
        <v>0.1654106331164634</v>
      </c>
      <c r="H130">
        <f t="shared" si="4"/>
        <v>0.1654106331164634</v>
      </c>
    </row>
    <row r="131" spans="1:8" x14ac:dyDescent="0.35">
      <c r="A131" s="25">
        <v>1517</v>
      </c>
      <c r="B131" s="16" t="s">
        <v>188</v>
      </c>
      <c r="C131" s="16" t="s">
        <v>312</v>
      </c>
      <c r="D131" s="16" t="s">
        <v>313</v>
      </c>
      <c r="E131" s="25">
        <v>-9</v>
      </c>
      <c r="F131" s="25">
        <v>7</v>
      </c>
      <c r="G131">
        <f t="shared" si="3"/>
        <v>-0.25350857843231772</v>
      </c>
      <c r="H131">
        <f t="shared" si="4"/>
        <v>-0.25350857843231772</v>
      </c>
    </row>
    <row r="132" spans="1:8" x14ac:dyDescent="0.35">
      <c r="A132" s="25">
        <v>1518</v>
      </c>
      <c r="B132" s="16" t="s">
        <v>135</v>
      </c>
      <c r="C132" s="16" t="s">
        <v>314</v>
      </c>
      <c r="D132" s="16" t="s">
        <v>315</v>
      </c>
      <c r="E132" s="25">
        <v>-8</v>
      </c>
      <c r="F132" s="25">
        <v>8</v>
      </c>
      <c r="G132">
        <f t="shared" si="3"/>
        <v>-0.23529469966932723</v>
      </c>
      <c r="H132">
        <f t="shared" si="4"/>
        <v>-0.23529469966932723</v>
      </c>
    </row>
    <row r="133" spans="1:8" x14ac:dyDescent="0.35">
      <c r="A133" s="25">
        <v>1520</v>
      </c>
      <c r="B133" s="16" t="s">
        <v>188</v>
      </c>
      <c r="C133" s="16" t="s">
        <v>216</v>
      </c>
      <c r="D133" s="16" t="s">
        <v>316</v>
      </c>
      <c r="E133" s="25">
        <v>-3</v>
      </c>
      <c r="F133" s="25">
        <v>8</v>
      </c>
      <c r="G133">
        <f t="shared" ref="G133:G196" si="5">STANDARDIZE($E133,$O$10,$O$11)</f>
        <v>-0.14422530585437479</v>
      </c>
      <c r="H133">
        <f t="shared" ref="H133:H196" si="6">($E133-$O$10)/($O$11)</f>
        <v>-0.14422530585437479</v>
      </c>
    </row>
    <row r="134" spans="1:8" x14ac:dyDescent="0.35">
      <c r="A134" s="25">
        <v>1521</v>
      </c>
      <c r="B134" s="16" t="s">
        <v>152</v>
      </c>
      <c r="C134" s="16" t="s">
        <v>317</v>
      </c>
      <c r="D134" s="16" t="s">
        <v>318</v>
      </c>
      <c r="E134" s="25">
        <v>3</v>
      </c>
      <c r="F134" s="25">
        <v>14</v>
      </c>
      <c r="G134">
        <f t="shared" si="5"/>
        <v>-3.4942033276431902E-2</v>
      </c>
      <c r="H134">
        <f t="shared" si="6"/>
        <v>-3.4942033276431902E-2</v>
      </c>
    </row>
    <row r="135" spans="1:8" x14ac:dyDescent="0.35">
      <c r="A135" s="25">
        <v>1528</v>
      </c>
      <c r="B135" s="16" t="s">
        <v>235</v>
      </c>
      <c r="C135" s="16" t="s">
        <v>319</v>
      </c>
      <c r="D135" s="16" t="s">
        <v>320</v>
      </c>
      <c r="E135" s="25">
        <v>-12</v>
      </c>
      <c r="F135" s="25">
        <v>12</v>
      </c>
      <c r="G135">
        <f t="shared" si="5"/>
        <v>-0.30815021472128917</v>
      </c>
      <c r="H135">
        <f t="shared" si="6"/>
        <v>-0.30815021472128917</v>
      </c>
    </row>
    <row r="136" spans="1:8" x14ac:dyDescent="0.35">
      <c r="A136" s="25">
        <v>1531</v>
      </c>
      <c r="B136" s="16" t="s">
        <v>188</v>
      </c>
      <c r="C136" s="16" t="s">
        <v>321</v>
      </c>
      <c r="D136" s="16" t="s">
        <v>322</v>
      </c>
      <c r="E136" s="25">
        <v>-18</v>
      </c>
      <c r="F136" s="25">
        <v>11</v>
      </c>
      <c r="G136">
        <f t="shared" si="5"/>
        <v>-0.41743348729923208</v>
      </c>
      <c r="H136">
        <f t="shared" si="6"/>
        <v>-0.41743348729923208</v>
      </c>
    </row>
    <row r="137" spans="1:8" x14ac:dyDescent="0.35">
      <c r="A137" s="25">
        <v>1536</v>
      </c>
      <c r="B137" s="16" t="s">
        <v>323</v>
      </c>
      <c r="C137" s="16" t="s">
        <v>324</v>
      </c>
      <c r="D137" s="16" t="s">
        <v>325</v>
      </c>
      <c r="E137" s="25">
        <v>23</v>
      </c>
      <c r="F137" s="25">
        <v>45</v>
      </c>
      <c r="G137">
        <f t="shared" si="5"/>
        <v>0.32933554198337778</v>
      </c>
      <c r="H137">
        <f t="shared" si="6"/>
        <v>0.32933554198337778</v>
      </c>
    </row>
    <row r="138" spans="1:8" x14ac:dyDescent="0.35">
      <c r="A138" s="25">
        <v>1538</v>
      </c>
      <c r="B138" s="16" t="s">
        <v>326</v>
      </c>
      <c r="C138" s="16" t="s">
        <v>315</v>
      </c>
      <c r="D138" s="16" t="s">
        <v>327</v>
      </c>
      <c r="E138" s="25">
        <v>18</v>
      </c>
      <c r="F138" s="25">
        <v>9</v>
      </c>
      <c r="G138">
        <f t="shared" si="5"/>
        <v>0.23826614816842534</v>
      </c>
      <c r="H138">
        <f t="shared" si="6"/>
        <v>0.23826614816842534</v>
      </c>
    </row>
    <row r="139" spans="1:8" x14ac:dyDescent="0.35">
      <c r="A139" s="25">
        <v>1542</v>
      </c>
      <c r="B139" s="16" t="s">
        <v>91</v>
      </c>
      <c r="C139" s="16" t="s">
        <v>328</v>
      </c>
      <c r="D139" s="16" t="s">
        <v>65</v>
      </c>
      <c r="E139" s="25">
        <v>13</v>
      </c>
      <c r="F139" s="25">
        <v>18</v>
      </c>
      <c r="G139">
        <f t="shared" si="5"/>
        <v>0.14719675435347293</v>
      </c>
      <c r="H139">
        <f t="shared" si="6"/>
        <v>0.14719675435347293</v>
      </c>
    </row>
    <row r="140" spans="1:8" x14ac:dyDescent="0.35">
      <c r="A140" s="25">
        <v>1553</v>
      </c>
      <c r="B140" s="16" t="s">
        <v>329</v>
      </c>
      <c r="C140" s="16" t="s">
        <v>330</v>
      </c>
      <c r="D140" s="16" t="s">
        <v>331</v>
      </c>
      <c r="E140" s="25">
        <v>-17</v>
      </c>
      <c r="F140" s="25">
        <v>10</v>
      </c>
      <c r="G140">
        <f t="shared" si="5"/>
        <v>-0.39921960853624161</v>
      </c>
      <c r="H140">
        <f t="shared" si="6"/>
        <v>-0.39921960853624161</v>
      </c>
    </row>
    <row r="141" spans="1:8" x14ac:dyDescent="0.35">
      <c r="A141" s="25">
        <v>1554</v>
      </c>
      <c r="B141" s="16" t="s">
        <v>332</v>
      </c>
      <c r="C141" s="16" t="s">
        <v>282</v>
      </c>
      <c r="D141" s="16" t="s">
        <v>333</v>
      </c>
      <c r="E141" s="25">
        <v>19</v>
      </c>
      <c r="F141" s="25">
        <v>30</v>
      </c>
      <c r="G141">
        <f t="shared" si="5"/>
        <v>0.25648002693141581</v>
      </c>
      <c r="H141">
        <f t="shared" si="6"/>
        <v>0.25648002693141581</v>
      </c>
    </row>
    <row r="142" spans="1:8" x14ac:dyDescent="0.35">
      <c r="A142" s="25">
        <v>1555</v>
      </c>
      <c r="B142" s="16" t="s">
        <v>239</v>
      </c>
      <c r="C142" s="16" t="s">
        <v>334</v>
      </c>
      <c r="D142" s="16" t="s">
        <v>335</v>
      </c>
      <c r="E142" s="25">
        <v>-15</v>
      </c>
      <c r="F142" s="25">
        <v>9</v>
      </c>
      <c r="G142">
        <f t="shared" si="5"/>
        <v>-0.36279185101026062</v>
      </c>
      <c r="H142">
        <f t="shared" si="6"/>
        <v>-0.36279185101026062</v>
      </c>
    </row>
    <row r="143" spans="1:8" x14ac:dyDescent="0.35">
      <c r="A143" s="25">
        <v>1559</v>
      </c>
      <c r="B143" s="16" t="s">
        <v>218</v>
      </c>
      <c r="C143" s="16" t="s">
        <v>336</v>
      </c>
      <c r="D143" s="16" t="s">
        <v>337</v>
      </c>
      <c r="E143" s="25">
        <v>-19</v>
      </c>
      <c r="F143" s="25">
        <v>15</v>
      </c>
      <c r="G143">
        <f t="shared" si="5"/>
        <v>-0.43564736606222254</v>
      </c>
      <c r="H143">
        <f t="shared" si="6"/>
        <v>-0.43564736606222254</v>
      </c>
    </row>
    <row r="144" spans="1:8" x14ac:dyDescent="0.35">
      <c r="A144" s="25">
        <v>1561</v>
      </c>
      <c r="B144" s="16" t="s">
        <v>188</v>
      </c>
      <c r="C144" s="16" t="s">
        <v>338</v>
      </c>
      <c r="D144" s="16" t="s">
        <v>339</v>
      </c>
      <c r="E144" s="25">
        <v>-12</v>
      </c>
      <c r="F144" s="25">
        <v>9</v>
      </c>
      <c r="G144">
        <f t="shared" si="5"/>
        <v>-0.30815021472128917</v>
      </c>
      <c r="H144">
        <f t="shared" si="6"/>
        <v>-0.30815021472128917</v>
      </c>
    </row>
    <row r="145" spans="1:8" x14ac:dyDescent="0.35">
      <c r="A145" s="25">
        <v>1563</v>
      </c>
      <c r="B145" s="16" t="s">
        <v>108</v>
      </c>
      <c r="C145" s="16" t="s">
        <v>340</v>
      </c>
      <c r="D145" s="16" t="s">
        <v>341</v>
      </c>
      <c r="E145" s="25">
        <v>62</v>
      </c>
      <c r="F145" s="25">
        <v>10</v>
      </c>
      <c r="G145">
        <f t="shared" si="5"/>
        <v>1.0396768137400068</v>
      </c>
      <c r="H145">
        <f t="shared" si="6"/>
        <v>1.0396768137400068</v>
      </c>
    </row>
    <row r="146" spans="1:8" x14ac:dyDescent="0.35">
      <c r="A146" s="25">
        <v>1564</v>
      </c>
      <c r="B146" s="16" t="s">
        <v>342</v>
      </c>
      <c r="C146" s="16" t="s">
        <v>343</v>
      </c>
      <c r="D146" s="16" t="s">
        <v>264</v>
      </c>
      <c r="E146" s="25">
        <v>3</v>
      </c>
      <c r="F146" s="25">
        <v>18</v>
      </c>
      <c r="G146">
        <f t="shared" si="5"/>
        <v>-3.4942033276431902E-2</v>
      </c>
      <c r="H146">
        <f t="shared" si="6"/>
        <v>-3.4942033276431902E-2</v>
      </c>
    </row>
    <row r="147" spans="1:8" x14ac:dyDescent="0.35">
      <c r="A147" s="25">
        <v>1565</v>
      </c>
      <c r="B147" s="16" t="s">
        <v>108</v>
      </c>
      <c r="C147" s="16" t="s">
        <v>344</v>
      </c>
      <c r="D147" s="16" t="s">
        <v>345</v>
      </c>
      <c r="E147" s="25">
        <v>11</v>
      </c>
      <c r="F147" s="25">
        <v>10</v>
      </c>
      <c r="G147">
        <f t="shared" si="5"/>
        <v>0.11076899682749197</v>
      </c>
      <c r="H147">
        <f t="shared" si="6"/>
        <v>0.11076899682749197</v>
      </c>
    </row>
    <row r="148" spans="1:8" x14ac:dyDescent="0.35">
      <c r="A148" s="25">
        <v>1577</v>
      </c>
      <c r="B148" s="16" t="s">
        <v>265</v>
      </c>
      <c r="C148" s="16" t="s">
        <v>297</v>
      </c>
      <c r="D148" s="16" t="s">
        <v>346</v>
      </c>
      <c r="E148" s="25">
        <v>-16</v>
      </c>
      <c r="F148" s="25">
        <v>8</v>
      </c>
      <c r="G148">
        <f t="shared" si="5"/>
        <v>-0.38100572977325109</v>
      </c>
      <c r="H148">
        <f t="shared" si="6"/>
        <v>-0.38100572977325109</v>
      </c>
    </row>
    <row r="149" spans="1:8" x14ac:dyDescent="0.35">
      <c r="A149" s="25">
        <v>1586</v>
      </c>
      <c r="B149" s="16" t="s">
        <v>91</v>
      </c>
      <c r="C149" s="16" t="s">
        <v>347</v>
      </c>
      <c r="D149" s="16" t="s">
        <v>348</v>
      </c>
      <c r="E149" s="25">
        <v>13</v>
      </c>
      <c r="F149" s="25">
        <v>13</v>
      </c>
      <c r="G149">
        <f t="shared" si="5"/>
        <v>0.14719675435347293</v>
      </c>
      <c r="H149">
        <f t="shared" si="6"/>
        <v>0.14719675435347293</v>
      </c>
    </row>
    <row r="150" spans="1:8" x14ac:dyDescent="0.35">
      <c r="A150" s="25">
        <v>1588</v>
      </c>
      <c r="B150" s="16" t="s">
        <v>235</v>
      </c>
      <c r="C150" s="16" t="s">
        <v>123</v>
      </c>
      <c r="D150" s="16" t="s">
        <v>349</v>
      </c>
      <c r="E150" s="25">
        <v>3</v>
      </c>
      <c r="F150" s="25">
        <v>19</v>
      </c>
      <c r="G150">
        <f t="shared" si="5"/>
        <v>-3.4942033276431902E-2</v>
      </c>
      <c r="H150">
        <f t="shared" si="6"/>
        <v>-3.4942033276431902E-2</v>
      </c>
    </row>
    <row r="151" spans="1:8" x14ac:dyDescent="0.35">
      <c r="A151" s="25">
        <v>1591</v>
      </c>
      <c r="B151" s="16" t="s">
        <v>105</v>
      </c>
      <c r="C151" s="16" t="s">
        <v>350</v>
      </c>
      <c r="D151" s="16" t="s">
        <v>351</v>
      </c>
      <c r="E151" s="25">
        <v>-11</v>
      </c>
      <c r="F151" s="25">
        <v>7</v>
      </c>
      <c r="G151">
        <f t="shared" si="5"/>
        <v>-0.28993633595829871</v>
      </c>
      <c r="H151">
        <f t="shared" si="6"/>
        <v>-0.28993633595829871</v>
      </c>
    </row>
    <row r="152" spans="1:8" x14ac:dyDescent="0.35">
      <c r="A152" s="25">
        <v>1598</v>
      </c>
      <c r="B152" s="16" t="s">
        <v>135</v>
      </c>
      <c r="C152" s="16" t="s">
        <v>352</v>
      </c>
      <c r="D152" s="16" t="s">
        <v>299</v>
      </c>
      <c r="E152" s="25">
        <v>-8</v>
      </c>
      <c r="F152" s="25">
        <v>10</v>
      </c>
      <c r="G152">
        <f t="shared" si="5"/>
        <v>-0.23529469966932723</v>
      </c>
      <c r="H152">
        <f t="shared" si="6"/>
        <v>-0.23529469966932723</v>
      </c>
    </row>
    <row r="153" spans="1:8" x14ac:dyDescent="0.35">
      <c r="A153" s="25">
        <v>1599</v>
      </c>
      <c r="B153" s="16" t="s">
        <v>102</v>
      </c>
      <c r="C153" s="16" t="s">
        <v>353</v>
      </c>
      <c r="D153" s="16" t="s">
        <v>354</v>
      </c>
      <c r="E153" s="25">
        <v>-7</v>
      </c>
      <c r="F153" s="25">
        <v>24</v>
      </c>
      <c r="G153">
        <f t="shared" si="5"/>
        <v>-0.21708082090633676</v>
      </c>
      <c r="H153">
        <f t="shared" si="6"/>
        <v>-0.21708082090633676</v>
      </c>
    </row>
    <row r="154" spans="1:8" x14ac:dyDescent="0.35">
      <c r="A154" s="25">
        <v>1601</v>
      </c>
      <c r="B154" s="16" t="s">
        <v>218</v>
      </c>
      <c r="C154" s="16" t="s">
        <v>142</v>
      </c>
      <c r="D154" s="16" t="s">
        <v>261</v>
      </c>
      <c r="E154" s="25">
        <v>-26</v>
      </c>
      <c r="F154" s="25">
        <v>10</v>
      </c>
      <c r="G154">
        <f t="shared" si="5"/>
        <v>-0.56314451740315596</v>
      </c>
      <c r="H154">
        <f t="shared" si="6"/>
        <v>-0.56314451740315596</v>
      </c>
    </row>
    <row r="155" spans="1:8" x14ac:dyDescent="0.35">
      <c r="A155" s="25">
        <v>1604</v>
      </c>
      <c r="B155" s="16" t="s">
        <v>355</v>
      </c>
      <c r="C155" s="16" t="s">
        <v>356</v>
      </c>
      <c r="D155" s="16" t="s">
        <v>357</v>
      </c>
      <c r="E155" s="25">
        <v>3</v>
      </c>
      <c r="F155" s="25">
        <v>14</v>
      </c>
      <c r="G155">
        <f t="shared" si="5"/>
        <v>-3.4942033276431902E-2</v>
      </c>
      <c r="H155">
        <f t="shared" si="6"/>
        <v>-3.4942033276431902E-2</v>
      </c>
    </row>
    <row r="156" spans="1:8" x14ac:dyDescent="0.35">
      <c r="A156" s="25">
        <v>1605</v>
      </c>
      <c r="B156" s="16" t="s">
        <v>149</v>
      </c>
      <c r="C156" s="16" t="s">
        <v>358</v>
      </c>
      <c r="D156" s="16" t="s">
        <v>359</v>
      </c>
      <c r="E156" s="25">
        <v>1</v>
      </c>
      <c r="F156" s="25">
        <v>29</v>
      </c>
      <c r="G156">
        <f t="shared" si="5"/>
        <v>-7.1369790802412875E-2</v>
      </c>
      <c r="H156">
        <f t="shared" si="6"/>
        <v>-7.1369790802412875E-2</v>
      </c>
    </row>
    <row r="157" spans="1:8" x14ac:dyDescent="0.35">
      <c r="A157" s="25">
        <v>1606</v>
      </c>
      <c r="B157" s="16" t="s">
        <v>53</v>
      </c>
      <c r="C157" s="16" t="s">
        <v>360</v>
      </c>
      <c r="D157" s="16" t="s">
        <v>361</v>
      </c>
      <c r="E157" s="25">
        <v>2</v>
      </c>
      <c r="F157" s="25">
        <v>14</v>
      </c>
      <c r="G157">
        <f t="shared" si="5"/>
        <v>-5.3155912039422382E-2</v>
      </c>
      <c r="H157">
        <f t="shared" si="6"/>
        <v>-5.3155912039422382E-2</v>
      </c>
    </row>
    <row r="158" spans="1:8" x14ac:dyDescent="0.35">
      <c r="A158" s="25">
        <v>1610</v>
      </c>
      <c r="B158" s="16" t="s">
        <v>265</v>
      </c>
      <c r="C158" s="16" t="s">
        <v>362</v>
      </c>
      <c r="D158" s="16" t="s">
        <v>150</v>
      </c>
      <c r="E158" s="25">
        <v>8</v>
      </c>
      <c r="F158" s="25">
        <v>28</v>
      </c>
      <c r="G158">
        <f t="shared" si="5"/>
        <v>5.6127360538520514E-2</v>
      </c>
      <c r="H158">
        <f t="shared" si="6"/>
        <v>5.6127360538520514E-2</v>
      </c>
    </row>
    <row r="159" spans="1:8" x14ac:dyDescent="0.35">
      <c r="A159" s="25">
        <v>1612</v>
      </c>
      <c r="B159" s="16" t="s">
        <v>232</v>
      </c>
      <c r="C159" s="16" t="s">
        <v>307</v>
      </c>
      <c r="D159" s="16" t="s">
        <v>363</v>
      </c>
      <c r="E159" s="25">
        <v>-10</v>
      </c>
      <c r="F159" s="25">
        <v>8</v>
      </c>
      <c r="G159">
        <f t="shared" si="5"/>
        <v>-0.27172245719530819</v>
      </c>
      <c r="H159">
        <f t="shared" si="6"/>
        <v>-0.27172245719530819</v>
      </c>
    </row>
    <row r="160" spans="1:8" x14ac:dyDescent="0.35">
      <c r="A160" s="25">
        <v>1615</v>
      </c>
      <c r="B160" s="16" t="s">
        <v>105</v>
      </c>
      <c r="C160" s="16" t="s">
        <v>364</v>
      </c>
      <c r="D160" s="16" t="s">
        <v>365</v>
      </c>
      <c r="E160" s="25">
        <v>3</v>
      </c>
      <c r="F160" s="25">
        <v>13</v>
      </c>
      <c r="G160">
        <f t="shared" si="5"/>
        <v>-3.4942033276431902E-2</v>
      </c>
      <c r="H160">
        <f t="shared" si="6"/>
        <v>-3.4942033276431902E-2</v>
      </c>
    </row>
    <row r="161" spans="1:8" x14ac:dyDescent="0.35">
      <c r="A161" s="25">
        <v>1617</v>
      </c>
      <c r="B161" s="16" t="s">
        <v>303</v>
      </c>
      <c r="C161" s="16" t="s">
        <v>366</v>
      </c>
      <c r="D161" s="16" t="s">
        <v>267</v>
      </c>
      <c r="E161" s="25">
        <v>27</v>
      </c>
      <c r="F161" s="25">
        <v>13</v>
      </c>
      <c r="G161">
        <f t="shared" si="5"/>
        <v>0.40219105703533969</v>
      </c>
      <c r="H161">
        <f t="shared" si="6"/>
        <v>0.40219105703533969</v>
      </c>
    </row>
    <row r="162" spans="1:8" x14ac:dyDescent="0.35">
      <c r="A162" s="25">
        <v>1618</v>
      </c>
      <c r="B162" s="16" t="s">
        <v>130</v>
      </c>
      <c r="C162" s="16" t="s">
        <v>367</v>
      </c>
      <c r="D162" s="16" t="s">
        <v>368</v>
      </c>
      <c r="E162" s="25">
        <v>-12</v>
      </c>
      <c r="F162" s="25">
        <v>9</v>
      </c>
      <c r="G162">
        <f t="shared" si="5"/>
        <v>-0.30815021472128917</v>
      </c>
      <c r="H162">
        <f t="shared" si="6"/>
        <v>-0.30815021472128917</v>
      </c>
    </row>
    <row r="163" spans="1:8" x14ac:dyDescent="0.35">
      <c r="A163" s="25">
        <v>1620</v>
      </c>
      <c r="B163" s="16" t="s">
        <v>108</v>
      </c>
      <c r="C163" s="16" t="s">
        <v>369</v>
      </c>
      <c r="D163" s="16" t="s">
        <v>370</v>
      </c>
      <c r="E163" s="25">
        <v>13</v>
      </c>
      <c r="F163" s="25">
        <v>10</v>
      </c>
      <c r="G163">
        <f t="shared" si="5"/>
        <v>0.14719675435347293</v>
      </c>
      <c r="H163">
        <f t="shared" si="6"/>
        <v>0.14719675435347293</v>
      </c>
    </row>
    <row r="164" spans="1:8" x14ac:dyDescent="0.35">
      <c r="A164" s="25">
        <v>1623</v>
      </c>
      <c r="B164" s="16" t="s">
        <v>130</v>
      </c>
      <c r="C164" s="16" t="s">
        <v>129</v>
      </c>
      <c r="D164" s="16" t="s">
        <v>371</v>
      </c>
      <c r="E164" s="25">
        <v>-13</v>
      </c>
      <c r="F164" s="25">
        <v>11</v>
      </c>
      <c r="G164">
        <f t="shared" si="5"/>
        <v>-0.32636409348427964</v>
      </c>
      <c r="H164">
        <f t="shared" si="6"/>
        <v>-0.32636409348427964</v>
      </c>
    </row>
    <row r="165" spans="1:8" x14ac:dyDescent="0.35">
      <c r="A165" s="25">
        <v>1627</v>
      </c>
      <c r="B165" s="16" t="s">
        <v>108</v>
      </c>
      <c r="C165" s="16" t="s">
        <v>372</v>
      </c>
      <c r="D165" s="16" t="s">
        <v>373</v>
      </c>
      <c r="E165" s="25">
        <v>16</v>
      </c>
      <c r="F165" s="25">
        <v>14</v>
      </c>
      <c r="G165">
        <f t="shared" si="5"/>
        <v>0.20183839064244438</v>
      </c>
      <c r="H165">
        <f t="shared" si="6"/>
        <v>0.20183839064244438</v>
      </c>
    </row>
    <row r="166" spans="1:8" x14ac:dyDescent="0.35">
      <c r="A166" s="25">
        <v>1628</v>
      </c>
      <c r="B166" s="16" t="s">
        <v>265</v>
      </c>
      <c r="C166" s="16" t="s">
        <v>374</v>
      </c>
      <c r="D166" s="16" t="s">
        <v>375</v>
      </c>
      <c r="E166" s="25">
        <v>40</v>
      </c>
      <c r="F166" s="25">
        <v>14</v>
      </c>
      <c r="G166">
        <f t="shared" si="5"/>
        <v>0.63897148095421608</v>
      </c>
      <c r="H166">
        <f t="shared" si="6"/>
        <v>0.63897148095421608</v>
      </c>
    </row>
    <row r="167" spans="1:8" x14ac:dyDescent="0.35">
      <c r="A167" s="25">
        <v>1629</v>
      </c>
      <c r="B167" s="16" t="s">
        <v>105</v>
      </c>
      <c r="C167" s="16" t="s">
        <v>376</v>
      </c>
      <c r="D167" s="16" t="s">
        <v>376</v>
      </c>
      <c r="E167" s="25">
        <v>0</v>
      </c>
      <c r="F167" s="25">
        <v>15</v>
      </c>
      <c r="G167">
        <f t="shared" si="5"/>
        <v>-8.9583669565403354E-2</v>
      </c>
      <c r="H167">
        <f t="shared" si="6"/>
        <v>-8.9583669565403354E-2</v>
      </c>
    </row>
    <row r="168" spans="1:8" x14ac:dyDescent="0.35">
      <c r="A168" s="25">
        <v>1632</v>
      </c>
      <c r="B168" s="16" t="s">
        <v>201</v>
      </c>
      <c r="C168" s="16" t="s">
        <v>377</v>
      </c>
      <c r="D168" s="16" t="s">
        <v>378</v>
      </c>
      <c r="E168" s="25">
        <v>-17</v>
      </c>
      <c r="F168" s="25">
        <v>12</v>
      </c>
      <c r="G168">
        <f t="shared" si="5"/>
        <v>-0.39921960853624161</v>
      </c>
      <c r="H168">
        <f t="shared" si="6"/>
        <v>-0.39921960853624161</v>
      </c>
    </row>
    <row r="169" spans="1:8" x14ac:dyDescent="0.35">
      <c r="A169" s="25">
        <v>1633</v>
      </c>
      <c r="B169" s="16" t="s">
        <v>53</v>
      </c>
      <c r="C169" s="16" t="s">
        <v>379</v>
      </c>
      <c r="D169" s="16" t="s">
        <v>380</v>
      </c>
      <c r="E169" s="25">
        <v>-15</v>
      </c>
      <c r="F169" s="25">
        <v>7</v>
      </c>
      <c r="G169">
        <f t="shared" si="5"/>
        <v>-0.36279185101026062</v>
      </c>
      <c r="H169">
        <f t="shared" si="6"/>
        <v>-0.36279185101026062</v>
      </c>
    </row>
    <row r="170" spans="1:8" x14ac:dyDescent="0.35">
      <c r="A170" s="25">
        <v>1634</v>
      </c>
      <c r="B170" s="16" t="s">
        <v>381</v>
      </c>
      <c r="C170" s="16" t="s">
        <v>382</v>
      </c>
      <c r="D170" s="16" t="s">
        <v>234</v>
      </c>
      <c r="E170" s="25">
        <v>-11</v>
      </c>
      <c r="F170" s="25">
        <v>11</v>
      </c>
      <c r="G170">
        <f t="shared" si="5"/>
        <v>-0.28993633595829871</v>
      </c>
      <c r="H170">
        <f t="shared" si="6"/>
        <v>-0.28993633595829871</v>
      </c>
    </row>
    <row r="171" spans="1:8" x14ac:dyDescent="0.35">
      <c r="A171" s="25">
        <v>1636</v>
      </c>
      <c r="B171" s="16" t="s">
        <v>303</v>
      </c>
      <c r="C171" s="16" t="s">
        <v>383</v>
      </c>
      <c r="D171" s="16" t="s">
        <v>371</v>
      </c>
      <c r="E171" s="25">
        <v>-8</v>
      </c>
      <c r="F171" s="25">
        <v>9</v>
      </c>
      <c r="G171">
        <f t="shared" si="5"/>
        <v>-0.23529469966932723</v>
      </c>
      <c r="H171">
        <f t="shared" si="6"/>
        <v>-0.23529469966932723</v>
      </c>
    </row>
    <row r="172" spans="1:8" x14ac:dyDescent="0.35">
      <c r="A172" s="25">
        <v>1637</v>
      </c>
      <c r="B172" s="16" t="s">
        <v>102</v>
      </c>
      <c r="C172" s="16" t="s">
        <v>60</v>
      </c>
      <c r="D172" s="16" t="s">
        <v>384</v>
      </c>
      <c r="E172" s="25">
        <v>-8</v>
      </c>
      <c r="F172" s="25">
        <v>11</v>
      </c>
      <c r="G172">
        <f t="shared" si="5"/>
        <v>-0.23529469966932723</v>
      </c>
      <c r="H172">
        <f t="shared" si="6"/>
        <v>-0.23529469966932723</v>
      </c>
    </row>
    <row r="173" spans="1:8" x14ac:dyDescent="0.35">
      <c r="A173" s="25">
        <v>1638</v>
      </c>
      <c r="B173" s="16" t="s">
        <v>235</v>
      </c>
      <c r="C173" s="16" t="s">
        <v>142</v>
      </c>
      <c r="D173" s="16" t="s">
        <v>385</v>
      </c>
      <c r="E173" s="25">
        <v>8</v>
      </c>
      <c r="F173" s="25">
        <v>9</v>
      </c>
      <c r="G173">
        <f t="shared" si="5"/>
        <v>5.6127360538520514E-2</v>
      </c>
      <c r="H173">
        <f t="shared" si="6"/>
        <v>5.6127360538520514E-2</v>
      </c>
    </row>
    <row r="174" spans="1:8" x14ac:dyDescent="0.35">
      <c r="A174" s="25">
        <v>1640</v>
      </c>
      <c r="B174" s="16" t="s">
        <v>386</v>
      </c>
      <c r="C174" s="16" t="s">
        <v>387</v>
      </c>
      <c r="D174" s="16" t="s">
        <v>333</v>
      </c>
      <c r="E174" s="25">
        <v>7</v>
      </c>
      <c r="F174" s="25">
        <v>15</v>
      </c>
      <c r="G174">
        <f t="shared" si="5"/>
        <v>3.7913481775530035E-2</v>
      </c>
      <c r="H174">
        <f t="shared" si="6"/>
        <v>3.7913481775530035E-2</v>
      </c>
    </row>
    <row r="175" spans="1:8" x14ac:dyDescent="0.35">
      <c r="A175" s="25">
        <v>1641</v>
      </c>
      <c r="B175" s="16" t="s">
        <v>64</v>
      </c>
      <c r="C175" s="16" t="s">
        <v>388</v>
      </c>
      <c r="D175" s="16" t="s">
        <v>389</v>
      </c>
      <c r="E175" s="25">
        <v>-18</v>
      </c>
      <c r="F175" s="25">
        <v>9</v>
      </c>
      <c r="G175">
        <f t="shared" si="5"/>
        <v>-0.41743348729923208</v>
      </c>
      <c r="H175">
        <f t="shared" si="6"/>
        <v>-0.41743348729923208</v>
      </c>
    </row>
    <row r="176" spans="1:8" x14ac:dyDescent="0.35">
      <c r="A176" s="25">
        <v>1649</v>
      </c>
      <c r="B176" s="16" t="s">
        <v>390</v>
      </c>
      <c r="C176" s="16" t="s">
        <v>391</v>
      </c>
      <c r="D176" s="16" t="s">
        <v>392</v>
      </c>
      <c r="E176" s="25">
        <v>6</v>
      </c>
      <c r="F176" s="25">
        <v>14</v>
      </c>
      <c r="G176">
        <f t="shared" si="5"/>
        <v>1.9699603012539549E-2</v>
      </c>
      <c r="H176">
        <f t="shared" si="6"/>
        <v>1.9699603012539549E-2</v>
      </c>
    </row>
    <row r="177" spans="1:8" x14ac:dyDescent="0.35">
      <c r="A177" s="25">
        <v>1652</v>
      </c>
      <c r="B177" s="16" t="s">
        <v>393</v>
      </c>
      <c r="C177" s="16" t="s">
        <v>394</v>
      </c>
      <c r="D177" s="16" t="s">
        <v>369</v>
      </c>
      <c r="E177" s="25">
        <v>16</v>
      </c>
      <c r="F177" s="25">
        <v>17</v>
      </c>
      <c r="G177">
        <f t="shared" si="5"/>
        <v>0.20183839064244438</v>
      </c>
      <c r="H177">
        <f t="shared" si="6"/>
        <v>0.20183839064244438</v>
      </c>
    </row>
    <row r="178" spans="1:8" x14ac:dyDescent="0.35">
      <c r="A178" s="25">
        <v>1653</v>
      </c>
      <c r="B178" s="16" t="s">
        <v>395</v>
      </c>
      <c r="C178" s="16" t="s">
        <v>396</v>
      </c>
      <c r="D178" s="16" t="s">
        <v>142</v>
      </c>
      <c r="E178" s="25">
        <v>7</v>
      </c>
      <c r="F178" s="25">
        <v>10</v>
      </c>
      <c r="G178">
        <f t="shared" si="5"/>
        <v>3.7913481775530035E-2</v>
      </c>
      <c r="H178">
        <f t="shared" si="6"/>
        <v>3.7913481775530035E-2</v>
      </c>
    </row>
    <row r="179" spans="1:8" x14ac:dyDescent="0.35">
      <c r="A179" s="25">
        <v>1655</v>
      </c>
      <c r="B179" s="16" t="s">
        <v>108</v>
      </c>
      <c r="C179" s="16" t="s">
        <v>397</v>
      </c>
      <c r="D179" s="16" t="s">
        <v>398</v>
      </c>
      <c r="E179" s="25">
        <v>19</v>
      </c>
      <c r="F179" s="25">
        <v>10</v>
      </c>
      <c r="G179">
        <f t="shared" si="5"/>
        <v>0.25648002693141581</v>
      </c>
      <c r="H179">
        <f t="shared" si="6"/>
        <v>0.25648002693141581</v>
      </c>
    </row>
    <row r="180" spans="1:8" x14ac:dyDescent="0.35">
      <c r="A180" s="25">
        <v>1659</v>
      </c>
      <c r="B180" s="16" t="s">
        <v>329</v>
      </c>
      <c r="C180" s="16" t="s">
        <v>399</v>
      </c>
      <c r="D180" s="16" t="s">
        <v>400</v>
      </c>
      <c r="E180" s="25">
        <v>4</v>
      </c>
      <c r="F180" s="25">
        <v>7</v>
      </c>
      <c r="G180">
        <f t="shared" si="5"/>
        <v>-1.6728154513441416E-2</v>
      </c>
      <c r="H180">
        <f t="shared" si="6"/>
        <v>-1.6728154513441416E-2</v>
      </c>
    </row>
    <row r="181" spans="1:8" x14ac:dyDescent="0.35">
      <c r="A181" s="25">
        <v>1664</v>
      </c>
      <c r="B181" s="16" t="s">
        <v>265</v>
      </c>
      <c r="C181" s="16" t="s">
        <v>401</v>
      </c>
      <c r="D181" s="16" t="s">
        <v>402</v>
      </c>
      <c r="E181" s="25">
        <v>7</v>
      </c>
      <c r="F181" s="25">
        <v>12</v>
      </c>
      <c r="G181">
        <f t="shared" si="5"/>
        <v>3.7913481775530035E-2</v>
      </c>
      <c r="H181">
        <f t="shared" si="6"/>
        <v>3.7913481775530035E-2</v>
      </c>
    </row>
    <row r="182" spans="1:8" x14ac:dyDescent="0.35">
      <c r="A182" s="25">
        <v>1675</v>
      </c>
      <c r="B182" s="16" t="s">
        <v>161</v>
      </c>
      <c r="C182" s="16" t="s">
        <v>403</v>
      </c>
      <c r="D182" s="16" t="s">
        <v>191</v>
      </c>
      <c r="E182" s="25">
        <v>3</v>
      </c>
      <c r="F182" s="25">
        <v>10</v>
      </c>
      <c r="G182">
        <f t="shared" si="5"/>
        <v>-3.4942033276431902E-2</v>
      </c>
      <c r="H182">
        <f t="shared" si="6"/>
        <v>-3.4942033276431902E-2</v>
      </c>
    </row>
    <row r="183" spans="1:8" x14ac:dyDescent="0.35">
      <c r="A183" s="25">
        <v>1684</v>
      </c>
      <c r="B183" s="16" t="s">
        <v>404</v>
      </c>
      <c r="C183" s="16" t="s">
        <v>405</v>
      </c>
      <c r="D183" s="16" t="s">
        <v>406</v>
      </c>
      <c r="E183" s="25">
        <v>21</v>
      </c>
      <c r="F183" s="25">
        <v>11</v>
      </c>
      <c r="G183">
        <f t="shared" si="5"/>
        <v>0.29290778445739679</v>
      </c>
      <c r="H183">
        <f t="shared" si="6"/>
        <v>0.29290778445739679</v>
      </c>
    </row>
    <row r="184" spans="1:8" x14ac:dyDescent="0.35">
      <c r="A184" s="25">
        <v>1688</v>
      </c>
      <c r="B184" s="16" t="s">
        <v>232</v>
      </c>
      <c r="C184" s="16" t="s">
        <v>407</v>
      </c>
      <c r="D184" s="16" t="s">
        <v>328</v>
      </c>
      <c r="E184" s="25">
        <v>-6</v>
      </c>
      <c r="F184" s="25">
        <v>18</v>
      </c>
      <c r="G184">
        <f t="shared" si="5"/>
        <v>-0.19886694214334627</v>
      </c>
      <c r="H184">
        <f t="shared" si="6"/>
        <v>-0.19886694214334627</v>
      </c>
    </row>
    <row r="185" spans="1:8" x14ac:dyDescent="0.35">
      <c r="A185" s="25">
        <v>1689</v>
      </c>
      <c r="B185" s="16" t="s">
        <v>218</v>
      </c>
      <c r="C185" s="16" t="s">
        <v>248</v>
      </c>
      <c r="D185" s="16" t="s">
        <v>408</v>
      </c>
      <c r="E185" s="25">
        <v>-19</v>
      </c>
      <c r="F185" s="25">
        <v>9</v>
      </c>
      <c r="G185">
        <f t="shared" si="5"/>
        <v>-0.43564736606222254</v>
      </c>
      <c r="H185">
        <f t="shared" si="6"/>
        <v>-0.43564736606222254</v>
      </c>
    </row>
    <row r="186" spans="1:8" x14ac:dyDescent="0.35">
      <c r="A186" s="25">
        <v>1693</v>
      </c>
      <c r="B186" s="16" t="s">
        <v>135</v>
      </c>
      <c r="C186" s="16" t="s">
        <v>409</v>
      </c>
      <c r="D186" s="16" t="s">
        <v>397</v>
      </c>
      <c r="E186" s="25">
        <v>-20</v>
      </c>
      <c r="F186" s="25">
        <v>7</v>
      </c>
      <c r="G186">
        <f t="shared" si="5"/>
        <v>-0.45386124482521306</v>
      </c>
      <c r="H186">
        <f t="shared" si="6"/>
        <v>-0.45386124482521306</v>
      </c>
    </row>
    <row r="187" spans="1:8" x14ac:dyDescent="0.35">
      <c r="A187" s="25">
        <v>1694</v>
      </c>
      <c r="B187" s="16" t="s">
        <v>91</v>
      </c>
      <c r="C187" s="16" t="s">
        <v>410</v>
      </c>
      <c r="D187" s="16" t="s">
        <v>411</v>
      </c>
      <c r="E187" s="25">
        <v>12</v>
      </c>
      <c r="F187" s="25">
        <v>8</v>
      </c>
      <c r="G187">
        <f t="shared" si="5"/>
        <v>0.12898287559048247</v>
      </c>
      <c r="H187">
        <f t="shared" si="6"/>
        <v>0.12898287559048247</v>
      </c>
    </row>
    <row r="188" spans="1:8" x14ac:dyDescent="0.35">
      <c r="A188" s="25">
        <v>1695</v>
      </c>
      <c r="B188" s="16" t="s">
        <v>180</v>
      </c>
      <c r="C188" s="16" t="s">
        <v>412</v>
      </c>
      <c r="D188" s="16" t="s">
        <v>413</v>
      </c>
      <c r="E188" s="25">
        <v>9</v>
      </c>
      <c r="F188" s="25">
        <v>16</v>
      </c>
      <c r="G188">
        <f t="shared" si="5"/>
        <v>7.4341239301511E-2</v>
      </c>
      <c r="H188">
        <f t="shared" si="6"/>
        <v>7.4341239301511E-2</v>
      </c>
    </row>
    <row r="189" spans="1:8" x14ac:dyDescent="0.35">
      <c r="A189" s="25">
        <v>1696</v>
      </c>
      <c r="B189" s="16" t="s">
        <v>272</v>
      </c>
      <c r="C189" s="16" t="s">
        <v>414</v>
      </c>
      <c r="D189" s="16" t="s">
        <v>391</v>
      </c>
      <c r="E189" s="25">
        <v>13</v>
      </c>
      <c r="F189" s="25">
        <v>10</v>
      </c>
      <c r="G189">
        <f t="shared" si="5"/>
        <v>0.14719675435347293</v>
      </c>
      <c r="H189">
        <f t="shared" si="6"/>
        <v>0.14719675435347293</v>
      </c>
    </row>
    <row r="190" spans="1:8" x14ac:dyDescent="0.35">
      <c r="A190" s="25">
        <v>1703</v>
      </c>
      <c r="B190" s="16" t="s">
        <v>180</v>
      </c>
      <c r="C190" s="16" t="s">
        <v>254</v>
      </c>
      <c r="D190" s="16" t="s">
        <v>142</v>
      </c>
      <c r="E190" s="25">
        <v>3</v>
      </c>
      <c r="F190" s="25">
        <v>11</v>
      </c>
      <c r="G190">
        <f t="shared" si="5"/>
        <v>-3.4942033276431902E-2</v>
      </c>
      <c r="H190">
        <f t="shared" si="6"/>
        <v>-3.4942033276431902E-2</v>
      </c>
    </row>
    <row r="191" spans="1:8" x14ac:dyDescent="0.35">
      <c r="A191" s="25">
        <v>1705</v>
      </c>
      <c r="B191" s="16" t="s">
        <v>84</v>
      </c>
      <c r="C191" s="16" t="s">
        <v>415</v>
      </c>
      <c r="D191" s="16" t="s">
        <v>416</v>
      </c>
      <c r="E191" s="25">
        <v>14</v>
      </c>
      <c r="F191" s="25">
        <v>8</v>
      </c>
      <c r="G191">
        <f t="shared" si="5"/>
        <v>0.1654106331164634</v>
      </c>
      <c r="H191">
        <f t="shared" si="6"/>
        <v>0.1654106331164634</v>
      </c>
    </row>
    <row r="192" spans="1:8" x14ac:dyDescent="0.35">
      <c r="A192" s="25">
        <v>1706</v>
      </c>
      <c r="B192" s="16" t="s">
        <v>309</v>
      </c>
      <c r="C192" s="16" t="s">
        <v>417</v>
      </c>
      <c r="D192" s="16" t="s">
        <v>354</v>
      </c>
      <c r="E192" s="25">
        <v>1</v>
      </c>
      <c r="F192" s="25">
        <v>14</v>
      </c>
      <c r="G192">
        <f t="shared" si="5"/>
        <v>-7.1369790802412875E-2</v>
      </c>
      <c r="H192">
        <f t="shared" si="6"/>
        <v>-7.1369790802412875E-2</v>
      </c>
    </row>
    <row r="193" spans="1:8" x14ac:dyDescent="0.35">
      <c r="A193" s="25">
        <v>1708</v>
      </c>
      <c r="B193" s="16" t="s">
        <v>84</v>
      </c>
      <c r="C193" s="16" t="s">
        <v>307</v>
      </c>
      <c r="D193" s="16" t="s">
        <v>418</v>
      </c>
      <c r="E193" s="25">
        <v>9</v>
      </c>
      <c r="F193" s="25">
        <v>8</v>
      </c>
      <c r="G193">
        <f t="shared" si="5"/>
        <v>7.4341239301511E-2</v>
      </c>
      <c r="H193">
        <f t="shared" si="6"/>
        <v>7.4341239301511E-2</v>
      </c>
    </row>
    <row r="194" spans="1:8" x14ac:dyDescent="0.35">
      <c r="A194" s="25">
        <v>1709</v>
      </c>
      <c r="B194" s="16" t="s">
        <v>141</v>
      </c>
      <c r="C194" s="16" t="s">
        <v>297</v>
      </c>
      <c r="D194" s="16" t="s">
        <v>158</v>
      </c>
      <c r="E194" s="25">
        <v>59</v>
      </c>
      <c r="F194" s="25">
        <v>9</v>
      </c>
      <c r="G194">
        <f t="shared" si="5"/>
        <v>0.98503517745103519</v>
      </c>
      <c r="H194">
        <f t="shared" si="6"/>
        <v>0.98503517745103519</v>
      </c>
    </row>
    <row r="195" spans="1:8" x14ac:dyDescent="0.35">
      <c r="A195" s="25">
        <v>1711</v>
      </c>
      <c r="B195" s="16" t="s">
        <v>84</v>
      </c>
      <c r="C195" s="16" t="s">
        <v>419</v>
      </c>
      <c r="D195" s="16" t="s">
        <v>420</v>
      </c>
      <c r="E195" s="25">
        <v>1</v>
      </c>
      <c r="F195" s="25">
        <v>11</v>
      </c>
      <c r="G195">
        <f t="shared" si="5"/>
        <v>-7.1369790802412875E-2</v>
      </c>
      <c r="H195">
        <f t="shared" si="6"/>
        <v>-7.1369790802412875E-2</v>
      </c>
    </row>
    <row r="196" spans="1:8" x14ac:dyDescent="0.35">
      <c r="A196" s="25">
        <v>1714</v>
      </c>
      <c r="B196" s="16" t="s">
        <v>421</v>
      </c>
      <c r="C196" s="16" t="s">
        <v>422</v>
      </c>
      <c r="D196" s="16" t="s">
        <v>423</v>
      </c>
      <c r="E196" s="25">
        <v>26</v>
      </c>
      <c r="F196" s="25">
        <v>12</v>
      </c>
      <c r="G196">
        <f t="shared" si="5"/>
        <v>0.38397717827234923</v>
      </c>
      <c r="H196">
        <f t="shared" si="6"/>
        <v>0.38397717827234923</v>
      </c>
    </row>
    <row r="197" spans="1:8" x14ac:dyDescent="0.35">
      <c r="A197" s="25">
        <v>1716</v>
      </c>
      <c r="B197" s="16" t="s">
        <v>111</v>
      </c>
      <c r="C197" s="16" t="s">
        <v>424</v>
      </c>
      <c r="D197" s="16" t="s">
        <v>354</v>
      </c>
      <c r="E197" s="25">
        <v>19</v>
      </c>
      <c r="F197" s="25">
        <v>12</v>
      </c>
      <c r="G197">
        <f t="shared" ref="G197:G260" si="7">STANDARDIZE($E197,$O$10,$O$11)</f>
        <v>0.25648002693141581</v>
      </c>
      <c r="H197">
        <f t="shared" ref="H197:H260" si="8">($E197-$O$10)/($O$11)</f>
        <v>0.25648002693141581</v>
      </c>
    </row>
    <row r="198" spans="1:8" x14ac:dyDescent="0.35">
      <c r="A198" s="25">
        <v>1717</v>
      </c>
      <c r="B198" s="16" t="s">
        <v>342</v>
      </c>
      <c r="C198" s="16" t="s">
        <v>425</v>
      </c>
      <c r="D198" s="16" t="s">
        <v>128</v>
      </c>
      <c r="E198" s="25">
        <v>-1</v>
      </c>
      <c r="F198" s="25">
        <v>15</v>
      </c>
      <c r="G198">
        <f t="shared" si="7"/>
        <v>-0.10779754832839383</v>
      </c>
      <c r="H198">
        <f t="shared" si="8"/>
        <v>-0.10779754832839383</v>
      </c>
    </row>
    <row r="199" spans="1:8" x14ac:dyDescent="0.35">
      <c r="A199" s="25">
        <v>1720</v>
      </c>
      <c r="B199" s="16" t="s">
        <v>91</v>
      </c>
      <c r="C199" s="16" t="s">
        <v>426</v>
      </c>
      <c r="D199" s="16" t="s">
        <v>312</v>
      </c>
      <c r="E199" s="25">
        <v>20</v>
      </c>
      <c r="F199" s="25">
        <v>8</v>
      </c>
      <c r="G199">
        <f t="shared" si="7"/>
        <v>0.27469390569440633</v>
      </c>
      <c r="H199">
        <f t="shared" si="8"/>
        <v>0.27469390569440633</v>
      </c>
    </row>
    <row r="200" spans="1:8" x14ac:dyDescent="0.35">
      <c r="A200" s="25">
        <v>1723</v>
      </c>
      <c r="B200" s="16" t="s">
        <v>64</v>
      </c>
      <c r="C200" s="16" t="s">
        <v>427</v>
      </c>
      <c r="D200" s="16" t="s">
        <v>215</v>
      </c>
      <c r="E200" s="25">
        <v>-29</v>
      </c>
      <c r="F200" s="25">
        <v>7</v>
      </c>
      <c r="G200">
        <f t="shared" si="7"/>
        <v>-0.6177861536921273</v>
      </c>
      <c r="H200">
        <f t="shared" si="8"/>
        <v>-0.6177861536921273</v>
      </c>
    </row>
    <row r="201" spans="1:8" x14ac:dyDescent="0.35">
      <c r="A201" s="25">
        <v>1727</v>
      </c>
      <c r="B201" s="16" t="s">
        <v>64</v>
      </c>
      <c r="C201" s="16" t="s">
        <v>428</v>
      </c>
      <c r="D201" s="16" t="s">
        <v>398</v>
      </c>
      <c r="E201" s="25">
        <v>-45</v>
      </c>
      <c r="F201" s="25">
        <v>8</v>
      </c>
      <c r="G201">
        <f t="shared" si="7"/>
        <v>-0.90920821389997508</v>
      </c>
      <c r="H201">
        <f t="shared" si="8"/>
        <v>-0.90920821389997508</v>
      </c>
    </row>
    <row r="202" spans="1:8" x14ac:dyDescent="0.35">
      <c r="A202" s="25">
        <v>1728</v>
      </c>
      <c r="B202" s="16" t="s">
        <v>429</v>
      </c>
      <c r="C202" s="16" t="s">
        <v>307</v>
      </c>
      <c r="D202" s="16" t="s">
        <v>430</v>
      </c>
      <c r="E202" s="25">
        <v>-21</v>
      </c>
      <c r="F202" s="25">
        <v>8</v>
      </c>
      <c r="G202">
        <f t="shared" si="7"/>
        <v>-0.47207512358820353</v>
      </c>
      <c r="H202">
        <f t="shared" si="8"/>
        <v>-0.47207512358820353</v>
      </c>
    </row>
    <row r="203" spans="1:8" x14ac:dyDescent="0.35">
      <c r="A203" s="25">
        <v>1731</v>
      </c>
      <c r="B203" s="16" t="s">
        <v>431</v>
      </c>
      <c r="C203" s="16" t="s">
        <v>307</v>
      </c>
      <c r="D203" s="16" t="s">
        <v>432</v>
      </c>
      <c r="E203" s="25">
        <v>-6</v>
      </c>
      <c r="F203" s="25">
        <v>17</v>
      </c>
      <c r="G203">
        <f t="shared" si="7"/>
        <v>-0.19886694214334627</v>
      </c>
      <c r="H203">
        <f t="shared" si="8"/>
        <v>-0.19886694214334627</v>
      </c>
    </row>
    <row r="204" spans="1:8" x14ac:dyDescent="0.35">
      <c r="A204" s="25">
        <v>1734</v>
      </c>
      <c r="B204" s="16" t="s">
        <v>79</v>
      </c>
      <c r="C204" s="16" t="s">
        <v>433</v>
      </c>
      <c r="D204" s="16" t="s">
        <v>434</v>
      </c>
      <c r="E204" s="25">
        <v>-8</v>
      </c>
      <c r="F204" s="25">
        <v>13</v>
      </c>
      <c r="G204">
        <f t="shared" si="7"/>
        <v>-0.23529469966932723</v>
      </c>
      <c r="H204">
        <f t="shared" si="8"/>
        <v>-0.23529469966932723</v>
      </c>
    </row>
    <row r="205" spans="1:8" x14ac:dyDescent="0.35">
      <c r="A205" s="25">
        <v>1737</v>
      </c>
      <c r="B205" s="16" t="s">
        <v>64</v>
      </c>
      <c r="C205" s="16" t="s">
        <v>181</v>
      </c>
      <c r="D205" s="16" t="s">
        <v>62</v>
      </c>
      <c r="E205" s="25">
        <v>-30</v>
      </c>
      <c r="F205" s="25">
        <v>8</v>
      </c>
      <c r="G205">
        <f t="shared" si="7"/>
        <v>-0.63600003245511783</v>
      </c>
      <c r="H205">
        <f t="shared" si="8"/>
        <v>-0.63600003245511783</v>
      </c>
    </row>
    <row r="206" spans="1:8" x14ac:dyDescent="0.35">
      <c r="A206" s="25">
        <v>1738</v>
      </c>
      <c r="B206" s="16" t="s">
        <v>250</v>
      </c>
      <c r="C206" s="16" t="s">
        <v>435</v>
      </c>
      <c r="D206" s="16" t="s">
        <v>247</v>
      </c>
      <c r="E206" s="25">
        <v>-10</v>
      </c>
      <c r="F206" s="25">
        <v>12</v>
      </c>
      <c r="G206">
        <f t="shared" si="7"/>
        <v>-0.27172245719530819</v>
      </c>
      <c r="H206">
        <f t="shared" si="8"/>
        <v>-0.27172245719530819</v>
      </c>
    </row>
    <row r="207" spans="1:8" x14ac:dyDescent="0.35">
      <c r="A207" s="25">
        <v>1739</v>
      </c>
      <c r="B207" s="16" t="s">
        <v>149</v>
      </c>
      <c r="C207" s="16" t="s">
        <v>436</v>
      </c>
      <c r="D207" s="16" t="s">
        <v>331</v>
      </c>
      <c r="E207" s="25">
        <v>-2</v>
      </c>
      <c r="F207" s="25">
        <v>9</v>
      </c>
      <c r="G207">
        <f t="shared" si="7"/>
        <v>-0.12601142709138433</v>
      </c>
      <c r="H207">
        <f t="shared" si="8"/>
        <v>-0.12601142709138433</v>
      </c>
    </row>
    <row r="208" spans="1:8" x14ac:dyDescent="0.35">
      <c r="A208" s="25">
        <v>1740</v>
      </c>
      <c r="B208" s="16" t="s">
        <v>53</v>
      </c>
      <c r="C208" s="16" t="s">
        <v>437</v>
      </c>
      <c r="D208" s="16" t="s">
        <v>438</v>
      </c>
      <c r="E208" s="25">
        <v>13</v>
      </c>
      <c r="F208" s="25">
        <v>11</v>
      </c>
      <c r="G208">
        <f t="shared" si="7"/>
        <v>0.14719675435347293</v>
      </c>
      <c r="H208">
        <f t="shared" si="8"/>
        <v>0.14719675435347293</v>
      </c>
    </row>
    <row r="209" spans="1:8" x14ac:dyDescent="0.35">
      <c r="A209" s="25">
        <v>1747</v>
      </c>
      <c r="B209" s="16" t="s">
        <v>108</v>
      </c>
      <c r="C209" s="16" t="s">
        <v>439</v>
      </c>
      <c r="D209" s="16" t="s">
        <v>440</v>
      </c>
      <c r="E209" s="25">
        <v>46</v>
      </c>
      <c r="F209" s="25">
        <v>15</v>
      </c>
      <c r="G209">
        <f t="shared" si="7"/>
        <v>0.74825475353215898</v>
      </c>
      <c r="H209">
        <f t="shared" si="8"/>
        <v>0.74825475353215898</v>
      </c>
    </row>
    <row r="210" spans="1:8" x14ac:dyDescent="0.35">
      <c r="A210" s="25">
        <v>1759</v>
      </c>
      <c r="B210" s="16" t="s">
        <v>355</v>
      </c>
      <c r="C210" s="16" t="s">
        <v>274</v>
      </c>
      <c r="D210" s="16" t="s">
        <v>336</v>
      </c>
      <c r="E210" s="25">
        <v>-9</v>
      </c>
      <c r="F210" s="25">
        <v>13</v>
      </c>
      <c r="G210">
        <f t="shared" si="7"/>
        <v>-0.25350857843231772</v>
      </c>
      <c r="H210">
        <f t="shared" si="8"/>
        <v>-0.25350857843231772</v>
      </c>
    </row>
    <row r="211" spans="1:8" x14ac:dyDescent="0.35">
      <c r="A211" s="25">
        <v>1766</v>
      </c>
      <c r="B211" s="16" t="s">
        <v>441</v>
      </c>
      <c r="C211" s="16" t="s">
        <v>192</v>
      </c>
      <c r="D211" s="16" t="s">
        <v>169</v>
      </c>
      <c r="E211" s="25">
        <v>-1</v>
      </c>
      <c r="F211" s="25">
        <v>11</v>
      </c>
      <c r="G211">
        <f t="shared" si="7"/>
        <v>-0.10779754832839383</v>
      </c>
      <c r="H211">
        <f t="shared" si="8"/>
        <v>-0.10779754832839383</v>
      </c>
    </row>
    <row r="212" spans="1:8" x14ac:dyDescent="0.35">
      <c r="A212" s="25">
        <v>1769</v>
      </c>
      <c r="B212" s="16" t="s">
        <v>99</v>
      </c>
      <c r="C212" s="16" t="s">
        <v>106</v>
      </c>
      <c r="D212" s="16" t="s">
        <v>442</v>
      </c>
      <c r="E212" s="25">
        <v>-25</v>
      </c>
      <c r="F212" s="25">
        <v>9</v>
      </c>
      <c r="G212">
        <f t="shared" si="7"/>
        <v>-0.54493063864016544</v>
      </c>
      <c r="H212">
        <f t="shared" si="8"/>
        <v>-0.54493063864016544</v>
      </c>
    </row>
    <row r="213" spans="1:8" x14ac:dyDescent="0.35">
      <c r="A213" s="25">
        <v>1771</v>
      </c>
      <c r="B213" s="16" t="s">
        <v>99</v>
      </c>
      <c r="C213" s="16" t="s">
        <v>443</v>
      </c>
      <c r="D213" s="16" t="s">
        <v>444</v>
      </c>
      <c r="E213" s="25">
        <v>-7</v>
      </c>
      <c r="F213" s="25">
        <v>9</v>
      </c>
      <c r="G213">
        <f t="shared" si="7"/>
        <v>-0.21708082090633676</v>
      </c>
      <c r="H213">
        <f t="shared" si="8"/>
        <v>-0.21708082090633676</v>
      </c>
    </row>
    <row r="214" spans="1:8" x14ac:dyDescent="0.35">
      <c r="A214" s="25">
        <v>1775</v>
      </c>
      <c r="B214" s="16" t="s">
        <v>99</v>
      </c>
      <c r="C214" s="16" t="s">
        <v>445</v>
      </c>
      <c r="D214" s="16" t="s">
        <v>446</v>
      </c>
      <c r="E214" s="25">
        <v>-38</v>
      </c>
      <c r="F214" s="25">
        <v>10</v>
      </c>
      <c r="G214">
        <f t="shared" si="7"/>
        <v>-0.78171106255904166</v>
      </c>
      <c r="H214">
        <f t="shared" si="8"/>
        <v>-0.78171106255904166</v>
      </c>
    </row>
    <row r="215" spans="1:8" x14ac:dyDescent="0.35">
      <c r="A215" s="25">
        <v>1779</v>
      </c>
      <c r="B215" s="16" t="s">
        <v>99</v>
      </c>
      <c r="C215" s="16" t="s">
        <v>447</v>
      </c>
      <c r="D215" s="16" t="s">
        <v>269</v>
      </c>
      <c r="E215" s="25">
        <v>-30</v>
      </c>
      <c r="F215" s="25">
        <v>7</v>
      </c>
      <c r="G215">
        <f t="shared" si="7"/>
        <v>-0.63600003245511783</v>
      </c>
      <c r="H215">
        <f t="shared" si="8"/>
        <v>-0.63600003245511783</v>
      </c>
    </row>
    <row r="216" spans="1:8" x14ac:dyDescent="0.35">
      <c r="A216" s="25">
        <v>1781</v>
      </c>
      <c r="B216" s="16" t="s">
        <v>99</v>
      </c>
      <c r="C216" s="16" t="s">
        <v>448</v>
      </c>
      <c r="D216" s="16" t="s">
        <v>406</v>
      </c>
      <c r="E216" s="25">
        <v>-35</v>
      </c>
      <c r="F216" s="25">
        <v>11</v>
      </c>
      <c r="G216">
        <f t="shared" si="7"/>
        <v>-0.72706942627007021</v>
      </c>
      <c r="H216">
        <f t="shared" si="8"/>
        <v>-0.72706942627007021</v>
      </c>
    </row>
    <row r="217" spans="1:8" x14ac:dyDescent="0.35">
      <c r="A217" s="25">
        <v>1783</v>
      </c>
      <c r="B217" s="16" t="s">
        <v>99</v>
      </c>
      <c r="C217" s="16" t="s">
        <v>96</v>
      </c>
      <c r="D217" s="16" t="s">
        <v>449</v>
      </c>
      <c r="E217" s="25">
        <v>-18</v>
      </c>
      <c r="F217" s="25">
        <v>9</v>
      </c>
      <c r="G217">
        <f t="shared" si="7"/>
        <v>-0.41743348729923208</v>
      </c>
      <c r="H217">
        <f t="shared" si="8"/>
        <v>-0.41743348729923208</v>
      </c>
    </row>
    <row r="218" spans="1:8" x14ac:dyDescent="0.35">
      <c r="A218" s="25">
        <v>1785</v>
      </c>
      <c r="B218" s="16" t="s">
        <v>99</v>
      </c>
      <c r="C218" s="16" t="s">
        <v>450</v>
      </c>
      <c r="D218" s="16" t="s">
        <v>451</v>
      </c>
      <c r="E218" s="25">
        <v>-23</v>
      </c>
      <c r="F218" s="25">
        <v>8</v>
      </c>
      <c r="G218">
        <f t="shared" si="7"/>
        <v>-0.50850288111418451</v>
      </c>
      <c r="H218">
        <f t="shared" si="8"/>
        <v>-0.50850288111418451</v>
      </c>
    </row>
    <row r="219" spans="1:8" x14ac:dyDescent="0.35">
      <c r="A219" s="25">
        <v>1787</v>
      </c>
      <c r="B219" s="16" t="s">
        <v>99</v>
      </c>
      <c r="C219" s="16" t="s">
        <v>170</v>
      </c>
      <c r="D219" s="16" t="s">
        <v>452</v>
      </c>
      <c r="E219" s="25">
        <v>-16</v>
      </c>
      <c r="F219" s="25">
        <v>28</v>
      </c>
      <c r="G219">
        <f t="shared" si="7"/>
        <v>-0.38100572977325109</v>
      </c>
      <c r="H219">
        <f t="shared" si="8"/>
        <v>-0.38100572977325109</v>
      </c>
    </row>
    <row r="220" spans="1:8" x14ac:dyDescent="0.35">
      <c r="A220" s="25">
        <v>1789</v>
      </c>
      <c r="B220" s="16" t="s">
        <v>99</v>
      </c>
      <c r="C220" s="16" t="s">
        <v>413</v>
      </c>
      <c r="D220" s="16" t="s">
        <v>453</v>
      </c>
      <c r="E220" s="25">
        <v>-17</v>
      </c>
      <c r="F220" s="25">
        <v>15</v>
      </c>
      <c r="G220">
        <f t="shared" si="7"/>
        <v>-0.39921960853624161</v>
      </c>
      <c r="H220">
        <f t="shared" si="8"/>
        <v>-0.39921960853624161</v>
      </c>
    </row>
    <row r="221" spans="1:8" x14ac:dyDescent="0.35">
      <c r="A221" s="25">
        <v>1790</v>
      </c>
      <c r="B221" s="16" t="s">
        <v>163</v>
      </c>
      <c r="C221" s="16" t="s">
        <v>181</v>
      </c>
      <c r="D221" s="16" t="s">
        <v>139</v>
      </c>
      <c r="E221" s="25">
        <v>35</v>
      </c>
      <c r="F221" s="25">
        <v>10</v>
      </c>
      <c r="G221">
        <f t="shared" si="7"/>
        <v>0.54790208713926358</v>
      </c>
      <c r="H221">
        <f t="shared" si="8"/>
        <v>0.54790208713926358</v>
      </c>
    </row>
    <row r="222" spans="1:8" x14ac:dyDescent="0.35">
      <c r="A222" s="25">
        <v>1793</v>
      </c>
      <c r="B222" s="16" t="s">
        <v>99</v>
      </c>
      <c r="C222" s="16" t="s">
        <v>237</v>
      </c>
      <c r="D222" s="16" t="s">
        <v>148</v>
      </c>
      <c r="E222" s="25">
        <v>-27</v>
      </c>
      <c r="F222" s="25">
        <v>9</v>
      </c>
      <c r="G222">
        <f t="shared" si="7"/>
        <v>-0.58135839616614637</v>
      </c>
      <c r="H222">
        <f t="shared" si="8"/>
        <v>-0.58135839616614637</v>
      </c>
    </row>
    <row r="223" spans="1:8" x14ac:dyDescent="0.35">
      <c r="A223" s="25">
        <v>1797</v>
      </c>
      <c r="B223" s="16" t="s">
        <v>99</v>
      </c>
      <c r="C223" s="16" t="s">
        <v>411</v>
      </c>
      <c r="D223" s="16" t="s">
        <v>454</v>
      </c>
      <c r="E223" s="25">
        <v>-27</v>
      </c>
      <c r="F223" s="25">
        <v>9</v>
      </c>
      <c r="G223">
        <f t="shared" si="7"/>
        <v>-0.58135839616614637</v>
      </c>
      <c r="H223">
        <f t="shared" si="8"/>
        <v>-0.58135839616614637</v>
      </c>
    </row>
    <row r="224" spans="1:8" x14ac:dyDescent="0.35">
      <c r="A224" s="25">
        <v>1844</v>
      </c>
      <c r="B224" s="16" t="s">
        <v>91</v>
      </c>
      <c r="C224" s="16" t="s">
        <v>455</v>
      </c>
      <c r="D224" s="16" t="s">
        <v>456</v>
      </c>
      <c r="E224" s="25">
        <v>-8</v>
      </c>
      <c r="F224" s="25">
        <v>10</v>
      </c>
      <c r="G224">
        <f t="shared" si="7"/>
        <v>-0.23529469966932723</v>
      </c>
      <c r="H224">
        <f t="shared" si="8"/>
        <v>-0.23529469966932723</v>
      </c>
    </row>
    <row r="225" spans="1:8" x14ac:dyDescent="0.35">
      <c r="A225" s="25">
        <v>1850</v>
      </c>
      <c r="B225" s="16" t="s">
        <v>329</v>
      </c>
      <c r="C225" s="16" t="s">
        <v>457</v>
      </c>
      <c r="D225" s="16" t="s">
        <v>458</v>
      </c>
      <c r="E225" s="25">
        <v>-8</v>
      </c>
      <c r="F225" s="25">
        <v>7</v>
      </c>
      <c r="G225">
        <f t="shared" si="7"/>
        <v>-0.23529469966932723</v>
      </c>
      <c r="H225">
        <f t="shared" si="8"/>
        <v>-0.23529469966932723</v>
      </c>
    </row>
    <row r="226" spans="1:8" x14ac:dyDescent="0.35">
      <c r="A226" s="25">
        <v>1851</v>
      </c>
      <c r="B226" s="16" t="s">
        <v>459</v>
      </c>
      <c r="C226" s="16" t="s">
        <v>460</v>
      </c>
      <c r="D226" s="16" t="s">
        <v>461</v>
      </c>
      <c r="E226" s="25">
        <v>-27</v>
      </c>
      <c r="F226" s="25">
        <v>9</v>
      </c>
      <c r="G226">
        <f t="shared" si="7"/>
        <v>-0.58135839616614637</v>
      </c>
      <c r="H226">
        <f t="shared" si="8"/>
        <v>-0.58135839616614637</v>
      </c>
    </row>
    <row r="227" spans="1:8" x14ac:dyDescent="0.35">
      <c r="A227" s="25">
        <v>1852</v>
      </c>
      <c r="B227" s="16" t="s">
        <v>250</v>
      </c>
      <c r="C227" s="16" t="s">
        <v>432</v>
      </c>
      <c r="D227" s="16" t="s">
        <v>462</v>
      </c>
      <c r="E227" s="25">
        <v>-3</v>
      </c>
      <c r="F227" s="25">
        <v>10</v>
      </c>
      <c r="G227">
        <f t="shared" si="7"/>
        <v>-0.14422530585437479</v>
      </c>
      <c r="H227">
        <f t="shared" si="8"/>
        <v>-0.14422530585437479</v>
      </c>
    </row>
    <row r="228" spans="1:8" x14ac:dyDescent="0.35">
      <c r="A228" s="25">
        <v>1853</v>
      </c>
      <c r="B228" s="16" t="s">
        <v>459</v>
      </c>
      <c r="C228" s="16" t="s">
        <v>463</v>
      </c>
      <c r="D228" s="16" t="s">
        <v>464</v>
      </c>
      <c r="E228" s="25">
        <v>-14</v>
      </c>
      <c r="F228" s="25">
        <v>20</v>
      </c>
      <c r="G228">
        <f t="shared" si="7"/>
        <v>-0.34457797224727016</v>
      </c>
      <c r="H228">
        <f t="shared" si="8"/>
        <v>-0.34457797224727016</v>
      </c>
    </row>
    <row r="229" spans="1:8" x14ac:dyDescent="0.35">
      <c r="A229" s="25">
        <v>1854</v>
      </c>
      <c r="B229" s="16" t="s">
        <v>168</v>
      </c>
      <c r="C229" s="16" t="s">
        <v>465</v>
      </c>
      <c r="D229" s="16" t="s">
        <v>385</v>
      </c>
      <c r="E229" s="25">
        <v>2</v>
      </c>
      <c r="F229" s="25">
        <v>14</v>
      </c>
      <c r="G229">
        <f t="shared" si="7"/>
        <v>-5.3155912039422382E-2</v>
      </c>
      <c r="H229">
        <f t="shared" si="8"/>
        <v>-5.3155912039422382E-2</v>
      </c>
    </row>
    <row r="230" spans="1:8" x14ac:dyDescent="0.35">
      <c r="A230" s="25">
        <v>1855</v>
      </c>
      <c r="B230" s="16" t="s">
        <v>459</v>
      </c>
      <c r="C230" s="16" t="s">
        <v>466</v>
      </c>
      <c r="D230" s="16" t="s">
        <v>388</v>
      </c>
      <c r="E230" s="25">
        <v>-29</v>
      </c>
      <c r="F230" s="25">
        <v>8</v>
      </c>
      <c r="G230">
        <f t="shared" si="7"/>
        <v>-0.6177861536921273</v>
      </c>
      <c r="H230">
        <f t="shared" si="8"/>
        <v>-0.6177861536921273</v>
      </c>
    </row>
    <row r="231" spans="1:8" x14ac:dyDescent="0.35">
      <c r="A231" s="25">
        <v>1857</v>
      </c>
      <c r="B231" s="16" t="s">
        <v>459</v>
      </c>
      <c r="C231" s="16" t="s">
        <v>347</v>
      </c>
      <c r="D231" s="16" t="s">
        <v>467</v>
      </c>
      <c r="E231" s="25">
        <v>-38</v>
      </c>
      <c r="F231" s="25">
        <v>5</v>
      </c>
      <c r="G231">
        <f t="shared" si="7"/>
        <v>-0.78171106255904166</v>
      </c>
      <c r="H231">
        <f t="shared" si="8"/>
        <v>-0.78171106255904166</v>
      </c>
    </row>
    <row r="232" spans="1:8" x14ac:dyDescent="0.35">
      <c r="A232" s="25">
        <v>1859</v>
      </c>
      <c r="B232" s="16" t="s">
        <v>459</v>
      </c>
      <c r="C232" s="16" t="s">
        <v>423</v>
      </c>
      <c r="D232" s="16" t="s">
        <v>196</v>
      </c>
      <c r="E232" s="25">
        <v>-19</v>
      </c>
      <c r="F232" s="25">
        <v>9</v>
      </c>
      <c r="G232">
        <f t="shared" si="7"/>
        <v>-0.43564736606222254</v>
      </c>
      <c r="H232">
        <f t="shared" si="8"/>
        <v>-0.43564736606222254</v>
      </c>
    </row>
    <row r="233" spans="1:8" x14ac:dyDescent="0.35">
      <c r="A233" s="25">
        <v>1861</v>
      </c>
      <c r="B233" s="16" t="s">
        <v>459</v>
      </c>
      <c r="C233" s="16" t="s">
        <v>95</v>
      </c>
      <c r="D233" s="16" t="s">
        <v>344</v>
      </c>
      <c r="E233" s="25">
        <v>-30</v>
      </c>
      <c r="F233" s="25">
        <v>9</v>
      </c>
      <c r="G233">
        <f t="shared" si="7"/>
        <v>-0.63600003245511783</v>
      </c>
      <c r="H233">
        <f t="shared" si="8"/>
        <v>-0.63600003245511783</v>
      </c>
    </row>
    <row r="234" spans="1:8" x14ac:dyDescent="0.35">
      <c r="A234" s="25">
        <v>1865</v>
      </c>
      <c r="B234" s="16" t="s">
        <v>459</v>
      </c>
      <c r="C234" s="16" t="s">
        <v>177</v>
      </c>
      <c r="D234" s="16" t="s">
        <v>468</v>
      </c>
      <c r="E234" s="25">
        <v>-24</v>
      </c>
      <c r="F234" s="25">
        <v>9</v>
      </c>
      <c r="G234">
        <f t="shared" si="7"/>
        <v>-0.52671675987717492</v>
      </c>
      <c r="H234">
        <f t="shared" si="8"/>
        <v>-0.52671675987717492</v>
      </c>
    </row>
    <row r="235" spans="1:8" x14ac:dyDescent="0.35">
      <c r="A235" s="25">
        <v>1867</v>
      </c>
      <c r="B235" s="16" t="s">
        <v>459</v>
      </c>
      <c r="C235" s="16" t="s">
        <v>469</v>
      </c>
      <c r="D235" s="16" t="s">
        <v>48</v>
      </c>
      <c r="E235" s="25">
        <v>13</v>
      </c>
      <c r="F235" s="25">
        <v>35</v>
      </c>
      <c r="G235">
        <f t="shared" si="7"/>
        <v>0.14719675435347293</v>
      </c>
      <c r="H235">
        <f t="shared" si="8"/>
        <v>0.14719675435347293</v>
      </c>
    </row>
    <row r="236" spans="1:8" x14ac:dyDescent="0.35">
      <c r="A236" s="25">
        <v>1869</v>
      </c>
      <c r="B236" s="16" t="s">
        <v>459</v>
      </c>
      <c r="C236" s="16" t="s">
        <v>370</v>
      </c>
      <c r="D236" s="16" t="s">
        <v>470</v>
      </c>
      <c r="E236" s="25">
        <v>8</v>
      </c>
      <c r="F236" s="25">
        <v>9</v>
      </c>
      <c r="G236">
        <f t="shared" si="7"/>
        <v>5.6127360538520514E-2</v>
      </c>
      <c r="H236">
        <f t="shared" si="8"/>
        <v>5.6127360538520514E-2</v>
      </c>
    </row>
    <row r="237" spans="1:8" x14ac:dyDescent="0.35">
      <c r="A237" s="25">
        <v>1877</v>
      </c>
      <c r="B237" s="16" t="s">
        <v>471</v>
      </c>
      <c r="C237" s="16" t="s">
        <v>472</v>
      </c>
      <c r="D237" s="16" t="s">
        <v>460</v>
      </c>
      <c r="E237" s="25">
        <v>2</v>
      </c>
      <c r="F237" s="25">
        <v>20</v>
      </c>
      <c r="G237">
        <f t="shared" si="7"/>
        <v>-5.3155912039422382E-2</v>
      </c>
      <c r="H237">
        <f t="shared" si="8"/>
        <v>-5.3155912039422382E-2</v>
      </c>
    </row>
    <row r="238" spans="1:8" x14ac:dyDescent="0.35">
      <c r="A238" s="25">
        <v>1878</v>
      </c>
      <c r="B238" s="16" t="s">
        <v>329</v>
      </c>
      <c r="C238" s="16" t="s">
        <v>142</v>
      </c>
      <c r="D238" s="16" t="s">
        <v>473</v>
      </c>
      <c r="E238" s="25">
        <v>15</v>
      </c>
      <c r="F238" s="25">
        <v>9</v>
      </c>
      <c r="G238">
        <f t="shared" si="7"/>
        <v>0.18362451187945389</v>
      </c>
      <c r="H238">
        <f t="shared" si="8"/>
        <v>0.18362451187945389</v>
      </c>
    </row>
    <row r="239" spans="1:8" x14ac:dyDescent="0.35">
      <c r="A239" s="25">
        <v>1879</v>
      </c>
      <c r="B239" s="16" t="s">
        <v>471</v>
      </c>
      <c r="C239" s="16" t="s">
        <v>274</v>
      </c>
      <c r="D239" s="16" t="s">
        <v>155</v>
      </c>
      <c r="E239" s="25">
        <v>-1</v>
      </c>
      <c r="F239" s="25">
        <v>11</v>
      </c>
      <c r="G239">
        <f t="shared" si="7"/>
        <v>-0.10779754832839383</v>
      </c>
      <c r="H239">
        <f t="shared" si="8"/>
        <v>-0.10779754832839383</v>
      </c>
    </row>
    <row r="240" spans="1:8" x14ac:dyDescent="0.35">
      <c r="A240" s="25">
        <v>1881</v>
      </c>
      <c r="B240" s="16" t="s">
        <v>471</v>
      </c>
      <c r="C240" s="16" t="s">
        <v>474</v>
      </c>
      <c r="D240" s="16" t="s">
        <v>475</v>
      </c>
      <c r="E240" s="25">
        <v>-1</v>
      </c>
      <c r="F240" s="25">
        <v>14</v>
      </c>
      <c r="G240">
        <f t="shared" si="7"/>
        <v>-0.10779754832839383</v>
      </c>
      <c r="H240">
        <f t="shared" si="8"/>
        <v>-0.10779754832839383</v>
      </c>
    </row>
    <row r="241" spans="1:8" x14ac:dyDescent="0.35">
      <c r="A241" s="25">
        <v>1882</v>
      </c>
      <c r="B241" s="16" t="s">
        <v>329</v>
      </c>
      <c r="C241" s="16" t="s">
        <v>476</v>
      </c>
      <c r="D241" s="16" t="s">
        <v>477</v>
      </c>
      <c r="E241" s="25">
        <v>7</v>
      </c>
      <c r="F241" s="25">
        <v>11</v>
      </c>
      <c r="G241">
        <f t="shared" si="7"/>
        <v>3.7913481775530035E-2</v>
      </c>
      <c r="H241">
        <f t="shared" si="8"/>
        <v>3.7913481775530035E-2</v>
      </c>
    </row>
    <row r="242" spans="1:8" x14ac:dyDescent="0.35">
      <c r="A242" s="25">
        <v>1883</v>
      </c>
      <c r="B242" s="16" t="s">
        <v>471</v>
      </c>
      <c r="C242" s="16" t="s">
        <v>292</v>
      </c>
      <c r="D242" s="16" t="s">
        <v>478</v>
      </c>
      <c r="E242" s="25">
        <v>74</v>
      </c>
      <c r="F242" s="25">
        <v>10</v>
      </c>
      <c r="G242">
        <f t="shared" si="7"/>
        <v>1.2582433588958926</v>
      </c>
      <c r="H242">
        <f t="shared" si="8"/>
        <v>1.2582433588958926</v>
      </c>
    </row>
    <row r="243" spans="1:8" x14ac:dyDescent="0.35">
      <c r="A243" s="25">
        <v>1884</v>
      </c>
      <c r="B243" s="16" t="s">
        <v>276</v>
      </c>
      <c r="C243" s="16" t="s">
        <v>479</v>
      </c>
      <c r="D243" s="16" t="s">
        <v>480</v>
      </c>
      <c r="E243" s="25">
        <v>-1</v>
      </c>
      <c r="F243" s="25">
        <v>9</v>
      </c>
      <c r="G243">
        <f t="shared" si="7"/>
        <v>-0.10779754832839383</v>
      </c>
      <c r="H243">
        <f t="shared" si="8"/>
        <v>-0.10779754832839383</v>
      </c>
    </row>
    <row r="244" spans="1:8" x14ac:dyDescent="0.35">
      <c r="A244" s="25">
        <v>1885</v>
      </c>
      <c r="B244" s="16" t="s">
        <v>471</v>
      </c>
      <c r="C244" s="16" t="s">
        <v>57</v>
      </c>
      <c r="D244" s="16" t="s">
        <v>481</v>
      </c>
      <c r="E244" s="25">
        <v>3</v>
      </c>
      <c r="F244" s="25">
        <v>9</v>
      </c>
      <c r="G244">
        <f t="shared" si="7"/>
        <v>-3.4942033276431902E-2</v>
      </c>
      <c r="H244">
        <f t="shared" si="8"/>
        <v>-3.4942033276431902E-2</v>
      </c>
    </row>
    <row r="245" spans="1:8" x14ac:dyDescent="0.35">
      <c r="A245" s="25">
        <v>1887</v>
      </c>
      <c r="B245" s="16" t="s">
        <v>471</v>
      </c>
      <c r="C245" s="16" t="s">
        <v>482</v>
      </c>
      <c r="D245" s="16" t="s">
        <v>95</v>
      </c>
      <c r="E245" s="25">
        <v>-10</v>
      </c>
      <c r="F245" s="25">
        <v>8</v>
      </c>
      <c r="G245">
        <f t="shared" si="7"/>
        <v>-0.27172245719530819</v>
      </c>
      <c r="H245">
        <f t="shared" si="8"/>
        <v>-0.27172245719530819</v>
      </c>
    </row>
    <row r="246" spans="1:8" x14ac:dyDescent="0.35">
      <c r="A246" s="25">
        <v>1889</v>
      </c>
      <c r="B246" s="16" t="s">
        <v>471</v>
      </c>
      <c r="C246" s="16" t="s">
        <v>319</v>
      </c>
      <c r="D246" s="16" t="s">
        <v>483</v>
      </c>
      <c r="E246" s="25">
        <v>-16</v>
      </c>
      <c r="F246" s="25">
        <v>7</v>
      </c>
      <c r="G246">
        <f t="shared" si="7"/>
        <v>-0.38100572977325109</v>
      </c>
      <c r="H246">
        <f t="shared" si="8"/>
        <v>-0.38100572977325109</v>
      </c>
    </row>
    <row r="247" spans="1:8" x14ac:dyDescent="0.35">
      <c r="A247" s="25">
        <v>1891</v>
      </c>
      <c r="B247" s="16" t="s">
        <v>326</v>
      </c>
      <c r="C247" s="16" t="s">
        <v>484</v>
      </c>
      <c r="D247" s="16" t="s">
        <v>485</v>
      </c>
      <c r="E247" s="25">
        <v>11</v>
      </c>
      <c r="F247" s="25">
        <v>9</v>
      </c>
      <c r="G247">
        <f t="shared" si="7"/>
        <v>0.11076899682749197</v>
      </c>
      <c r="H247">
        <f t="shared" si="8"/>
        <v>0.11076899682749197</v>
      </c>
    </row>
    <row r="248" spans="1:8" x14ac:dyDescent="0.35">
      <c r="A248" s="25">
        <v>1896</v>
      </c>
      <c r="B248" s="16" t="s">
        <v>486</v>
      </c>
      <c r="C248" s="16" t="s">
        <v>487</v>
      </c>
      <c r="D248" s="16" t="s">
        <v>488</v>
      </c>
      <c r="E248" s="25">
        <v>21</v>
      </c>
      <c r="F248" s="25">
        <v>6</v>
      </c>
      <c r="G248">
        <f t="shared" si="7"/>
        <v>0.29290778445739679</v>
      </c>
      <c r="H248">
        <f t="shared" si="8"/>
        <v>0.29290778445739679</v>
      </c>
    </row>
    <row r="249" spans="1:8" x14ac:dyDescent="0.35">
      <c r="A249" s="25">
        <v>1897</v>
      </c>
      <c r="B249" s="16" t="s">
        <v>235</v>
      </c>
      <c r="C249" s="16" t="s">
        <v>338</v>
      </c>
      <c r="D249" s="16" t="s">
        <v>489</v>
      </c>
      <c r="E249" s="25">
        <v>7</v>
      </c>
      <c r="F249" s="25">
        <v>10</v>
      </c>
      <c r="G249">
        <f t="shared" si="7"/>
        <v>3.7913481775530035E-2</v>
      </c>
      <c r="H249">
        <f t="shared" si="8"/>
        <v>3.7913481775530035E-2</v>
      </c>
    </row>
    <row r="250" spans="1:8" x14ac:dyDescent="0.35">
      <c r="A250" s="25">
        <v>1898</v>
      </c>
      <c r="B250" s="16" t="s">
        <v>486</v>
      </c>
      <c r="C250" s="16" t="s">
        <v>158</v>
      </c>
      <c r="D250" s="16" t="s">
        <v>490</v>
      </c>
      <c r="E250" s="25">
        <v>39</v>
      </c>
      <c r="F250" s="25">
        <v>7</v>
      </c>
      <c r="G250">
        <f t="shared" si="7"/>
        <v>0.62075760219122555</v>
      </c>
      <c r="H250">
        <f t="shared" si="8"/>
        <v>0.62075760219122555</v>
      </c>
    </row>
    <row r="251" spans="1:8" x14ac:dyDescent="0.35">
      <c r="A251" s="25">
        <v>1899</v>
      </c>
      <c r="B251" s="16" t="s">
        <v>429</v>
      </c>
      <c r="C251" s="16" t="s">
        <v>255</v>
      </c>
      <c r="D251" s="16" t="s">
        <v>491</v>
      </c>
      <c r="E251" s="25">
        <v>265</v>
      </c>
      <c r="F251" s="25">
        <v>7</v>
      </c>
      <c r="G251">
        <f t="shared" si="7"/>
        <v>4.7370942026270741</v>
      </c>
      <c r="H251">
        <f t="shared" si="8"/>
        <v>4.7370942026270741</v>
      </c>
    </row>
    <row r="252" spans="1:8" x14ac:dyDescent="0.35">
      <c r="A252" s="25">
        <v>1900</v>
      </c>
      <c r="B252" s="16" t="s">
        <v>486</v>
      </c>
      <c r="C252" s="16" t="s">
        <v>492</v>
      </c>
      <c r="D252" s="16" t="s">
        <v>493</v>
      </c>
      <c r="E252" s="25">
        <v>38</v>
      </c>
      <c r="F252" s="25">
        <v>7</v>
      </c>
      <c r="G252">
        <f t="shared" si="7"/>
        <v>0.60254372342823503</v>
      </c>
      <c r="H252">
        <f t="shared" si="8"/>
        <v>0.60254372342823503</v>
      </c>
    </row>
    <row r="253" spans="1:8" x14ac:dyDescent="0.35">
      <c r="A253" s="25">
        <v>1902</v>
      </c>
      <c r="B253" s="16" t="s">
        <v>486</v>
      </c>
      <c r="C253" s="16" t="s">
        <v>206</v>
      </c>
      <c r="D253" s="16" t="s">
        <v>494</v>
      </c>
      <c r="E253" s="25">
        <v>53</v>
      </c>
      <c r="F253" s="25">
        <v>9</v>
      </c>
      <c r="G253">
        <f t="shared" si="7"/>
        <v>0.87575190487309229</v>
      </c>
      <c r="H253">
        <f t="shared" si="8"/>
        <v>0.87575190487309229</v>
      </c>
    </row>
    <row r="254" spans="1:8" x14ac:dyDescent="0.35">
      <c r="A254" s="25">
        <v>1904</v>
      </c>
      <c r="B254" s="16" t="s">
        <v>486</v>
      </c>
      <c r="C254" s="16" t="s">
        <v>495</v>
      </c>
      <c r="D254" s="16" t="s">
        <v>495</v>
      </c>
      <c r="E254" s="25">
        <v>0</v>
      </c>
      <c r="F254" s="25">
        <v>8</v>
      </c>
      <c r="G254">
        <f t="shared" si="7"/>
        <v>-8.9583669565403354E-2</v>
      </c>
      <c r="H254">
        <f t="shared" si="8"/>
        <v>-8.9583669565403354E-2</v>
      </c>
    </row>
    <row r="255" spans="1:8" x14ac:dyDescent="0.35">
      <c r="A255" s="25">
        <v>1908</v>
      </c>
      <c r="B255" s="16" t="s">
        <v>486</v>
      </c>
      <c r="C255" s="16" t="s">
        <v>248</v>
      </c>
      <c r="D255" s="16" t="s">
        <v>263</v>
      </c>
      <c r="E255" s="25">
        <v>34</v>
      </c>
      <c r="F255" s="25">
        <v>7</v>
      </c>
      <c r="G255">
        <f t="shared" si="7"/>
        <v>0.52968820837627306</v>
      </c>
      <c r="H255">
        <f t="shared" si="8"/>
        <v>0.52968820837627306</v>
      </c>
    </row>
    <row r="256" spans="1:8" x14ac:dyDescent="0.35">
      <c r="A256" s="25">
        <v>1910</v>
      </c>
      <c r="B256" s="16" t="s">
        <v>486</v>
      </c>
      <c r="C256" s="16" t="s">
        <v>434</v>
      </c>
      <c r="D256" s="16" t="s">
        <v>237</v>
      </c>
      <c r="E256" s="25">
        <v>10</v>
      </c>
      <c r="F256" s="25">
        <v>11</v>
      </c>
      <c r="G256">
        <f t="shared" si="7"/>
        <v>9.2555118064501479E-2</v>
      </c>
      <c r="H256">
        <f t="shared" si="8"/>
        <v>9.2555118064501479E-2</v>
      </c>
    </row>
    <row r="257" spans="1:8" x14ac:dyDescent="0.35">
      <c r="A257" s="25">
        <v>1914</v>
      </c>
      <c r="B257" s="16" t="s">
        <v>73</v>
      </c>
      <c r="C257" s="16" t="s">
        <v>439</v>
      </c>
      <c r="D257" s="16" t="s">
        <v>496</v>
      </c>
      <c r="E257" s="25">
        <v>5</v>
      </c>
      <c r="F257" s="25">
        <v>9</v>
      </c>
      <c r="G257">
        <f t="shared" si="7"/>
        <v>1.4857242495490664E-3</v>
      </c>
      <c r="H257">
        <f t="shared" si="8"/>
        <v>1.4857242495490664E-3</v>
      </c>
    </row>
    <row r="258" spans="1:8" x14ac:dyDescent="0.35">
      <c r="A258" s="25">
        <v>1917</v>
      </c>
      <c r="B258" s="16" t="s">
        <v>239</v>
      </c>
      <c r="C258" s="16" t="s">
        <v>112</v>
      </c>
      <c r="D258" s="16" t="s">
        <v>497</v>
      </c>
      <c r="E258" s="25">
        <v>-11</v>
      </c>
      <c r="F258" s="25">
        <v>9</v>
      </c>
      <c r="G258">
        <f t="shared" si="7"/>
        <v>-0.28993633595829871</v>
      </c>
      <c r="H258">
        <f t="shared" si="8"/>
        <v>-0.28993633595829871</v>
      </c>
    </row>
    <row r="259" spans="1:8" x14ac:dyDescent="0.35">
      <c r="A259" s="25">
        <v>1918</v>
      </c>
      <c r="B259" s="16" t="s">
        <v>73</v>
      </c>
      <c r="C259" s="16" t="s">
        <v>498</v>
      </c>
      <c r="D259" s="16" t="s">
        <v>499</v>
      </c>
      <c r="E259" s="25">
        <v>7</v>
      </c>
      <c r="F259" s="25">
        <v>10</v>
      </c>
      <c r="G259">
        <f t="shared" si="7"/>
        <v>3.7913481775530035E-2</v>
      </c>
      <c r="H259">
        <f t="shared" si="8"/>
        <v>3.7913481775530035E-2</v>
      </c>
    </row>
    <row r="260" spans="1:8" x14ac:dyDescent="0.35">
      <c r="A260" s="25">
        <v>1920</v>
      </c>
      <c r="B260" s="16" t="s">
        <v>73</v>
      </c>
      <c r="C260" s="16" t="s">
        <v>159</v>
      </c>
      <c r="D260" s="16" t="s">
        <v>78</v>
      </c>
      <c r="E260" s="25">
        <v>32</v>
      </c>
      <c r="F260" s="25">
        <v>10</v>
      </c>
      <c r="G260">
        <f t="shared" si="7"/>
        <v>0.49326045085029213</v>
      </c>
      <c r="H260">
        <f t="shared" si="8"/>
        <v>0.49326045085029213</v>
      </c>
    </row>
    <row r="261" spans="1:8" x14ac:dyDescent="0.35">
      <c r="A261" s="25">
        <v>1921</v>
      </c>
      <c r="B261" s="16" t="s">
        <v>130</v>
      </c>
      <c r="C261" s="16" t="s">
        <v>500</v>
      </c>
      <c r="D261" s="16" t="s">
        <v>501</v>
      </c>
      <c r="E261" s="25">
        <v>10</v>
      </c>
      <c r="F261" s="25">
        <v>10</v>
      </c>
      <c r="G261">
        <f t="shared" ref="G261:G324" si="9">STANDARDIZE($E261,$O$10,$O$11)</f>
        <v>9.2555118064501479E-2</v>
      </c>
      <c r="H261">
        <f t="shared" ref="H261:H324" si="10">($E261-$O$10)/($O$11)</f>
        <v>9.2555118064501479E-2</v>
      </c>
    </row>
    <row r="262" spans="1:8" x14ac:dyDescent="0.35">
      <c r="A262" s="25">
        <v>1924</v>
      </c>
      <c r="B262" s="16" t="s">
        <v>73</v>
      </c>
      <c r="C262" s="16" t="s">
        <v>182</v>
      </c>
      <c r="D262" s="16" t="s">
        <v>502</v>
      </c>
      <c r="E262" s="25">
        <v>713</v>
      </c>
      <c r="F262" s="25">
        <v>8</v>
      </c>
      <c r="G262">
        <f t="shared" si="9"/>
        <v>12.896911888446811</v>
      </c>
      <c r="H262">
        <f t="shared" si="10"/>
        <v>12.896911888446811</v>
      </c>
    </row>
    <row r="263" spans="1:8" x14ac:dyDescent="0.35">
      <c r="A263" s="25">
        <v>1926</v>
      </c>
      <c r="B263" s="16" t="s">
        <v>73</v>
      </c>
      <c r="C263" s="16" t="s">
        <v>264</v>
      </c>
      <c r="D263" s="16" t="s">
        <v>503</v>
      </c>
      <c r="E263" s="25">
        <v>449</v>
      </c>
      <c r="F263" s="25">
        <v>13</v>
      </c>
      <c r="G263">
        <f t="shared" si="9"/>
        <v>8.0884478950173229</v>
      </c>
      <c r="H263">
        <f t="shared" si="10"/>
        <v>8.0884478950173229</v>
      </c>
    </row>
    <row r="264" spans="1:8" x14ac:dyDescent="0.35">
      <c r="A264" s="25">
        <v>1935</v>
      </c>
      <c r="B264" s="16" t="s">
        <v>390</v>
      </c>
      <c r="C264" s="16" t="s">
        <v>504</v>
      </c>
      <c r="D264" s="16" t="s">
        <v>505</v>
      </c>
      <c r="E264" s="25">
        <v>-16</v>
      </c>
      <c r="F264" s="25">
        <v>9</v>
      </c>
      <c r="G264">
        <f t="shared" si="9"/>
        <v>-0.38100572977325109</v>
      </c>
      <c r="H264">
        <f t="shared" si="10"/>
        <v>-0.38100572977325109</v>
      </c>
    </row>
    <row r="265" spans="1:8" x14ac:dyDescent="0.35">
      <c r="A265" s="25">
        <v>1943</v>
      </c>
      <c r="B265" s="16" t="s">
        <v>141</v>
      </c>
      <c r="C265" s="16" t="s">
        <v>51</v>
      </c>
      <c r="D265" s="16" t="s">
        <v>506</v>
      </c>
      <c r="E265" s="25">
        <v>-2</v>
      </c>
      <c r="F265" s="25">
        <v>15</v>
      </c>
      <c r="G265">
        <f t="shared" si="9"/>
        <v>-0.12601142709138433</v>
      </c>
      <c r="H265">
        <f t="shared" si="10"/>
        <v>-0.12601142709138433</v>
      </c>
    </row>
    <row r="266" spans="1:8" x14ac:dyDescent="0.35">
      <c r="A266" s="25">
        <v>1945</v>
      </c>
      <c r="B266" s="16" t="s">
        <v>141</v>
      </c>
      <c r="C266" s="16" t="s">
        <v>359</v>
      </c>
      <c r="D266" s="16" t="s">
        <v>227</v>
      </c>
      <c r="E266" s="25">
        <v>14</v>
      </c>
      <c r="F266" s="25">
        <v>10</v>
      </c>
      <c r="G266">
        <f t="shared" si="9"/>
        <v>0.1654106331164634</v>
      </c>
      <c r="H266">
        <f t="shared" si="10"/>
        <v>0.1654106331164634</v>
      </c>
    </row>
    <row r="267" spans="1:8" x14ac:dyDescent="0.35">
      <c r="A267" s="25">
        <v>1948</v>
      </c>
      <c r="B267" s="16" t="s">
        <v>185</v>
      </c>
      <c r="C267" s="16" t="s">
        <v>251</v>
      </c>
      <c r="D267" s="16" t="s">
        <v>507</v>
      </c>
      <c r="E267" s="25">
        <v>-5</v>
      </c>
      <c r="F267" s="25">
        <v>8</v>
      </c>
      <c r="G267">
        <f t="shared" si="9"/>
        <v>-0.18065306338035578</v>
      </c>
      <c r="H267">
        <f t="shared" si="10"/>
        <v>-0.18065306338035578</v>
      </c>
    </row>
    <row r="268" spans="1:8" x14ac:dyDescent="0.35">
      <c r="A268" s="25">
        <v>1951</v>
      </c>
      <c r="B268" s="16" t="s">
        <v>508</v>
      </c>
      <c r="C268" s="16" t="s">
        <v>509</v>
      </c>
      <c r="D268" s="16" t="s">
        <v>510</v>
      </c>
      <c r="E268" s="25">
        <v>-1</v>
      </c>
      <c r="F268" s="25">
        <v>9</v>
      </c>
      <c r="G268">
        <f t="shared" si="9"/>
        <v>-0.10779754832839383</v>
      </c>
      <c r="H268">
        <f t="shared" si="10"/>
        <v>-0.10779754832839383</v>
      </c>
    </row>
    <row r="269" spans="1:8" x14ac:dyDescent="0.35">
      <c r="A269" s="25">
        <v>1953</v>
      </c>
      <c r="B269" s="16" t="s">
        <v>508</v>
      </c>
      <c r="C269" s="16" t="s">
        <v>113</v>
      </c>
      <c r="D269" s="16" t="s">
        <v>465</v>
      </c>
      <c r="E269" s="25">
        <v>-11</v>
      </c>
      <c r="F269" s="25">
        <v>14</v>
      </c>
      <c r="G269">
        <f t="shared" si="9"/>
        <v>-0.28993633595829871</v>
      </c>
      <c r="H269">
        <f t="shared" si="10"/>
        <v>-0.28993633595829871</v>
      </c>
    </row>
    <row r="270" spans="1:8" x14ac:dyDescent="0.35">
      <c r="A270" s="25">
        <v>1954</v>
      </c>
      <c r="B270" s="16" t="s">
        <v>511</v>
      </c>
      <c r="C270" s="16" t="s">
        <v>512</v>
      </c>
      <c r="D270" s="16" t="s">
        <v>513</v>
      </c>
      <c r="E270" s="25">
        <v>8</v>
      </c>
      <c r="F270" s="25">
        <v>11</v>
      </c>
      <c r="G270">
        <f t="shared" si="9"/>
        <v>5.6127360538520514E-2</v>
      </c>
      <c r="H270">
        <f t="shared" si="10"/>
        <v>5.6127360538520514E-2</v>
      </c>
    </row>
    <row r="271" spans="1:8" x14ac:dyDescent="0.35">
      <c r="A271" s="25">
        <v>1955</v>
      </c>
      <c r="B271" s="16" t="s">
        <v>508</v>
      </c>
      <c r="C271" s="16" t="s">
        <v>274</v>
      </c>
      <c r="D271" s="16" t="s">
        <v>417</v>
      </c>
      <c r="E271" s="25">
        <v>-4</v>
      </c>
      <c r="F271" s="25">
        <v>12</v>
      </c>
      <c r="G271">
        <f t="shared" si="9"/>
        <v>-0.16243918461736531</v>
      </c>
      <c r="H271">
        <f t="shared" si="10"/>
        <v>-0.16243918461736531</v>
      </c>
    </row>
    <row r="272" spans="1:8" x14ac:dyDescent="0.35">
      <c r="A272" s="25">
        <v>1959</v>
      </c>
      <c r="B272" s="16" t="s">
        <v>508</v>
      </c>
      <c r="C272" s="16" t="s">
        <v>445</v>
      </c>
      <c r="D272" s="16" t="s">
        <v>490</v>
      </c>
      <c r="E272" s="25">
        <v>-14</v>
      </c>
      <c r="F272" s="25">
        <v>11</v>
      </c>
      <c r="G272">
        <f t="shared" si="9"/>
        <v>-0.34457797224727016</v>
      </c>
      <c r="H272">
        <f t="shared" si="10"/>
        <v>-0.34457797224727016</v>
      </c>
    </row>
    <row r="273" spans="1:8" x14ac:dyDescent="0.35">
      <c r="A273" s="25">
        <v>1960</v>
      </c>
      <c r="B273" s="16" t="s">
        <v>168</v>
      </c>
      <c r="C273" s="16" t="s">
        <v>297</v>
      </c>
      <c r="D273" s="16" t="s">
        <v>146</v>
      </c>
      <c r="E273" s="25">
        <v>-7</v>
      </c>
      <c r="F273" s="25">
        <v>16</v>
      </c>
      <c r="G273">
        <f t="shared" si="9"/>
        <v>-0.21708082090633676</v>
      </c>
      <c r="H273">
        <f t="shared" si="10"/>
        <v>-0.21708082090633676</v>
      </c>
    </row>
    <row r="274" spans="1:8" x14ac:dyDescent="0.35">
      <c r="A274" s="25">
        <v>1961</v>
      </c>
      <c r="B274" s="16" t="s">
        <v>508</v>
      </c>
      <c r="C274" s="16" t="s">
        <v>514</v>
      </c>
      <c r="D274" s="16" t="s">
        <v>175</v>
      </c>
      <c r="E274" s="25">
        <v>-4</v>
      </c>
      <c r="F274" s="25">
        <v>8</v>
      </c>
      <c r="G274">
        <f t="shared" si="9"/>
        <v>-0.16243918461736531</v>
      </c>
      <c r="H274">
        <f t="shared" si="10"/>
        <v>-0.16243918461736531</v>
      </c>
    </row>
    <row r="275" spans="1:8" x14ac:dyDescent="0.35">
      <c r="A275" s="25">
        <v>1962</v>
      </c>
      <c r="B275" s="16" t="s">
        <v>161</v>
      </c>
      <c r="C275" s="16" t="s">
        <v>212</v>
      </c>
      <c r="D275" s="16" t="s">
        <v>515</v>
      </c>
      <c r="E275" s="25">
        <v>14</v>
      </c>
      <c r="F275" s="25">
        <v>8</v>
      </c>
      <c r="G275">
        <f t="shared" si="9"/>
        <v>0.1654106331164634</v>
      </c>
      <c r="H275">
        <f t="shared" si="10"/>
        <v>0.1654106331164634</v>
      </c>
    </row>
    <row r="276" spans="1:8" x14ac:dyDescent="0.35">
      <c r="A276" s="25">
        <v>1964</v>
      </c>
      <c r="B276" s="16" t="s">
        <v>516</v>
      </c>
      <c r="C276" s="16" t="s">
        <v>479</v>
      </c>
      <c r="D276" s="16" t="s">
        <v>243</v>
      </c>
      <c r="E276" s="25">
        <v>13</v>
      </c>
      <c r="F276" s="25">
        <v>11</v>
      </c>
      <c r="G276">
        <f t="shared" si="9"/>
        <v>0.14719675435347293</v>
      </c>
      <c r="H276">
        <f t="shared" si="10"/>
        <v>0.14719675435347293</v>
      </c>
    </row>
    <row r="277" spans="1:8" x14ac:dyDescent="0.35">
      <c r="A277" s="25">
        <v>1965</v>
      </c>
      <c r="B277" s="16" t="s">
        <v>508</v>
      </c>
      <c r="C277" s="16" t="s">
        <v>517</v>
      </c>
      <c r="D277" s="16" t="s">
        <v>518</v>
      </c>
      <c r="E277" s="25">
        <v>-2</v>
      </c>
      <c r="F277" s="25">
        <v>11</v>
      </c>
      <c r="G277">
        <f t="shared" si="9"/>
        <v>-0.12601142709138433</v>
      </c>
      <c r="H277">
        <f t="shared" si="10"/>
        <v>-0.12601142709138433</v>
      </c>
    </row>
    <row r="278" spans="1:8" x14ac:dyDescent="0.35">
      <c r="A278" s="25">
        <v>1967</v>
      </c>
      <c r="B278" s="16" t="s">
        <v>508</v>
      </c>
      <c r="C278" s="16" t="s">
        <v>519</v>
      </c>
      <c r="D278" s="16" t="s">
        <v>207</v>
      </c>
      <c r="E278" s="25">
        <v>2</v>
      </c>
      <c r="F278" s="25">
        <v>13</v>
      </c>
      <c r="G278">
        <f t="shared" si="9"/>
        <v>-5.3155912039422382E-2</v>
      </c>
      <c r="H278">
        <f t="shared" si="10"/>
        <v>-5.3155912039422382E-2</v>
      </c>
    </row>
    <row r="279" spans="1:8" x14ac:dyDescent="0.35">
      <c r="A279" s="25">
        <v>1969</v>
      </c>
      <c r="B279" s="16" t="s">
        <v>508</v>
      </c>
      <c r="C279" s="16" t="s">
        <v>217</v>
      </c>
      <c r="D279" s="16" t="s">
        <v>520</v>
      </c>
      <c r="E279" s="25">
        <v>-9</v>
      </c>
      <c r="F279" s="25">
        <v>8</v>
      </c>
      <c r="G279">
        <f t="shared" si="9"/>
        <v>-0.25350857843231772</v>
      </c>
      <c r="H279">
        <f t="shared" si="10"/>
        <v>-0.25350857843231772</v>
      </c>
    </row>
    <row r="280" spans="1:8" x14ac:dyDescent="0.35">
      <c r="A280" s="25">
        <v>1971</v>
      </c>
      <c r="B280" s="16" t="s">
        <v>508</v>
      </c>
      <c r="C280" s="16" t="s">
        <v>71</v>
      </c>
      <c r="D280" s="16" t="s">
        <v>340</v>
      </c>
      <c r="E280" s="25">
        <v>8</v>
      </c>
      <c r="F280" s="25">
        <v>11</v>
      </c>
      <c r="G280">
        <f t="shared" si="9"/>
        <v>5.6127360538520514E-2</v>
      </c>
      <c r="H280">
        <f t="shared" si="10"/>
        <v>5.6127360538520514E-2</v>
      </c>
    </row>
    <row r="281" spans="1:8" x14ac:dyDescent="0.35">
      <c r="A281" s="25">
        <v>1973</v>
      </c>
      <c r="B281" s="16" t="s">
        <v>508</v>
      </c>
      <c r="C281" s="16" t="s">
        <v>374</v>
      </c>
      <c r="D281" s="16" t="s">
        <v>521</v>
      </c>
      <c r="E281" s="25">
        <v>-4</v>
      </c>
      <c r="F281" s="25">
        <v>13</v>
      </c>
      <c r="G281">
        <f t="shared" si="9"/>
        <v>-0.16243918461736531</v>
      </c>
      <c r="H281">
        <f t="shared" si="10"/>
        <v>-0.16243918461736531</v>
      </c>
    </row>
    <row r="282" spans="1:8" x14ac:dyDescent="0.35">
      <c r="A282" s="25">
        <v>1975</v>
      </c>
      <c r="B282" s="16" t="s">
        <v>508</v>
      </c>
      <c r="C282" s="16" t="s">
        <v>522</v>
      </c>
      <c r="D282" s="16" t="s">
        <v>221</v>
      </c>
      <c r="E282" s="25">
        <v>-10</v>
      </c>
      <c r="F282" s="25">
        <v>10</v>
      </c>
      <c r="G282">
        <f t="shared" si="9"/>
        <v>-0.27172245719530819</v>
      </c>
      <c r="H282">
        <f t="shared" si="10"/>
        <v>-0.27172245719530819</v>
      </c>
    </row>
    <row r="283" spans="1:8" x14ac:dyDescent="0.35">
      <c r="A283" s="25">
        <v>1978</v>
      </c>
      <c r="B283" s="16" t="s">
        <v>163</v>
      </c>
      <c r="C283" s="16" t="s">
        <v>523</v>
      </c>
      <c r="D283" s="16" t="s">
        <v>277</v>
      </c>
      <c r="E283" s="25">
        <v>-1</v>
      </c>
      <c r="F283" s="25">
        <v>21</v>
      </c>
      <c r="G283">
        <f t="shared" si="9"/>
        <v>-0.10779754832839383</v>
      </c>
      <c r="H283">
        <f t="shared" si="10"/>
        <v>-0.10779754832839383</v>
      </c>
    </row>
    <row r="284" spans="1:8" x14ac:dyDescent="0.35">
      <c r="A284" s="25">
        <v>1982</v>
      </c>
      <c r="B284" s="16" t="s">
        <v>79</v>
      </c>
      <c r="C284" s="16" t="s">
        <v>524</v>
      </c>
      <c r="D284" s="16" t="s">
        <v>143</v>
      </c>
      <c r="E284" s="25">
        <v>27</v>
      </c>
      <c r="F284" s="25">
        <v>16</v>
      </c>
      <c r="G284">
        <f t="shared" si="9"/>
        <v>0.40219105703533969</v>
      </c>
      <c r="H284">
        <f t="shared" si="10"/>
        <v>0.40219105703533969</v>
      </c>
    </row>
    <row r="285" spans="1:8" x14ac:dyDescent="0.35">
      <c r="A285" s="25">
        <v>1984</v>
      </c>
      <c r="B285" s="16" t="s">
        <v>79</v>
      </c>
      <c r="C285" s="16" t="s">
        <v>379</v>
      </c>
      <c r="D285" s="16" t="s">
        <v>525</v>
      </c>
      <c r="E285" s="25">
        <v>-8</v>
      </c>
      <c r="F285" s="25">
        <v>12</v>
      </c>
      <c r="G285">
        <f t="shared" si="9"/>
        <v>-0.23529469966932723</v>
      </c>
      <c r="H285">
        <f t="shared" si="10"/>
        <v>-0.23529469966932723</v>
      </c>
    </row>
    <row r="286" spans="1:8" x14ac:dyDescent="0.35">
      <c r="A286" s="25">
        <v>1988</v>
      </c>
      <c r="B286" s="16" t="s">
        <v>79</v>
      </c>
      <c r="C286" s="16" t="s">
        <v>269</v>
      </c>
      <c r="D286" s="16" t="s">
        <v>206</v>
      </c>
      <c r="E286" s="25">
        <v>8</v>
      </c>
      <c r="F286" s="25">
        <v>11</v>
      </c>
      <c r="G286">
        <f t="shared" si="9"/>
        <v>5.6127360538520514E-2</v>
      </c>
      <c r="H286">
        <f t="shared" si="10"/>
        <v>5.6127360538520514E-2</v>
      </c>
    </row>
    <row r="287" spans="1:8" x14ac:dyDescent="0.35">
      <c r="A287" s="25">
        <v>1989</v>
      </c>
      <c r="B287" s="16" t="s">
        <v>342</v>
      </c>
      <c r="C287" s="16" t="s">
        <v>439</v>
      </c>
      <c r="D287" s="16" t="s">
        <v>376</v>
      </c>
      <c r="E287" s="25">
        <v>-17</v>
      </c>
      <c r="F287" s="25">
        <v>11</v>
      </c>
      <c r="G287">
        <f t="shared" si="9"/>
        <v>-0.39921960853624161</v>
      </c>
      <c r="H287">
        <f t="shared" si="10"/>
        <v>-0.39921960853624161</v>
      </c>
    </row>
    <row r="288" spans="1:8" x14ac:dyDescent="0.35">
      <c r="A288" s="25">
        <v>1990</v>
      </c>
      <c r="B288" s="16" t="s">
        <v>79</v>
      </c>
      <c r="C288" s="16" t="s">
        <v>526</v>
      </c>
      <c r="D288" s="16" t="s">
        <v>527</v>
      </c>
      <c r="E288" s="25">
        <v>2</v>
      </c>
      <c r="F288" s="25">
        <v>23</v>
      </c>
      <c r="G288">
        <f t="shared" si="9"/>
        <v>-5.3155912039422382E-2</v>
      </c>
      <c r="H288">
        <f t="shared" si="10"/>
        <v>-5.3155912039422382E-2</v>
      </c>
    </row>
    <row r="289" spans="1:8" x14ac:dyDescent="0.35">
      <c r="A289" s="25">
        <v>1991</v>
      </c>
      <c r="B289" s="16" t="s">
        <v>93</v>
      </c>
      <c r="C289" s="16" t="s">
        <v>142</v>
      </c>
      <c r="D289" s="16" t="s">
        <v>150</v>
      </c>
      <c r="E289" s="25">
        <v>-11</v>
      </c>
      <c r="F289" s="25">
        <v>12</v>
      </c>
      <c r="G289">
        <f t="shared" si="9"/>
        <v>-0.28993633595829871</v>
      </c>
      <c r="H289">
        <f t="shared" si="10"/>
        <v>-0.28993633595829871</v>
      </c>
    </row>
    <row r="290" spans="1:8" x14ac:dyDescent="0.35">
      <c r="A290" s="25">
        <v>1992</v>
      </c>
      <c r="B290" s="16" t="s">
        <v>232</v>
      </c>
      <c r="C290" s="16" t="s">
        <v>528</v>
      </c>
      <c r="D290" s="16" t="s">
        <v>255</v>
      </c>
      <c r="E290" s="25">
        <v>4</v>
      </c>
      <c r="F290" s="25">
        <v>20</v>
      </c>
      <c r="G290">
        <f t="shared" si="9"/>
        <v>-1.6728154513441416E-2</v>
      </c>
      <c r="H290">
        <f t="shared" si="10"/>
        <v>-1.6728154513441416E-2</v>
      </c>
    </row>
    <row r="291" spans="1:8" x14ac:dyDescent="0.35">
      <c r="A291" s="25">
        <v>1994</v>
      </c>
      <c r="B291" s="16" t="s">
        <v>79</v>
      </c>
      <c r="C291" s="16" t="s">
        <v>529</v>
      </c>
      <c r="D291" s="16" t="s">
        <v>530</v>
      </c>
      <c r="E291" s="25">
        <v>-9</v>
      </c>
      <c r="F291" s="25">
        <v>14</v>
      </c>
      <c r="G291">
        <f t="shared" si="9"/>
        <v>-0.25350857843231772</v>
      </c>
      <c r="H291">
        <f t="shared" si="10"/>
        <v>-0.25350857843231772</v>
      </c>
    </row>
    <row r="292" spans="1:8" x14ac:dyDescent="0.35">
      <c r="A292" s="25">
        <v>1995</v>
      </c>
      <c r="B292" s="16" t="s">
        <v>239</v>
      </c>
      <c r="C292" s="16" t="s">
        <v>531</v>
      </c>
      <c r="D292" s="16" t="s">
        <v>176</v>
      </c>
      <c r="E292" s="25">
        <v>-1</v>
      </c>
      <c r="F292" s="25">
        <v>8</v>
      </c>
      <c r="G292">
        <f t="shared" si="9"/>
        <v>-0.10779754832839383</v>
      </c>
      <c r="H292">
        <f t="shared" si="10"/>
        <v>-0.10779754832839383</v>
      </c>
    </row>
    <row r="293" spans="1:8" x14ac:dyDescent="0.35">
      <c r="A293" s="25">
        <v>1996</v>
      </c>
      <c r="B293" s="16" t="s">
        <v>79</v>
      </c>
      <c r="C293" s="16" t="s">
        <v>248</v>
      </c>
      <c r="D293" s="16" t="s">
        <v>532</v>
      </c>
      <c r="E293" s="25">
        <v>13</v>
      </c>
      <c r="F293" s="25">
        <v>17</v>
      </c>
      <c r="G293">
        <f t="shared" si="9"/>
        <v>0.14719675435347293</v>
      </c>
      <c r="H293">
        <f t="shared" si="10"/>
        <v>0.14719675435347293</v>
      </c>
    </row>
    <row r="294" spans="1:8" x14ac:dyDescent="0.35">
      <c r="A294" s="25">
        <v>1998</v>
      </c>
      <c r="B294" s="16" t="s">
        <v>79</v>
      </c>
      <c r="C294" s="16" t="s">
        <v>533</v>
      </c>
      <c r="D294" s="16" t="s">
        <v>277</v>
      </c>
      <c r="E294" s="25">
        <v>-12</v>
      </c>
      <c r="F294" s="25">
        <v>10</v>
      </c>
      <c r="G294">
        <f t="shared" si="9"/>
        <v>-0.30815021472128917</v>
      </c>
      <c r="H294">
        <f t="shared" si="10"/>
        <v>-0.30815021472128917</v>
      </c>
    </row>
    <row r="295" spans="1:8" x14ac:dyDescent="0.35">
      <c r="A295" s="25">
        <v>1999</v>
      </c>
      <c r="B295" s="16" t="s">
        <v>188</v>
      </c>
      <c r="C295" s="16" t="s">
        <v>142</v>
      </c>
      <c r="D295" s="16" t="s">
        <v>534</v>
      </c>
      <c r="E295" s="25">
        <v>19</v>
      </c>
      <c r="F295" s="25">
        <v>9</v>
      </c>
      <c r="G295">
        <f t="shared" si="9"/>
        <v>0.25648002693141581</v>
      </c>
      <c r="H295">
        <f t="shared" si="10"/>
        <v>0.25648002693141581</v>
      </c>
    </row>
    <row r="296" spans="1:8" x14ac:dyDescent="0.35">
      <c r="A296" s="25">
        <v>2007</v>
      </c>
      <c r="B296" s="16" t="s">
        <v>93</v>
      </c>
      <c r="C296" s="16" t="s">
        <v>297</v>
      </c>
      <c r="D296" s="16" t="s">
        <v>146</v>
      </c>
      <c r="E296" s="25">
        <v>-7</v>
      </c>
      <c r="F296" s="25">
        <v>18</v>
      </c>
      <c r="G296">
        <f t="shared" si="9"/>
        <v>-0.21708082090633676</v>
      </c>
      <c r="H296">
        <f t="shared" si="10"/>
        <v>-0.21708082090633676</v>
      </c>
    </row>
    <row r="297" spans="1:8" x14ac:dyDescent="0.35">
      <c r="A297" s="25">
        <v>2008</v>
      </c>
      <c r="B297" s="16" t="s">
        <v>250</v>
      </c>
      <c r="C297" s="16" t="s">
        <v>106</v>
      </c>
      <c r="D297" s="16" t="s">
        <v>460</v>
      </c>
      <c r="E297" s="25">
        <v>8</v>
      </c>
      <c r="F297" s="25">
        <v>14</v>
      </c>
      <c r="G297">
        <f t="shared" si="9"/>
        <v>5.6127360538520514E-2</v>
      </c>
      <c r="H297">
        <f t="shared" si="10"/>
        <v>5.6127360538520514E-2</v>
      </c>
    </row>
    <row r="298" spans="1:8" x14ac:dyDescent="0.35">
      <c r="A298" s="25">
        <v>2009</v>
      </c>
      <c r="B298" s="16" t="s">
        <v>93</v>
      </c>
      <c r="C298" s="16" t="s">
        <v>388</v>
      </c>
      <c r="D298" s="16" t="s">
        <v>535</v>
      </c>
      <c r="E298" s="25">
        <v>260</v>
      </c>
      <c r="F298" s="25">
        <v>12</v>
      </c>
      <c r="G298">
        <f t="shared" si="9"/>
        <v>4.6460248088121228</v>
      </c>
      <c r="H298">
        <f t="shared" si="10"/>
        <v>4.6460248088121228</v>
      </c>
    </row>
    <row r="299" spans="1:8" x14ac:dyDescent="0.35">
      <c r="A299" s="25">
        <v>2011</v>
      </c>
      <c r="B299" s="16" t="s">
        <v>93</v>
      </c>
      <c r="C299" s="16" t="s">
        <v>536</v>
      </c>
      <c r="D299" s="16" t="s">
        <v>498</v>
      </c>
      <c r="E299" s="25">
        <v>-19</v>
      </c>
      <c r="F299" s="25">
        <v>8</v>
      </c>
      <c r="G299">
        <f t="shared" si="9"/>
        <v>-0.43564736606222254</v>
      </c>
      <c r="H299">
        <f t="shared" si="10"/>
        <v>-0.43564736606222254</v>
      </c>
    </row>
    <row r="300" spans="1:8" x14ac:dyDescent="0.35">
      <c r="A300" s="25">
        <v>2014</v>
      </c>
      <c r="B300" s="16" t="s">
        <v>537</v>
      </c>
      <c r="C300" s="16" t="s">
        <v>246</v>
      </c>
      <c r="D300" s="16" t="s">
        <v>258</v>
      </c>
      <c r="E300" s="25">
        <v>15</v>
      </c>
      <c r="F300" s="25">
        <v>8</v>
      </c>
      <c r="G300">
        <f t="shared" si="9"/>
        <v>0.18362451187945389</v>
      </c>
      <c r="H300">
        <f t="shared" si="10"/>
        <v>0.18362451187945389</v>
      </c>
    </row>
    <row r="301" spans="1:8" x14ac:dyDescent="0.35">
      <c r="A301" s="25">
        <v>2015</v>
      </c>
      <c r="B301" s="16" t="s">
        <v>93</v>
      </c>
      <c r="C301" s="16" t="s">
        <v>95</v>
      </c>
      <c r="D301" s="16" t="s">
        <v>538</v>
      </c>
      <c r="E301" s="25">
        <v>-20</v>
      </c>
      <c r="F301" s="25">
        <v>9</v>
      </c>
      <c r="G301">
        <f t="shared" si="9"/>
        <v>-0.45386124482521306</v>
      </c>
      <c r="H301">
        <f t="shared" si="10"/>
        <v>-0.45386124482521306</v>
      </c>
    </row>
    <row r="302" spans="1:8" x14ac:dyDescent="0.35">
      <c r="A302" s="25">
        <v>2016</v>
      </c>
      <c r="B302" s="16" t="s">
        <v>188</v>
      </c>
      <c r="C302" s="16" t="s">
        <v>500</v>
      </c>
      <c r="D302" s="16" t="s">
        <v>482</v>
      </c>
      <c r="E302" s="25">
        <v>146</v>
      </c>
      <c r="F302" s="25">
        <v>8</v>
      </c>
      <c r="G302">
        <f t="shared" si="9"/>
        <v>2.5696426298312072</v>
      </c>
      <c r="H302">
        <f t="shared" si="10"/>
        <v>2.5696426298312072</v>
      </c>
    </row>
    <row r="303" spans="1:8" x14ac:dyDescent="0.35">
      <c r="A303" s="25">
        <v>2017</v>
      </c>
      <c r="B303" s="16" t="s">
        <v>93</v>
      </c>
      <c r="C303" s="16" t="s">
        <v>368</v>
      </c>
      <c r="D303" s="16" t="s">
        <v>519</v>
      </c>
      <c r="E303" s="25">
        <v>-34</v>
      </c>
      <c r="F303" s="25">
        <v>7</v>
      </c>
      <c r="G303">
        <f t="shared" si="9"/>
        <v>-0.7088555475070798</v>
      </c>
      <c r="H303">
        <f t="shared" si="10"/>
        <v>-0.7088555475070798</v>
      </c>
    </row>
    <row r="304" spans="1:8" x14ac:dyDescent="0.35">
      <c r="A304" s="25">
        <v>2019</v>
      </c>
      <c r="B304" s="16" t="s">
        <v>93</v>
      </c>
      <c r="C304" s="16" t="s">
        <v>539</v>
      </c>
      <c r="D304" s="16" t="s">
        <v>361</v>
      </c>
      <c r="E304" s="25">
        <v>-17</v>
      </c>
      <c r="F304" s="25">
        <v>11</v>
      </c>
      <c r="G304">
        <f t="shared" si="9"/>
        <v>-0.39921960853624161</v>
      </c>
      <c r="H304">
        <f t="shared" si="10"/>
        <v>-0.39921960853624161</v>
      </c>
    </row>
    <row r="305" spans="1:8" x14ac:dyDescent="0.35">
      <c r="A305" s="25">
        <v>2028</v>
      </c>
      <c r="B305" s="16" t="s">
        <v>284</v>
      </c>
      <c r="C305" s="16" t="s">
        <v>472</v>
      </c>
      <c r="D305" s="16" t="s">
        <v>150</v>
      </c>
      <c r="E305" s="25">
        <v>-1</v>
      </c>
      <c r="F305" s="25">
        <v>14</v>
      </c>
      <c r="G305">
        <f t="shared" si="9"/>
        <v>-0.10779754832839383</v>
      </c>
      <c r="H305">
        <f t="shared" si="10"/>
        <v>-0.10779754832839383</v>
      </c>
    </row>
    <row r="306" spans="1:8" x14ac:dyDescent="0.35">
      <c r="A306" s="25">
        <v>2030</v>
      </c>
      <c r="B306" s="16" t="s">
        <v>284</v>
      </c>
      <c r="C306" s="16" t="s">
        <v>540</v>
      </c>
      <c r="D306" s="16" t="s">
        <v>541</v>
      </c>
      <c r="E306" s="25">
        <v>14</v>
      </c>
      <c r="F306" s="25">
        <v>15</v>
      </c>
      <c r="G306">
        <f t="shared" si="9"/>
        <v>0.1654106331164634</v>
      </c>
      <c r="H306">
        <f t="shared" si="10"/>
        <v>0.1654106331164634</v>
      </c>
    </row>
    <row r="307" spans="1:8" x14ac:dyDescent="0.35">
      <c r="A307" s="25">
        <v>2032</v>
      </c>
      <c r="B307" s="16" t="s">
        <v>284</v>
      </c>
      <c r="C307" s="16" t="s">
        <v>542</v>
      </c>
      <c r="D307" s="16" t="s">
        <v>543</v>
      </c>
      <c r="E307" s="25">
        <v>-8</v>
      </c>
      <c r="F307" s="25">
        <v>10</v>
      </c>
      <c r="G307">
        <f t="shared" si="9"/>
        <v>-0.23529469966932723</v>
      </c>
      <c r="H307">
        <f t="shared" si="10"/>
        <v>-0.23529469966932723</v>
      </c>
    </row>
    <row r="308" spans="1:8" x14ac:dyDescent="0.35">
      <c r="A308" s="25">
        <v>2034</v>
      </c>
      <c r="B308" s="16" t="s">
        <v>284</v>
      </c>
      <c r="C308" s="16" t="s">
        <v>544</v>
      </c>
      <c r="D308" s="16" t="s">
        <v>545</v>
      </c>
      <c r="E308" s="25">
        <v>-6</v>
      </c>
      <c r="F308" s="25">
        <v>6</v>
      </c>
      <c r="G308">
        <f t="shared" si="9"/>
        <v>-0.19886694214334627</v>
      </c>
      <c r="H308">
        <f t="shared" si="10"/>
        <v>-0.19886694214334627</v>
      </c>
    </row>
    <row r="309" spans="1:8" x14ac:dyDescent="0.35">
      <c r="A309" s="25">
        <v>2036</v>
      </c>
      <c r="B309" s="16" t="s">
        <v>284</v>
      </c>
      <c r="C309" s="16" t="s">
        <v>546</v>
      </c>
      <c r="D309" s="16" t="s">
        <v>547</v>
      </c>
      <c r="E309" s="25">
        <v>-12</v>
      </c>
      <c r="F309" s="25">
        <v>9</v>
      </c>
      <c r="G309">
        <f t="shared" si="9"/>
        <v>-0.30815021472128917</v>
      </c>
      <c r="H309">
        <f t="shared" si="10"/>
        <v>-0.30815021472128917</v>
      </c>
    </row>
    <row r="310" spans="1:8" x14ac:dyDescent="0.35">
      <c r="A310" s="25">
        <v>2042</v>
      </c>
      <c r="B310" s="16" t="s">
        <v>284</v>
      </c>
      <c r="C310" s="16" t="s">
        <v>548</v>
      </c>
      <c r="D310" s="16" t="s">
        <v>549</v>
      </c>
      <c r="E310" s="25">
        <v>-9</v>
      </c>
      <c r="F310" s="25">
        <v>6</v>
      </c>
      <c r="G310">
        <f t="shared" si="9"/>
        <v>-0.25350857843231772</v>
      </c>
      <c r="H310">
        <f t="shared" si="10"/>
        <v>-0.25350857843231772</v>
      </c>
    </row>
    <row r="311" spans="1:8" x14ac:dyDescent="0.35">
      <c r="A311" s="25">
        <v>2044</v>
      </c>
      <c r="B311" s="16" t="s">
        <v>284</v>
      </c>
      <c r="C311" s="16" t="s">
        <v>217</v>
      </c>
      <c r="D311" s="16" t="s">
        <v>88</v>
      </c>
      <c r="E311" s="25">
        <v>-11</v>
      </c>
      <c r="F311" s="25">
        <v>8</v>
      </c>
      <c r="G311">
        <f t="shared" si="9"/>
        <v>-0.28993633595829871</v>
      </c>
      <c r="H311">
        <f t="shared" si="10"/>
        <v>-0.28993633595829871</v>
      </c>
    </row>
    <row r="312" spans="1:8" x14ac:dyDescent="0.35">
      <c r="A312" s="25">
        <v>2046</v>
      </c>
      <c r="B312" s="16" t="s">
        <v>284</v>
      </c>
      <c r="C312" s="16" t="s">
        <v>550</v>
      </c>
      <c r="D312" s="16" t="s">
        <v>249</v>
      </c>
      <c r="E312" s="25">
        <v>-20</v>
      </c>
      <c r="F312" s="25">
        <v>10</v>
      </c>
      <c r="G312">
        <f t="shared" si="9"/>
        <v>-0.45386124482521306</v>
      </c>
      <c r="H312">
        <f t="shared" si="10"/>
        <v>-0.45386124482521306</v>
      </c>
    </row>
    <row r="313" spans="1:8" x14ac:dyDescent="0.35">
      <c r="A313" s="25">
        <v>2048</v>
      </c>
      <c r="B313" s="16" t="s">
        <v>284</v>
      </c>
      <c r="C313" s="16" t="s">
        <v>484</v>
      </c>
      <c r="D313" s="16" t="s">
        <v>325</v>
      </c>
      <c r="E313" s="25">
        <v>-9</v>
      </c>
      <c r="F313" s="25">
        <v>13</v>
      </c>
      <c r="G313">
        <f t="shared" si="9"/>
        <v>-0.25350857843231772</v>
      </c>
      <c r="H313">
        <f t="shared" si="10"/>
        <v>-0.25350857843231772</v>
      </c>
    </row>
    <row r="314" spans="1:8" x14ac:dyDescent="0.35">
      <c r="A314" s="25">
        <v>2050</v>
      </c>
      <c r="B314" s="16" t="s">
        <v>284</v>
      </c>
      <c r="C314" s="16" t="s">
        <v>171</v>
      </c>
      <c r="D314" s="16" t="s">
        <v>551</v>
      </c>
      <c r="E314" s="25">
        <v>-4</v>
      </c>
      <c r="F314" s="25">
        <v>20</v>
      </c>
      <c r="G314">
        <f t="shared" si="9"/>
        <v>-0.16243918461736531</v>
      </c>
      <c r="H314">
        <f t="shared" si="10"/>
        <v>-0.16243918461736531</v>
      </c>
    </row>
    <row r="315" spans="1:8" x14ac:dyDescent="0.35">
      <c r="A315" s="25">
        <v>2054</v>
      </c>
      <c r="B315" s="16" t="s">
        <v>201</v>
      </c>
      <c r="C315" s="16" t="s">
        <v>552</v>
      </c>
      <c r="D315" s="16" t="s">
        <v>553</v>
      </c>
      <c r="E315" s="25">
        <v>-12</v>
      </c>
      <c r="F315" s="25">
        <v>7</v>
      </c>
      <c r="G315">
        <f t="shared" si="9"/>
        <v>-0.30815021472128917</v>
      </c>
      <c r="H315">
        <f t="shared" si="10"/>
        <v>-0.30815021472128917</v>
      </c>
    </row>
    <row r="316" spans="1:8" x14ac:dyDescent="0.35">
      <c r="A316" s="25">
        <v>2056</v>
      </c>
      <c r="B316" s="16" t="s">
        <v>201</v>
      </c>
      <c r="C316" s="16" t="s">
        <v>554</v>
      </c>
      <c r="D316" s="16" t="s">
        <v>555</v>
      </c>
      <c r="E316" s="25">
        <v>-11</v>
      </c>
      <c r="F316" s="25">
        <v>5</v>
      </c>
      <c r="G316">
        <f t="shared" si="9"/>
        <v>-0.28993633595829871</v>
      </c>
      <c r="H316">
        <f t="shared" si="10"/>
        <v>-0.28993633595829871</v>
      </c>
    </row>
    <row r="317" spans="1:8" x14ac:dyDescent="0.35">
      <c r="A317" s="25">
        <v>2060</v>
      </c>
      <c r="B317" s="16" t="s">
        <v>201</v>
      </c>
      <c r="C317" s="16" t="s">
        <v>297</v>
      </c>
      <c r="D317" s="16" t="s">
        <v>556</v>
      </c>
      <c r="E317" s="25">
        <v>1</v>
      </c>
      <c r="F317" s="25">
        <v>18</v>
      </c>
      <c r="G317">
        <f t="shared" si="9"/>
        <v>-7.1369790802412875E-2</v>
      </c>
      <c r="H317">
        <f t="shared" si="10"/>
        <v>-7.1369790802412875E-2</v>
      </c>
    </row>
    <row r="318" spans="1:8" x14ac:dyDescent="0.35">
      <c r="A318" s="25">
        <v>2062</v>
      </c>
      <c r="B318" s="16" t="s">
        <v>201</v>
      </c>
      <c r="C318" s="16" t="s">
        <v>557</v>
      </c>
      <c r="D318" s="16" t="s">
        <v>558</v>
      </c>
      <c r="E318" s="25">
        <v>-5</v>
      </c>
      <c r="F318" s="25">
        <v>9</v>
      </c>
      <c r="G318">
        <f t="shared" si="9"/>
        <v>-0.18065306338035578</v>
      </c>
      <c r="H318">
        <f t="shared" si="10"/>
        <v>-0.18065306338035578</v>
      </c>
    </row>
    <row r="319" spans="1:8" x14ac:dyDescent="0.35">
      <c r="A319" s="25">
        <v>2064</v>
      </c>
      <c r="B319" s="16" t="s">
        <v>201</v>
      </c>
      <c r="C319" s="16" t="s">
        <v>243</v>
      </c>
      <c r="D319" s="16" t="s">
        <v>559</v>
      </c>
      <c r="E319" s="25">
        <v>1</v>
      </c>
      <c r="F319" s="25">
        <v>13</v>
      </c>
      <c r="G319">
        <f t="shared" si="9"/>
        <v>-7.1369790802412875E-2</v>
      </c>
      <c r="H319">
        <f t="shared" si="10"/>
        <v>-7.1369790802412875E-2</v>
      </c>
    </row>
    <row r="320" spans="1:8" x14ac:dyDescent="0.35">
      <c r="A320" s="25">
        <v>2066</v>
      </c>
      <c r="B320" s="16" t="s">
        <v>201</v>
      </c>
      <c r="C320" s="16" t="s">
        <v>560</v>
      </c>
      <c r="D320" s="16" t="s">
        <v>109</v>
      </c>
      <c r="E320" s="25">
        <v>-15</v>
      </c>
      <c r="F320" s="25">
        <v>12</v>
      </c>
      <c r="G320">
        <f t="shared" si="9"/>
        <v>-0.36279185101026062</v>
      </c>
      <c r="H320">
        <f t="shared" si="10"/>
        <v>-0.36279185101026062</v>
      </c>
    </row>
    <row r="321" spans="1:8" x14ac:dyDescent="0.35">
      <c r="A321" s="25">
        <v>2068</v>
      </c>
      <c r="B321" s="16" t="s">
        <v>201</v>
      </c>
      <c r="C321" s="16" t="s">
        <v>331</v>
      </c>
      <c r="D321" s="16" t="s">
        <v>519</v>
      </c>
      <c r="E321" s="25">
        <v>-9</v>
      </c>
      <c r="F321" s="25">
        <v>10</v>
      </c>
      <c r="G321">
        <f t="shared" si="9"/>
        <v>-0.25350857843231772</v>
      </c>
      <c r="H321">
        <f t="shared" si="10"/>
        <v>-0.25350857843231772</v>
      </c>
    </row>
    <row r="322" spans="1:8" x14ac:dyDescent="0.35">
      <c r="A322" s="25">
        <v>2072</v>
      </c>
      <c r="B322" s="16" t="s">
        <v>201</v>
      </c>
      <c r="C322" s="16" t="s">
        <v>240</v>
      </c>
      <c r="D322" s="16" t="s">
        <v>294</v>
      </c>
      <c r="E322" s="25">
        <v>1</v>
      </c>
      <c r="F322" s="25">
        <v>29</v>
      </c>
      <c r="G322">
        <f t="shared" si="9"/>
        <v>-7.1369790802412875E-2</v>
      </c>
      <c r="H322">
        <f t="shared" si="10"/>
        <v>-7.1369790802412875E-2</v>
      </c>
    </row>
    <row r="323" spans="1:8" x14ac:dyDescent="0.35">
      <c r="A323" s="25">
        <v>2074</v>
      </c>
      <c r="B323" s="16" t="s">
        <v>201</v>
      </c>
      <c r="C323" s="16" t="s">
        <v>295</v>
      </c>
      <c r="D323" s="16" t="s">
        <v>375</v>
      </c>
      <c r="E323" s="25">
        <v>-25</v>
      </c>
      <c r="F323" s="25">
        <v>10</v>
      </c>
      <c r="G323">
        <f t="shared" si="9"/>
        <v>-0.54493063864016544</v>
      </c>
      <c r="H323">
        <f t="shared" si="10"/>
        <v>-0.54493063864016544</v>
      </c>
    </row>
    <row r="324" spans="1:8" x14ac:dyDescent="0.35">
      <c r="A324" s="25">
        <v>2076</v>
      </c>
      <c r="B324" s="16" t="s">
        <v>53</v>
      </c>
      <c r="C324" s="16" t="s">
        <v>273</v>
      </c>
      <c r="D324" s="16" t="s">
        <v>231</v>
      </c>
      <c r="E324" s="25">
        <v>-20</v>
      </c>
      <c r="F324" s="25">
        <v>7</v>
      </c>
      <c r="G324">
        <f t="shared" si="9"/>
        <v>-0.45386124482521306</v>
      </c>
      <c r="H324">
        <f t="shared" si="10"/>
        <v>-0.45386124482521306</v>
      </c>
    </row>
    <row r="325" spans="1:8" x14ac:dyDescent="0.35">
      <c r="A325" s="25">
        <v>2079</v>
      </c>
      <c r="B325" s="16" t="s">
        <v>355</v>
      </c>
      <c r="C325" s="16" t="s">
        <v>561</v>
      </c>
      <c r="D325" s="16" t="s">
        <v>499</v>
      </c>
      <c r="E325" s="25">
        <v>12</v>
      </c>
      <c r="F325" s="25">
        <v>8</v>
      </c>
      <c r="G325">
        <f t="shared" ref="G325:G334" si="11">STANDARDIZE($E325,$O$10,$O$11)</f>
        <v>0.12898287559048247</v>
      </c>
      <c r="H325">
        <f t="shared" ref="H325:H334" si="12">($E325-$O$10)/($O$11)</f>
        <v>0.12898287559048247</v>
      </c>
    </row>
    <row r="326" spans="1:8" x14ac:dyDescent="0.35">
      <c r="A326" s="25">
        <v>2080</v>
      </c>
      <c r="B326" s="16" t="s">
        <v>50</v>
      </c>
      <c r="C326" s="16" t="s">
        <v>562</v>
      </c>
      <c r="D326" s="16" t="s">
        <v>563</v>
      </c>
      <c r="E326" s="25">
        <v>-4</v>
      </c>
      <c r="F326" s="25">
        <v>7</v>
      </c>
      <c r="G326">
        <f t="shared" si="11"/>
        <v>-0.16243918461736531</v>
      </c>
      <c r="H326">
        <f t="shared" si="12"/>
        <v>-0.16243918461736531</v>
      </c>
    </row>
    <row r="327" spans="1:8" x14ac:dyDescent="0.35">
      <c r="A327" s="25">
        <v>2085</v>
      </c>
      <c r="B327" s="16" t="s">
        <v>188</v>
      </c>
      <c r="C327" s="16" t="s">
        <v>156</v>
      </c>
      <c r="D327" s="16" t="s">
        <v>564</v>
      </c>
      <c r="E327" s="25">
        <v>-13</v>
      </c>
      <c r="F327" s="25">
        <v>9</v>
      </c>
      <c r="G327">
        <f t="shared" si="11"/>
        <v>-0.32636409348427964</v>
      </c>
      <c r="H327">
        <f t="shared" si="12"/>
        <v>-0.32636409348427964</v>
      </c>
    </row>
    <row r="328" spans="1:8" x14ac:dyDescent="0.35">
      <c r="A328" s="25">
        <v>2086</v>
      </c>
      <c r="B328" s="16" t="s">
        <v>235</v>
      </c>
      <c r="C328" s="16" t="s">
        <v>565</v>
      </c>
      <c r="D328" s="16" t="s">
        <v>494</v>
      </c>
      <c r="E328" s="25">
        <v>-23</v>
      </c>
      <c r="F328" s="25">
        <v>8</v>
      </c>
      <c r="G328">
        <f t="shared" si="11"/>
        <v>-0.50850288111418451</v>
      </c>
      <c r="H328">
        <f t="shared" si="12"/>
        <v>-0.50850288111418451</v>
      </c>
    </row>
    <row r="329" spans="1:8" x14ac:dyDescent="0.35">
      <c r="A329" s="25">
        <v>2088</v>
      </c>
      <c r="B329" s="16" t="s">
        <v>47</v>
      </c>
      <c r="C329" s="16" t="s">
        <v>438</v>
      </c>
      <c r="D329" s="16" t="s">
        <v>566</v>
      </c>
      <c r="E329" s="25">
        <v>28</v>
      </c>
      <c r="F329" s="25">
        <v>12</v>
      </c>
      <c r="G329">
        <f t="shared" si="11"/>
        <v>0.42040493579833016</v>
      </c>
      <c r="H329">
        <f t="shared" si="12"/>
        <v>0.42040493579833016</v>
      </c>
    </row>
    <row r="330" spans="1:8" x14ac:dyDescent="0.35">
      <c r="A330" s="25">
        <v>2092</v>
      </c>
      <c r="B330" s="16" t="s">
        <v>50</v>
      </c>
      <c r="C330" s="16" t="s">
        <v>567</v>
      </c>
      <c r="D330" s="16" t="s">
        <v>568</v>
      </c>
      <c r="E330" s="25">
        <v>10</v>
      </c>
      <c r="F330" s="25">
        <v>11</v>
      </c>
      <c r="G330">
        <f t="shared" si="11"/>
        <v>9.2555118064501479E-2</v>
      </c>
      <c r="H330">
        <f t="shared" si="12"/>
        <v>9.2555118064501479E-2</v>
      </c>
    </row>
    <row r="331" spans="1:8" x14ac:dyDescent="0.35">
      <c r="A331" s="25">
        <v>2094</v>
      </c>
      <c r="B331" s="16" t="s">
        <v>50</v>
      </c>
      <c r="C331" s="16" t="s">
        <v>569</v>
      </c>
      <c r="D331" s="16" t="s">
        <v>570</v>
      </c>
      <c r="E331" s="25">
        <v>-22</v>
      </c>
      <c r="F331" s="25">
        <v>7</v>
      </c>
      <c r="G331">
        <f t="shared" si="11"/>
        <v>-0.49028900235119399</v>
      </c>
      <c r="H331">
        <f t="shared" si="12"/>
        <v>-0.49028900235119399</v>
      </c>
    </row>
    <row r="332" spans="1:8" x14ac:dyDescent="0.35">
      <c r="A332" s="25">
        <v>2096</v>
      </c>
      <c r="B332" s="16" t="s">
        <v>50</v>
      </c>
      <c r="C332" s="16" t="s">
        <v>571</v>
      </c>
      <c r="D332" s="16" t="s">
        <v>572</v>
      </c>
      <c r="E332" s="25">
        <v>-21</v>
      </c>
      <c r="F332" s="25">
        <v>8</v>
      </c>
      <c r="G332">
        <f t="shared" si="11"/>
        <v>-0.47207512358820353</v>
      </c>
      <c r="H332">
        <f t="shared" si="12"/>
        <v>-0.47207512358820353</v>
      </c>
    </row>
    <row r="333" spans="1:8" x14ac:dyDescent="0.35">
      <c r="A333" s="25">
        <v>2097</v>
      </c>
      <c r="B333" s="16" t="s">
        <v>111</v>
      </c>
      <c r="C333" s="16" t="s">
        <v>573</v>
      </c>
      <c r="D333" s="16" t="s">
        <v>574</v>
      </c>
      <c r="E333" s="25">
        <v>-9</v>
      </c>
      <c r="F333" s="25">
        <v>9</v>
      </c>
      <c r="G333">
        <f t="shared" si="11"/>
        <v>-0.25350857843231772</v>
      </c>
      <c r="H333">
        <f t="shared" si="12"/>
        <v>-0.25350857843231772</v>
      </c>
    </row>
    <row r="334" spans="1:8" x14ac:dyDescent="0.35">
      <c r="A334" s="25">
        <v>2098</v>
      </c>
      <c r="B334" s="16" t="s">
        <v>50</v>
      </c>
      <c r="C334" s="16" t="s">
        <v>575</v>
      </c>
      <c r="D334" s="16" t="s">
        <v>576</v>
      </c>
      <c r="E334" s="25">
        <v>-12</v>
      </c>
      <c r="F334" s="25">
        <v>8</v>
      </c>
      <c r="G334">
        <f t="shared" si="11"/>
        <v>-0.30815021472128917</v>
      </c>
      <c r="H334">
        <f t="shared" si="12"/>
        <v>-0.30815021472128917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30A4-2053-4374-846E-5EEE75F0597F}">
  <dimension ref="A1:K29"/>
  <sheetViews>
    <sheetView workbookViewId="0">
      <selection activeCell="K2" sqref="K2"/>
    </sheetView>
  </sheetViews>
  <sheetFormatPr defaultRowHeight="14.5" x14ac:dyDescent="0.35"/>
  <cols>
    <col min="8" max="8" width="11.36328125" customWidth="1"/>
    <col min="9" max="9" width="11" customWidth="1"/>
    <col min="10" max="10" width="14.08984375" customWidth="1"/>
  </cols>
  <sheetData>
    <row r="1" spans="1:11" x14ac:dyDescent="0.35">
      <c r="A1" s="53" t="s">
        <v>577</v>
      </c>
      <c r="B1" s="53"/>
      <c r="C1" s="53" t="s">
        <v>578</v>
      </c>
      <c r="D1" s="53"/>
      <c r="E1" s="53" t="s">
        <v>579</v>
      </c>
      <c r="F1" s="53"/>
      <c r="G1" s="53" t="s">
        <v>580</v>
      </c>
      <c r="H1" s="53"/>
      <c r="I1" s="53" t="s">
        <v>581</v>
      </c>
      <c r="J1" s="53"/>
    </row>
    <row r="2" spans="1:11" ht="15.5" x14ac:dyDescent="0.35">
      <c r="A2" s="54" t="s">
        <v>582</v>
      </c>
      <c r="B2" s="54"/>
      <c r="C2" s="54"/>
      <c r="D2" s="54"/>
      <c r="E2" s="54"/>
      <c r="F2" s="54"/>
      <c r="G2" s="54"/>
      <c r="H2" s="54"/>
      <c r="I2" s="54"/>
      <c r="J2" s="54"/>
      <c r="K2" s="37" t="s">
        <v>583</v>
      </c>
    </row>
    <row r="3" spans="1:11" x14ac:dyDescent="0.35">
      <c r="A3" t="s">
        <v>584</v>
      </c>
      <c r="B3">
        <v>1269.8333333333333</v>
      </c>
      <c r="C3" t="s">
        <v>584</v>
      </c>
      <c r="D3">
        <v>0.35541666666666666</v>
      </c>
      <c r="E3" t="s">
        <v>584</v>
      </c>
      <c r="F3">
        <v>38861.125</v>
      </c>
      <c r="G3" t="s">
        <v>584</v>
      </c>
      <c r="H3">
        <v>81.458333333333329</v>
      </c>
      <c r="I3" t="s">
        <v>584</v>
      </c>
      <c r="J3">
        <v>82.333333333333329</v>
      </c>
      <c r="K3" s="27" t="s">
        <v>585</v>
      </c>
    </row>
    <row r="4" spans="1:11" x14ac:dyDescent="0.35">
      <c r="A4" t="s">
        <v>586</v>
      </c>
      <c r="B4">
        <v>15.962554309903489</v>
      </c>
      <c r="C4" t="s">
        <v>586</v>
      </c>
      <c r="D4">
        <v>2.859625980577226E-2</v>
      </c>
      <c r="E4" t="s">
        <v>586</v>
      </c>
      <c r="F4">
        <v>3690.6576719951804</v>
      </c>
      <c r="G4" t="s">
        <v>586</v>
      </c>
      <c r="H4">
        <v>2.5316683840430807</v>
      </c>
      <c r="I4" t="s">
        <v>586</v>
      </c>
      <c r="J4">
        <v>1.7720317769039882</v>
      </c>
      <c r="K4" s="3" t="s">
        <v>587</v>
      </c>
    </row>
    <row r="5" spans="1:11" x14ac:dyDescent="0.35">
      <c r="A5" t="s">
        <v>588</v>
      </c>
      <c r="B5">
        <v>1280</v>
      </c>
      <c r="C5" t="s">
        <v>588</v>
      </c>
      <c r="D5">
        <v>0.315</v>
      </c>
      <c r="E5" t="s">
        <v>588</v>
      </c>
      <c r="F5">
        <v>37867</v>
      </c>
      <c r="G5" t="s">
        <v>588</v>
      </c>
      <c r="H5">
        <v>83.5</v>
      </c>
      <c r="I5" t="s">
        <v>588</v>
      </c>
      <c r="J5">
        <v>86</v>
      </c>
      <c r="K5" s="3" t="s">
        <v>589</v>
      </c>
    </row>
    <row r="6" spans="1:11" x14ac:dyDescent="0.35">
      <c r="A6" t="s">
        <v>590</v>
      </c>
      <c r="B6">
        <v>1225</v>
      </c>
      <c r="C6" t="s">
        <v>590</v>
      </c>
      <c r="D6">
        <v>0.24</v>
      </c>
      <c r="E6" t="s">
        <v>590</v>
      </c>
      <c r="F6" t="e">
        <v>#N/A</v>
      </c>
      <c r="G6" t="s">
        <v>590</v>
      </c>
      <c r="H6">
        <v>95</v>
      </c>
      <c r="I6" t="s">
        <v>590</v>
      </c>
      <c r="J6">
        <v>90</v>
      </c>
      <c r="K6" s="3" t="s">
        <v>591</v>
      </c>
    </row>
    <row r="7" spans="1:11" x14ac:dyDescent="0.35">
      <c r="A7" t="s">
        <v>592</v>
      </c>
      <c r="B7">
        <v>78.20022610145601</v>
      </c>
      <c r="C7" t="s">
        <v>592</v>
      </c>
      <c r="D7">
        <v>0.14009249015240405</v>
      </c>
      <c r="E7" t="s">
        <v>592</v>
      </c>
      <c r="F7">
        <v>18080.456223352474</v>
      </c>
      <c r="G7" t="s">
        <v>592</v>
      </c>
      <c r="H7">
        <v>12.402591477683979</v>
      </c>
      <c r="I7" t="s">
        <v>592</v>
      </c>
      <c r="J7">
        <v>8.6811473228243354</v>
      </c>
      <c r="K7" s="3" t="s">
        <v>593</v>
      </c>
    </row>
    <row r="8" spans="1:11" x14ac:dyDescent="0.35">
      <c r="A8" t="s">
        <v>594</v>
      </c>
      <c r="B8">
        <v>6115.275362318841</v>
      </c>
      <c r="C8" t="s">
        <v>594</v>
      </c>
      <c r="D8">
        <v>1.9625905797101426E-2</v>
      </c>
      <c r="E8" t="s">
        <v>594</v>
      </c>
      <c r="F8">
        <v>326902897.24456519</v>
      </c>
      <c r="G8" t="s">
        <v>594</v>
      </c>
      <c r="H8">
        <v>153.82427536231927</v>
      </c>
      <c r="I8" t="s">
        <v>594</v>
      </c>
      <c r="J8">
        <v>75.36231884058013</v>
      </c>
      <c r="K8" s="3" t="s">
        <v>595</v>
      </c>
    </row>
    <row r="9" spans="1:11" x14ac:dyDescent="0.35">
      <c r="A9" t="s">
        <v>596</v>
      </c>
      <c r="B9">
        <v>-0.62248688672145125</v>
      </c>
      <c r="C9" t="s">
        <v>596</v>
      </c>
      <c r="D9">
        <v>-0.78070971919033649</v>
      </c>
      <c r="E9" t="s">
        <v>596</v>
      </c>
      <c r="F9">
        <v>5.6398827834510357</v>
      </c>
      <c r="G9" t="s">
        <v>596</v>
      </c>
      <c r="H9">
        <v>0.81460497534517673</v>
      </c>
      <c r="I9" t="s">
        <v>596</v>
      </c>
      <c r="J9">
        <v>-0.19670540997464414</v>
      </c>
    </row>
    <row r="10" spans="1:11" x14ac:dyDescent="0.35">
      <c r="A10" t="s">
        <v>597</v>
      </c>
      <c r="B10">
        <v>-0.33342984171714529</v>
      </c>
      <c r="C10" t="s">
        <v>597</v>
      </c>
      <c r="D10">
        <v>0.50304140305279632</v>
      </c>
      <c r="E10" t="s">
        <v>597</v>
      </c>
      <c r="F10">
        <v>1.9436115144552781</v>
      </c>
      <c r="G10" t="s">
        <v>597</v>
      </c>
      <c r="H10">
        <v>-0.98097629912608508</v>
      </c>
      <c r="I10" t="s">
        <v>597</v>
      </c>
      <c r="J10">
        <v>-0.77024075020512472</v>
      </c>
    </row>
    <row r="11" spans="1:11" x14ac:dyDescent="0.35">
      <c r="A11" t="s">
        <v>598</v>
      </c>
      <c r="B11">
        <v>291</v>
      </c>
      <c r="C11" t="s">
        <v>598</v>
      </c>
      <c r="D11">
        <v>0.47</v>
      </c>
      <c r="E11" t="s">
        <v>598</v>
      </c>
      <c r="F11">
        <v>82897</v>
      </c>
      <c r="G11" t="s">
        <v>598</v>
      </c>
      <c r="H11">
        <v>46</v>
      </c>
      <c r="I11" t="s">
        <v>598</v>
      </c>
      <c r="J11">
        <v>32</v>
      </c>
    </row>
    <row r="12" spans="1:11" x14ac:dyDescent="0.35">
      <c r="A12" t="s">
        <v>599</v>
      </c>
      <c r="B12">
        <v>1109</v>
      </c>
      <c r="C12" t="s">
        <v>599</v>
      </c>
      <c r="D12">
        <v>0.17</v>
      </c>
      <c r="E12" t="s">
        <v>599</v>
      </c>
      <c r="F12">
        <v>19365</v>
      </c>
      <c r="G12" t="s">
        <v>599</v>
      </c>
      <c r="H12">
        <v>52</v>
      </c>
      <c r="I12" t="s">
        <v>599</v>
      </c>
      <c r="J12">
        <v>61</v>
      </c>
    </row>
    <row r="13" spans="1:11" x14ac:dyDescent="0.35">
      <c r="A13" t="s">
        <v>600</v>
      </c>
      <c r="B13">
        <v>1400</v>
      </c>
      <c r="C13" t="s">
        <v>600</v>
      </c>
      <c r="D13">
        <v>0.64</v>
      </c>
      <c r="E13" t="s">
        <v>600</v>
      </c>
      <c r="F13">
        <v>102262</v>
      </c>
      <c r="G13" t="s">
        <v>600</v>
      </c>
      <c r="H13">
        <v>98</v>
      </c>
      <c r="I13" t="s">
        <v>600</v>
      </c>
      <c r="J13">
        <v>93</v>
      </c>
    </row>
    <row r="14" spans="1:11" x14ac:dyDescent="0.35">
      <c r="A14" t="s">
        <v>601</v>
      </c>
      <c r="B14">
        <v>30476</v>
      </c>
      <c r="C14" t="s">
        <v>601</v>
      </c>
      <c r="D14">
        <v>8.5299999999999994</v>
      </c>
      <c r="E14" t="s">
        <v>601</v>
      </c>
      <c r="F14">
        <v>932667</v>
      </c>
      <c r="G14" t="s">
        <v>601</v>
      </c>
      <c r="H14">
        <v>1955</v>
      </c>
      <c r="I14" t="s">
        <v>601</v>
      </c>
      <c r="J14">
        <v>1976</v>
      </c>
    </row>
    <row r="15" spans="1:11" ht="15" thickBot="1" x14ac:dyDescent="0.4">
      <c r="A15" s="28" t="s">
        <v>602</v>
      </c>
      <c r="B15" s="28">
        <v>24</v>
      </c>
      <c r="C15" s="28" t="s">
        <v>602</v>
      </c>
      <c r="D15" s="28">
        <v>24</v>
      </c>
      <c r="E15" s="28" t="s">
        <v>602</v>
      </c>
      <c r="F15" s="28">
        <v>24</v>
      </c>
      <c r="G15" s="28" t="s">
        <v>602</v>
      </c>
      <c r="H15" s="28">
        <v>24</v>
      </c>
      <c r="I15" s="28" t="s">
        <v>602</v>
      </c>
      <c r="J15" s="28">
        <v>24</v>
      </c>
    </row>
    <row r="17" spans="1:10" ht="15.5" x14ac:dyDescent="0.35">
      <c r="A17" s="52" t="s">
        <v>603</v>
      </c>
      <c r="B17" s="52"/>
      <c r="C17" s="52"/>
      <c r="D17" s="52"/>
      <c r="E17" s="52"/>
      <c r="F17" s="52"/>
      <c r="G17" s="52"/>
      <c r="H17" s="52"/>
      <c r="I17" s="52"/>
      <c r="J17" s="52"/>
    </row>
    <row r="18" spans="1:10" x14ac:dyDescent="0.35">
      <c r="A18" t="s">
        <v>584</v>
      </c>
      <c r="B18">
        <v>1256.6400000000001</v>
      </c>
      <c r="C18" t="s">
        <v>584</v>
      </c>
      <c r="D18">
        <v>0.40559999999999996</v>
      </c>
      <c r="E18" t="s">
        <v>584</v>
      </c>
      <c r="F18">
        <v>21611.56</v>
      </c>
      <c r="G18" t="s">
        <v>584</v>
      </c>
      <c r="H18">
        <v>67.239999999999995</v>
      </c>
      <c r="I18" t="s">
        <v>584</v>
      </c>
      <c r="J18">
        <v>84.12</v>
      </c>
    </row>
    <row r="19" spans="1:10" x14ac:dyDescent="0.35">
      <c r="A19" t="s">
        <v>586</v>
      </c>
      <c r="B19">
        <v>8.7347734181641279</v>
      </c>
      <c r="C19" t="s">
        <v>586</v>
      </c>
      <c r="D19">
        <v>2.5033843758666678E-2</v>
      </c>
      <c r="E19" t="s">
        <v>586</v>
      </c>
      <c r="F19">
        <v>724.87000922004381</v>
      </c>
      <c r="G19" t="s">
        <v>586</v>
      </c>
      <c r="H19">
        <v>2.1604629133590785</v>
      </c>
      <c r="I19" t="s">
        <v>586</v>
      </c>
      <c r="J19">
        <v>1.2183595528414428</v>
      </c>
    </row>
    <row r="20" spans="1:10" x14ac:dyDescent="0.35">
      <c r="A20" t="s">
        <v>588</v>
      </c>
      <c r="B20">
        <v>1255</v>
      </c>
      <c r="C20" t="s">
        <v>588</v>
      </c>
      <c r="D20">
        <v>0.38</v>
      </c>
      <c r="E20" t="s">
        <v>588</v>
      </c>
      <c r="F20">
        <v>20377</v>
      </c>
      <c r="G20" t="s">
        <v>588</v>
      </c>
      <c r="H20">
        <v>68</v>
      </c>
      <c r="I20" t="s">
        <v>588</v>
      </c>
      <c r="J20">
        <v>85</v>
      </c>
    </row>
    <row r="21" spans="1:10" x14ac:dyDescent="0.35">
      <c r="A21" t="s">
        <v>590</v>
      </c>
      <c r="B21">
        <v>1300</v>
      </c>
      <c r="C21" t="s">
        <v>590</v>
      </c>
      <c r="D21">
        <v>0.36</v>
      </c>
      <c r="E21" t="s">
        <v>590</v>
      </c>
      <c r="F21" t="e">
        <v>#N/A</v>
      </c>
      <c r="G21" t="s">
        <v>590</v>
      </c>
      <c r="H21">
        <v>65</v>
      </c>
      <c r="I21" t="s">
        <v>590</v>
      </c>
      <c r="J21">
        <v>80</v>
      </c>
    </row>
    <row r="22" spans="1:10" x14ac:dyDescent="0.35">
      <c r="A22" t="s">
        <v>592</v>
      </c>
      <c r="B22">
        <v>43.673867090820643</v>
      </c>
      <c r="C22" t="s">
        <v>592</v>
      </c>
      <c r="D22">
        <v>0.1251692187933334</v>
      </c>
      <c r="E22" t="s">
        <v>592</v>
      </c>
      <c r="F22">
        <v>3624.3500461002191</v>
      </c>
      <c r="G22" t="s">
        <v>592</v>
      </c>
      <c r="H22">
        <v>10.802314566795392</v>
      </c>
      <c r="I22" t="s">
        <v>592</v>
      </c>
      <c r="J22">
        <v>6.0917977642072145</v>
      </c>
    </row>
    <row r="23" spans="1:10" x14ac:dyDescent="0.35">
      <c r="A23" t="s">
        <v>594</v>
      </c>
      <c r="B23">
        <v>1907.4066666666665</v>
      </c>
      <c r="C23" t="s">
        <v>594</v>
      </c>
      <c r="D23">
        <v>1.5667333333333366E-2</v>
      </c>
      <c r="E23" t="s">
        <v>594</v>
      </c>
      <c r="F23">
        <v>13135913.25666666</v>
      </c>
      <c r="G23" t="s">
        <v>594</v>
      </c>
      <c r="H23">
        <v>116.6899999999999</v>
      </c>
      <c r="I23" t="s">
        <v>594</v>
      </c>
      <c r="J23">
        <v>37.110000000000014</v>
      </c>
    </row>
    <row r="24" spans="1:10" x14ac:dyDescent="0.35">
      <c r="A24" t="s">
        <v>596</v>
      </c>
      <c r="B24">
        <v>-0.73236036935039106</v>
      </c>
      <c r="C24" t="s">
        <v>596</v>
      </c>
      <c r="D24">
        <v>-0.71603813332378108</v>
      </c>
      <c r="E24" t="s">
        <v>596</v>
      </c>
      <c r="F24">
        <v>-1.2314227428666968</v>
      </c>
      <c r="G24" t="s">
        <v>596</v>
      </c>
      <c r="H24">
        <v>-0.8092066413517367</v>
      </c>
      <c r="I24" t="s">
        <v>596</v>
      </c>
      <c r="J24">
        <v>-0.57410403475048311</v>
      </c>
    </row>
    <row r="25" spans="1:10" x14ac:dyDescent="0.35">
      <c r="A25" t="s">
        <v>597</v>
      </c>
      <c r="B25">
        <v>-2.8178376139960201E-2</v>
      </c>
      <c r="C25" t="s">
        <v>597</v>
      </c>
      <c r="D25">
        <v>0.39294207875675119</v>
      </c>
      <c r="E25" t="s">
        <v>597</v>
      </c>
      <c r="F25">
        <v>0.30587062813701532</v>
      </c>
      <c r="G25" t="s">
        <v>597</v>
      </c>
      <c r="H25">
        <v>-0.14381653042175727</v>
      </c>
      <c r="I25" t="s">
        <v>597</v>
      </c>
      <c r="J25">
        <v>-0.45790850662909038</v>
      </c>
    </row>
    <row r="26" spans="1:10" x14ac:dyDescent="0.35">
      <c r="A26" t="s">
        <v>598</v>
      </c>
      <c r="B26">
        <v>166</v>
      </c>
      <c r="C26" t="s">
        <v>598</v>
      </c>
      <c r="D26">
        <v>0.45000000000000007</v>
      </c>
      <c r="E26" t="s">
        <v>598</v>
      </c>
      <c r="F26">
        <v>11975</v>
      </c>
      <c r="G26" t="s">
        <v>598</v>
      </c>
      <c r="H26">
        <v>39</v>
      </c>
      <c r="I26" t="s">
        <v>598</v>
      </c>
      <c r="J26">
        <v>21</v>
      </c>
    </row>
    <row r="27" spans="1:10" x14ac:dyDescent="0.35">
      <c r="A27" t="s">
        <v>599</v>
      </c>
      <c r="B27">
        <v>1170</v>
      </c>
      <c r="C27" t="s">
        <v>599</v>
      </c>
      <c r="D27">
        <v>0.22</v>
      </c>
      <c r="E27" t="s">
        <v>599</v>
      </c>
      <c r="F27">
        <v>15904</v>
      </c>
      <c r="G27" t="s">
        <v>599</v>
      </c>
      <c r="H27">
        <v>47</v>
      </c>
      <c r="I27" t="s">
        <v>599</v>
      </c>
      <c r="J27">
        <v>72</v>
      </c>
    </row>
    <row r="28" spans="1:10" x14ac:dyDescent="0.35">
      <c r="A28" t="s">
        <v>600</v>
      </c>
      <c r="B28">
        <v>1336</v>
      </c>
      <c r="C28" t="s">
        <v>600</v>
      </c>
      <c r="D28">
        <v>0.67</v>
      </c>
      <c r="E28" t="s">
        <v>600</v>
      </c>
      <c r="F28">
        <v>27879</v>
      </c>
      <c r="G28" t="s">
        <v>600</v>
      </c>
      <c r="H28">
        <v>86</v>
      </c>
      <c r="I28" t="s">
        <v>600</v>
      </c>
      <c r="J28">
        <v>93</v>
      </c>
    </row>
    <row r="29" spans="1:10" x14ac:dyDescent="0.35">
      <c r="A29" t="s">
        <v>601</v>
      </c>
      <c r="B29">
        <v>31416</v>
      </c>
      <c r="C29" t="s">
        <v>601</v>
      </c>
      <c r="D29">
        <v>10.139999999999999</v>
      </c>
      <c r="E29" t="s">
        <v>601</v>
      </c>
      <c r="F29">
        <v>540289</v>
      </c>
      <c r="G29" t="s">
        <v>601</v>
      </c>
      <c r="H29">
        <v>1681</v>
      </c>
      <c r="I29" t="s">
        <v>601</v>
      </c>
      <c r="J29">
        <v>2103</v>
      </c>
    </row>
  </sheetData>
  <mergeCells count="7">
    <mergeCell ref="A17:J17"/>
    <mergeCell ref="A1:B1"/>
    <mergeCell ref="C1:D1"/>
    <mergeCell ref="E1:F1"/>
    <mergeCell ref="G1:H1"/>
    <mergeCell ref="I1:J1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2C82-A76A-45C4-8F54-B1BE195673DF}">
  <dimension ref="A1:O818"/>
  <sheetViews>
    <sheetView tabSelected="1" workbookViewId="0">
      <selection activeCell="T21" sqref="T21"/>
    </sheetView>
  </sheetViews>
  <sheetFormatPr defaultColWidth="8.90625" defaultRowHeight="14.5" x14ac:dyDescent="0.35"/>
  <cols>
    <col min="1" max="1" width="12.453125" customWidth="1"/>
    <col min="2" max="2" width="6.26953125" customWidth="1"/>
    <col min="3" max="3" width="17.08984375" customWidth="1"/>
  </cols>
  <sheetData>
    <row r="1" spans="1:15" x14ac:dyDescent="0.35">
      <c r="A1" s="2" t="s">
        <v>613</v>
      </c>
      <c r="N1" s="32" t="s">
        <v>614</v>
      </c>
      <c r="O1" s="32" t="s">
        <v>617</v>
      </c>
    </row>
    <row r="2" spans="1:15" x14ac:dyDescent="0.35">
      <c r="N2">
        <v>0</v>
      </c>
      <c r="O2">
        <v>0</v>
      </c>
    </row>
    <row r="3" spans="1:15" ht="15" thickBot="1" x14ac:dyDescent="0.4">
      <c r="A3" s="30" t="s">
        <v>615</v>
      </c>
      <c r="B3" s="55" t="s">
        <v>616</v>
      </c>
      <c r="C3" s="55"/>
      <c r="D3" s="55"/>
      <c r="E3" s="55"/>
      <c r="N3">
        <v>50</v>
      </c>
      <c r="O3">
        <v>134</v>
      </c>
    </row>
    <row r="4" spans="1:15" ht="15" thickTop="1" x14ac:dyDescent="0.35">
      <c r="A4">
        <v>26</v>
      </c>
      <c r="N4">
        <v>100</v>
      </c>
      <c r="O4">
        <v>319</v>
      </c>
    </row>
    <row r="5" spans="1:15" x14ac:dyDescent="0.35">
      <c r="A5">
        <v>358</v>
      </c>
      <c r="C5" t="s">
        <v>584</v>
      </c>
      <c r="D5">
        <v>126.27832512315271</v>
      </c>
      <c r="N5">
        <v>150</v>
      </c>
      <c r="O5">
        <v>148</v>
      </c>
    </row>
    <row r="6" spans="1:15" x14ac:dyDescent="0.35">
      <c r="A6">
        <v>218</v>
      </c>
      <c r="C6" t="s">
        <v>586</v>
      </c>
      <c r="D6">
        <v>3.6912206982200275</v>
      </c>
      <c r="N6">
        <v>200</v>
      </c>
      <c r="O6">
        <v>77</v>
      </c>
    </row>
    <row r="7" spans="1:15" x14ac:dyDescent="0.35">
      <c r="A7">
        <v>71</v>
      </c>
      <c r="C7" t="s">
        <v>588</v>
      </c>
      <c r="D7">
        <v>88</v>
      </c>
      <c r="N7">
        <v>250</v>
      </c>
      <c r="O7">
        <v>46</v>
      </c>
    </row>
    <row r="8" spans="1:15" x14ac:dyDescent="0.35">
      <c r="A8">
        <v>190</v>
      </c>
      <c r="C8" t="s">
        <v>590</v>
      </c>
      <c r="D8">
        <v>83</v>
      </c>
      <c r="N8">
        <v>300</v>
      </c>
      <c r="O8">
        <v>34</v>
      </c>
    </row>
    <row r="9" spans="1:15" x14ac:dyDescent="0.35">
      <c r="A9">
        <v>36</v>
      </c>
      <c r="C9" t="s">
        <v>592</v>
      </c>
      <c r="D9">
        <v>105.18359908887874</v>
      </c>
      <c r="N9">
        <v>350</v>
      </c>
      <c r="O9">
        <v>21</v>
      </c>
    </row>
    <row r="10" spans="1:15" x14ac:dyDescent="0.35">
      <c r="A10">
        <v>45</v>
      </c>
      <c r="C10" t="s">
        <v>594</v>
      </c>
      <c r="D10">
        <v>11063.589517289973</v>
      </c>
      <c r="N10">
        <v>400</v>
      </c>
      <c r="O10">
        <v>12</v>
      </c>
    </row>
    <row r="11" spans="1:15" x14ac:dyDescent="0.35">
      <c r="A11">
        <v>68</v>
      </c>
      <c r="C11" t="s">
        <v>596</v>
      </c>
      <c r="D11">
        <v>8.7075263496879742</v>
      </c>
      <c r="N11">
        <v>450</v>
      </c>
      <c r="O11">
        <v>7</v>
      </c>
    </row>
    <row r="12" spans="1:15" x14ac:dyDescent="0.35">
      <c r="A12">
        <v>45</v>
      </c>
      <c r="C12" t="s">
        <v>597</v>
      </c>
      <c r="D12">
        <v>2.4135774538884709</v>
      </c>
      <c r="N12">
        <v>500</v>
      </c>
      <c r="O12">
        <v>4</v>
      </c>
    </row>
    <row r="13" spans="1:15" x14ac:dyDescent="0.35">
      <c r="A13">
        <v>66</v>
      </c>
      <c r="C13" t="s">
        <v>598</v>
      </c>
      <c r="D13">
        <v>867</v>
      </c>
      <c r="N13">
        <v>550</v>
      </c>
      <c r="O13">
        <v>2</v>
      </c>
    </row>
    <row r="14" spans="1:15" x14ac:dyDescent="0.35">
      <c r="A14">
        <v>132</v>
      </c>
      <c r="C14" t="s">
        <v>599</v>
      </c>
      <c r="D14">
        <v>9</v>
      </c>
      <c r="N14">
        <v>600</v>
      </c>
      <c r="O14">
        <v>1</v>
      </c>
    </row>
    <row r="15" spans="1:15" ht="15" thickBot="1" x14ac:dyDescent="0.4">
      <c r="A15">
        <v>372</v>
      </c>
      <c r="C15" t="s">
        <v>600</v>
      </c>
      <c r="D15">
        <v>876</v>
      </c>
      <c r="N15" s="28" t="s">
        <v>618</v>
      </c>
      <c r="O15" s="28">
        <v>7</v>
      </c>
    </row>
    <row r="16" spans="1:15" x14ac:dyDescent="0.35">
      <c r="A16">
        <v>125</v>
      </c>
      <c r="C16" t="s">
        <v>601</v>
      </c>
      <c r="D16">
        <v>102538</v>
      </c>
    </row>
    <row r="17" spans="1:4" ht="15" thickBot="1" x14ac:dyDescent="0.4">
      <c r="A17">
        <v>16</v>
      </c>
      <c r="C17" s="28" t="s">
        <v>602</v>
      </c>
      <c r="D17" s="28">
        <v>812</v>
      </c>
    </row>
    <row r="18" spans="1:4" x14ac:dyDescent="0.35">
      <c r="A18">
        <v>37</v>
      </c>
      <c r="C18" s="29"/>
    </row>
    <row r="19" spans="1:4" x14ac:dyDescent="0.35">
      <c r="A19">
        <v>116</v>
      </c>
      <c r="C19" s="47" t="s">
        <v>612</v>
      </c>
      <c r="D19" s="14">
        <f>_xlfn.PERCENTILE.INC($A4:$A818,0.9)</f>
        <v>260.89999999999998</v>
      </c>
    </row>
    <row r="20" spans="1:4" x14ac:dyDescent="0.35">
      <c r="A20">
        <v>145</v>
      </c>
      <c r="C20" s="29"/>
    </row>
    <row r="21" spans="1:4" x14ac:dyDescent="0.35">
      <c r="A21">
        <v>160</v>
      </c>
      <c r="C21" s="29"/>
    </row>
    <row r="22" spans="1:4" x14ac:dyDescent="0.35">
      <c r="C22" s="29"/>
    </row>
    <row r="23" spans="1:4" x14ac:dyDescent="0.35">
      <c r="C23" s="29"/>
      <c r="D23" s="29"/>
    </row>
    <row r="24" spans="1:4" x14ac:dyDescent="0.35">
      <c r="D24" s="29"/>
    </row>
    <row r="25" spans="1:4" x14ac:dyDescent="0.35">
      <c r="A25">
        <v>276</v>
      </c>
      <c r="D25" s="29"/>
    </row>
    <row r="26" spans="1:4" x14ac:dyDescent="0.35">
      <c r="A26">
        <v>132</v>
      </c>
      <c r="D26" s="31"/>
    </row>
    <row r="27" spans="1:4" x14ac:dyDescent="0.35">
      <c r="A27">
        <v>124</v>
      </c>
      <c r="D27" s="31"/>
    </row>
    <row r="28" spans="1:4" x14ac:dyDescent="0.35">
      <c r="A28">
        <v>180</v>
      </c>
    </row>
    <row r="29" spans="1:4" x14ac:dyDescent="0.35">
      <c r="A29">
        <v>111</v>
      </c>
      <c r="C29" s="31"/>
    </row>
    <row r="30" spans="1:4" x14ac:dyDescent="0.35">
      <c r="A30">
        <v>119</v>
      </c>
      <c r="C30" s="31"/>
    </row>
    <row r="31" spans="1:4" x14ac:dyDescent="0.35">
      <c r="A31">
        <v>75</v>
      </c>
    </row>
    <row r="32" spans="1:4" x14ac:dyDescent="0.35">
      <c r="A32">
        <v>164</v>
      </c>
    </row>
    <row r="33" spans="1:1" x14ac:dyDescent="0.35">
      <c r="A33">
        <v>39</v>
      </c>
    </row>
    <row r="34" spans="1:1" x14ac:dyDescent="0.35">
      <c r="A34">
        <v>698</v>
      </c>
    </row>
    <row r="35" spans="1:1" x14ac:dyDescent="0.35">
      <c r="A35">
        <v>46</v>
      </c>
    </row>
    <row r="36" spans="1:1" x14ac:dyDescent="0.35">
      <c r="A36">
        <v>172</v>
      </c>
    </row>
    <row r="37" spans="1:1" x14ac:dyDescent="0.35">
      <c r="A37">
        <v>151</v>
      </c>
    </row>
    <row r="38" spans="1:1" x14ac:dyDescent="0.35">
      <c r="A38">
        <v>83</v>
      </c>
    </row>
    <row r="39" spans="1:1" x14ac:dyDescent="0.35">
      <c r="A39">
        <v>166</v>
      </c>
    </row>
    <row r="40" spans="1:1" x14ac:dyDescent="0.35">
      <c r="A40">
        <v>78</v>
      </c>
    </row>
    <row r="41" spans="1:1" x14ac:dyDescent="0.35">
      <c r="A41">
        <v>68</v>
      </c>
    </row>
    <row r="42" spans="1:1" x14ac:dyDescent="0.35">
      <c r="A42">
        <v>502</v>
      </c>
    </row>
    <row r="43" spans="1:1" x14ac:dyDescent="0.35">
      <c r="A43">
        <v>83</v>
      </c>
    </row>
    <row r="44" spans="1:1" x14ac:dyDescent="0.35">
      <c r="A44">
        <v>139</v>
      </c>
    </row>
    <row r="45" spans="1:1" x14ac:dyDescent="0.35">
      <c r="A45">
        <v>19</v>
      </c>
    </row>
    <row r="46" spans="1:1" x14ac:dyDescent="0.35">
      <c r="A46">
        <v>44</v>
      </c>
    </row>
    <row r="47" spans="1:1" x14ac:dyDescent="0.35">
      <c r="A47">
        <v>117</v>
      </c>
    </row>
    <row r="48" spans="1:1" x14ac:dyDescent="0.35">
      <c r="A48">
        <v>38</v>
      </c>
    </row>
    <row r="49" spans="1:1" x14ac:dyDescent="0.35">
      <c r="A49">
        <v>176</v>
      </c>
    </row>
    <row r="50" spans="1:1" x14ac:dyDescent="0.35">
      <c r="A50">
        <v>128</v>
      </c>
    </row>
    <row r="51" spans="1:1" x14ac:dyDescent="0.35">
      <c r="A51">
        <v>18</v>
      </c>
    </row>
    <row r="52" spans="1:1" x14ac:dyDescent="0.35">
      <c r="A52">
        <v>427</v>
      </c>
    </row>
    <row r="53" spans="1:1" x14ac:dyDescent="0.35">
      <c r="A53">
        <v>72</v>
      </c>
    </row>
    <row r="54" spans="1:1" x14ac:dyDescent="0.35">
      <c r="A54">
        <v>145</v>
      </c>
    </row>
    <row r="55" spans="1:1" x14ac:dyDescent="0.35">
      <c r="A55">
        <v>185</v>
      </c>
    </row>
    <row r="56" spans="1:1" x14ac:dyDescent="0.35">
      <c r="A56">
        <v>74</v>
      </c>
    </row>
    <row r="57" spans="1:1" x14ac:dyDescent="0.35">
      <c r="A57">
        <v>137</v>
      </c>
    </row>
    <row r="58" spans="1:1" x14ac:dyDescent="0.35">
      <c r="A58">
        <v>30</v>
      </c>
    </row>
    <row r="59" spans="1:1" x14ac:dyDescent="0.35">
      <c r="A59">
        <v>43</v>
      </c>
    </row>
    <row r="60" spans="1:1" x14ac:dyDescent="0.35">
      <c r="A60">
        <v>70</v>
      </c>
    </row>
    <row r="61" spans="1:1" x14ac:dyDescent="0.35">
      <c r="A61">
        <v>233</v>
      </c>
    </row>
    <row r="62" spans="1:1" x14ac:dyDescent="0.35">
      <c r="A62">
        <v>185</v>
      </c>
    </row>
    <row r="63" spans="1:1" x14ac:dyDescent="0.35">
      <c r="A63">
        <v>128</v>
      </c>
    </row>
    <row r="64" spans="1:1" x14ac:dyDescent="0.35">
      <c r="A64">
        <v>113</v>
      </c>
    </row>
    <row r="65" spans="1:1" x14ac:dyDescent="0.35">
      <c r="A65">
        <v>79</v>
      </c>
    </row>
    <row r="66" spans="1:1" x14ac:dyDescent="0.35">
      <c r="A66">
        <v>182</v>
      </c>
    </row>
    <row r="67" spans="1:1" x14ac:dyDescent="0.35">
      <c r="A67">
        <v>83</v>
      </c>
    </row>
    <row r="68" spans="1:1" x14ac:dyDescent="0.35">
      <c r="A68">
        <v>81</v>
      </c>
    </row>
    <row r="69" spans="1:1" x14ac:dyDescent="0.35">
      <c r="A69">
        <v>87</v>
      </c>
    </row>
    <row r="70" spans="1:1" x14ac:dyDescent="0.35">
      <c r="A70">
        <v>61</v>
      </c>
    </row>
    <row r="71" spans="1:1" x14ac:dyDescent="0.35">
      <c r="A71">
        <v>105</v>
      </c>
    </row>
    <row r="72" spans="1:1" x14ac:dyDescent="0.35">
      <c r="A72">
        <v>66</v>
      </c>
    </row>
    <row r="73" spans="1:1" x14ac:dyDescent="0.35">
      <c r="A73">
        <v>46</v>
      </c>
    </row>
    <row r="74" spans="1:1" x14ac:dyDescent="0.35">
      <c r="A74">
        <v>139</v>
      </c>
    </row>
    <row r="75" spans="1:1" x14ac:dyDescent="0.35">
      <c r="A75">
        <v>141</v>
      </c>
    </row>
    <row r="76" spans="1:1" x14ac:dyDescent="0.35">
      <c r="A76">
        <v>78</v>
      </c>
    </row>
    <row r="77" spans="1:1" x14ac:dyDescent="0.35">
      <c r="A77">
        <v>265</v>
      </c>
    </row>
    <row r="78" spans="1:1" x14ac:dyDescent="0.35">
      <c r="A78">
        <v>66</v>
      </c>
    </row>
    <row r="79" spans="1:1" x14ac:dyDescent="0.35">
      <c r="A79">
        <v>194</v>
      </c>
    </row>
    <row r="80" spans="1:1" x14ac:dyDescent="0.35">
      <c r="A80">
        <v>93</v>
      </c>
    </row>
    <row r="81" spans="1:1" x14ac:dyDescent="0.35">
      <c r="A81">
        <v>82</v>
      </c>
    </row>
    <row r="82" spans="1:1" x14ac:dyDescent="0.35">
      <c r="A82">
        <v>156</v>
      </c>
    </row>
    <row r="83" spans="1:1" x14ac:dyDescent="0.35">
      <c r="A83">
        <v>115</v>
      </c>
    </row>
    <row r="84" spans="1:1" x14ac:dyDescent="0.35">
      <c r="A84">
        <v>50</v>
      </c>
    </row>
    <row r="85" spans="1:1" x14ac:dyDescent="0.35">
      <c r="A85">
        <v>262</v>
      </c>
    </row>
    <row r="86" spans="1:1" x14ac:dyDescent="0.35">
      <c r="A86">
        <v>130</v>
      </c>
    </row>
    <row r="87" spans="1:1" x14ac:dyDescent="0.35">
      <c r="A87">
        <v>73</v>
      </c>
    </row>
    <row r="88" spans="1:1" x14ac:dyDescent="0.35">
      <c r="A88">
        <v>82</v>
      </c>
    </row>
    <row r="89" spans="1:1" x14ac:dyDescent="0.35">
      <c r="A89">
        <v>107</v>
      </c>
    </row>
    <row r="90" spans="1:1" x14ac:dyDescent="0.35">
      <c r="A90">
        <v>83</v>
      </c>
    </row>
    <row r="91" spans="1:1" x14ac:dyDescent="0.35">
      <c r="A91">
        <v>64</v>
      </c>
    </row>
    <row r="92" spans="1:1" x14ac:dyDescent="0.35">
      <c r="A92">
        <v>156</v>
      </c>
    </row>
    <row r="93" spans="1:1" x14ac:dyDescent="0.35">
      <c r="A93">
        <v>81</v>
      </c>
    </row>
    <row r="94" spans="1:1" x14ac:dyDescent="0.35">
      <c r="A94">
        <v>204</v>
      </c>
    </row>
    <row r="95" spans="1:1" x14ac:dyDescent="0.35">
      <c r="A95">
        <v>76</v>
      </c>
    </row>
    <row r="96" spans="1:1" x14ac:dyDescent="0.35">
      <c r="A96">
        <v>148</v>
      </c>
    </row>
    <row r="97" spans="1:1" x14ac:dyDescent="0.35">
      <c r="A97">
        <v>426</v>
      </c>
    </row>
    <row r="98" spans="1:1" x14ac:dyDescent="0.35">
      <c r="A98">
        <v>102</v>
      </c>
    </row>
    <row r="99" spans="1:1" x14ac:dyDescent="0.35">
      <c r="A99">
        <v>65</v>
      </c>
    </row>
    <row r="100" spans="1:1" x14ac:dyDescent="0.35">
      <c r="A100">
        <v>131</v>
      </c>
    </row>
    <row r="101" spans="1:1" x14ac:dyDescent="0.35">
      <c r="A101">
        <v>518</v>
      </c>
    </row>
    <row r="102" spans="1:1" x14ac:dyDescent="0.35">
      <c r="A102">
        <v>329</v>
      </c>
    </row>
    <row r="103" spans="1:1" x14ac:dyDescent="0.35">
      <c r="A103">
        <v>714</v>
      </c>
    </row>
    <row r="104" spans="1:1" x14ac:dyDescent="0.35">
      <c r="A104">
        <v>203</v>
      </c>
    </row>
    <row r="105" spans="1:1" x14ac:dyDescent="0.35">
      <c r="A105">
        <v>14</v>
      </c>
    </row>
    <row r="106" spans="1:1" x14ac:dyDescent="0.35">
      <c r="A106">
        <v>131</v>
      </c>
    </row>
    <row r="107" spans="1:1" x14ac:dyDescent="0.35">
      <c r="A107">
        <v>415</v>
      </c>
    </row>
    <row r="108" spans="1:1" x14ac:dyDescent="0.35">
      <c r="A108">
        <v>325</v>
      </c>
    </row>
    <row r="109" spans="1:1" x14ac:dyDescent="0.35">
      <c r="A109">
        <v>58</v>
      </c>
    </row>
    <row r="110" spans="1:1" x14ac:dyDescent="0.35">
      <c r="A110">
        <v>68</v>
      </c>
    </row>
    <row r="111" spans="1:1" x14ac:dyDescent="0.35">
      <c r="A111">
        <v>62</v>
      </c>
    </row>
    <row r="112" spans="1:1" x14ac:dyDescent="0.35">
      <c r="A112">
        <v>303</v>
      </c>
    </row>
    <row r="113" spans="1:1" x14ac:dyDescent="0.35">
      <c r="A113">
        <v>314</v>
      </c>
    </row>
    <row r="114" spans="1:1" x14ac:dyDescent="0.35">
      <c r="A114">
        <v>40</v>
      </c>
    </row>
    <row r="115" spans="1:1" x14ac:dyDescent="0.35">
      <c r="A115">
        <v>9</v>
      </c>
    </row>
    <row r="116" spans="1:1" x14ac:dyDescent="0.35">
      <c r="A116">
        <v>18</v>
      </c>
    </row>
    <row r="117" spans="1:1" x14ac:dyDescent="0.35">
      <c r="A117">
        <v>30</v>
      </c>
    </row>
    <row r="118" spans="1:1" x14ac:dyDescent="0.35">
      <c r="A118">
        <v>95</v>
      </c>
    </row>
    <row r="119" spans="1:1" x14ac:dyDescent="0.35">
      <c r="A119">
        <v>315</v>
      </c>
    </row>
    <row r="120" spans="1:1" x14ac:dyDescent="0.35">
      <c r="A120">
        <v>141</v>
      </c>
    </row>
    <row r="121" spans="1:1" x14ac:dyDescent="0.35">
      <c r="A121">
        <v>26</v>
      </c>
    </row>
    <row r="122" spans="1:1" x14ac:dyDescent="0.35">
      <c r="A122">
        <v>189</v>
      </c>
    </row>
    <row r="123" spans="1:1" x14ac:dyDescent="0.35">
      <c r="A123">
        <v>43</v>
      </c>
    </row>
    <row r="124" spans="1:1" x14ac:dyDescent="0.35">
      <c r="A124">
        <v>132</v>
      </c>
    </row>
    <row r="125" spans="1:1" x14ac:dyDescent="0.35">
      <c r="A125">
        <v>19</v>
      </c>
    </row>
    <row r="126" spans="1:1" x14ac:dyDescent="0.35">
      <c r="A126">
        <v>29</v>
      </c>
    </row>
    <row r="127" spans="1:1" x14ac:dyDescent="0.35">
      <c r="A127">
        <v>273</v>
      </c>
    </row>
    <row r="128" spans="1:1" x14ac:dyDescent="0.35">
      <c r="A128">
        <v>167</v>
      </c>
    </row>
    <row r="129" spans="1:1" x14ac:dyDescent="0.35">
      <c r="A129">
        <v>98</v>
      </c>
    </row>
    <row r="130" spans="1:1" x14ac:dyDescent="0.35">
      <c r="A130">
        <v>98</v>
      </c>
    </row>
    <row r="131" spans="1:1" x14ac:dyDescent="0.35">
      <c r="A131">
        <v>92</v>
      </c>
    </row>
    <row r="132" spans="1:1" x14ac:dyDescent="0.35">
      <c r="A132">
        <v>36</v>
      </c>
    </row>
    <row r="133" spans="1:1" x14ac:dyDescent="0.35">
      <c r="A133">
        <v>64</v>
      </c>
    </row>
    <row r="134" spans="1:1" x14ac:dyDescent="0.35">
      <c r="A134">
        <v>81</v>
      </c>
    </row>
    <row r="135" spans="1:1" x14ac:dyDescent="0.35">
      <c r="A135">
        <v>67</v>
      </c>
    </row>
    <row r="136" spans="1:1" x14ac:dyDescent="0.35">
      <c r="A136">
        <v>52</v>
      </c>
    </row>
    <row r="137" spans="1:1" x14ac:dyDescent="0.35">
      <c r="A137">
        <v>47</v>
      </c>
    </row>
    <row r="138" spans="1:1" x14ac:dyDescent="0.35">
      <c r="A138">
        <v>163</v>
      </c>
    </row>
    <row r="139" spans="1:1" x14ac:dyDescent="0.35">
      <c r="A139">
        <v>61</v>
      </c>
    </row>
    <row r="140" spans="1:1" x14ac:dyDescent="0.35">
      <c r="A140">
        <v>88</v>
      </c>
    </row>
    <row r="141" spans="1:1" x14ac:dyDescent="0.35">
      <c r="A141">
        <v>182</v>
      </c>
    </row>
    <row r="142" spans="1:1" x14ac:dyDescent="0.35">
      <c r="A142">
        <v>149</v>
      </c>
    </row>
    <row r="143" spans="1:1" x14ac:dyDescent="0.35">
      <c r="A143">
        <v>83</v>
      </c>
    </row>
    <row r="144" spans="1:1" x14ac:dyDescent="0.35">
      <c r="A144">
        <v>17</v>
      </c>
    </row>
    <row r="145" spans="1:1" x14ac:dyDescent="0.35">
      <c r="A145">
        <v>85</v>
      </c>
    </row>
    <row r="146" spans="1:1" x14ac:dyDescent="0.35">
      <c r="A146">
        <v>466</v>
      </c>
    </row>
    <row r="147" spans="1:1" x14ac:dyDescent="0.35">
      <c r="A147">
        <v>139</v>
      </c>
    </row>
    <row r="148" spans="1:1" x14ac:dyDescent="0.35">
      <c r="A148">
        <v>87</v>
      </c>
    </row>
    <row r="149" spans="1:1" x14ac:dyDescent="0.35">
      <c r="A149">
        <v>116</v>
      </c>
    </row>
    <row r="150" spans="1:1" x14ac:dyDescent="0.35">
      <c r="A150">
        <v>97</v>
      </c>
    </row>
    <row r="151" spans="1:1" x14ac:dyDescent="0.35">
      <c r="A151">
        <v>98</v>
      </c>
    </row>
    <row r="152" spans="1:1" x14ac:dyDescent="0.35">
      <c r="A152">
        <v>15</v>
      </c>
    </row>
    <row r="153" spans="1:1" x14ac:dyDescent="0.35">
      <c r="A153">
        <v>77</v>
      </c>
    </row>
    <row r="154" spans="1:1" x14ac:dyDescent="0.35">
      <c r="A154">
        <v>97</v>
      </c>
    </row>
    <row r="155" spans="1:1" x14ac:dyDescent="0.35">
      <c r="A155">
        <v>204</v>
      </c>
    </row>
    <row r="156" spans="1:1" x14ac:dyDescent="0.35">
      <c r="A156">
        <v>19</v>
      </c>
    </row>
    <row r="157" spans="1:1" x14ac:dyDescent="0.35">
      <c r="A157">
        <v>68</v>
      </c>
    </row>
    <row r="158" spans="1:1" x14ac:dyDescent="0.35">
      <c r="A158">
        <v>195</v>
      </c>
    </row>
    <row r="159" spans="1:1" x14ac:dyDescent="0.35">
      <c r="A159">
        <v>61</v>
      </c>
    </row>
    <row r="160" spans="1:1" x14ac:dyDescent="0.35">
      <c r="A160">
        <v>253</v>
      </c>
    </row>
    <row r="161" spans="1:1" x14ac:dyDescent="0.35">
      <c r="A161">
        <v>557</v>
      </c>
    </row>
    <row r="162" spans="1:1" x14ac:dyDescent="0.35">
      <c r="A162">
        <v>94</v>
      </c>
    </row>
    <row r="163" spans="1:1" x14ac:dyDescent="0.35">
      <c r="A163">
        <v>66</v>
      </c>
    </row>
    <row r="164" spans="1:1" x14ac:dyDescent="0.35">
      <c r="A164">
        <v>10</v>
      </c>
    </row>
    <row r="165" spans="1:1" x14ac:dyDescent="0.35">
      <c r="A165">
        <v>149</v>
      </c>
    </row>
    <row r="166" spans="1:1" x14ac:dyDescent="0.35">
      <c r="A166">
        <v>89</v>
      </c>
    </row>
    <row r="167" spans="1:1" x14ac:dyDescent="0.35">
      <c r="A167">
        <v>253</v>
      </c>
    </row>
    <row r="168" spans="1:1" x14ac:dyDescent="0.35">
      <c r="A168">
        <v>189</v>
      </c>
    </row>
    <row r="169" spans="1:1" x14ac:dyDescent="0.35">
      <c r="A169">
        <v>20</v>
      </c>
    </row>
    <row r="170" spans="1:1" x14ac:dyDescent="0.35">
      <c r="A170">
        <v>75</v>
      </c>
    </row>
    <row r="171" spans="1:1" x14ac:dyDescent="0.35">
      <c r="A171">
        <v>102</v>
      </c>
    </row>
    <row r="172" spans="1:1" x14ac:dyDescent="0.35">
      <c r="A172">
        <v>46</v>
      </c>
    </row>
    <row r="173" spans="1:1" x14ac:dyDescent="0.35">
      <c r="A173">
        <v>60</v>
      </c>
    </row>
    <row r="174" spans="1:1" x14ac:dyDescent="0.35">
      <c r="A174">
        <v>277</v>
      </c>
    </row>
    <row r="175" spans="1:1" x14ac:dyDescent="0.35">
      <c r="A175">
        <v>65</v>
      </c>
    </row>
    <row r="176" spans="1:1" x14ac:dyDescent="0.35">
      <c r="A176">
        <v>169</v>
      </c>
    </row>
    <row r="177" spans="1:1" x14ac:dyDescent="0.35">
      <c r="A177">
        <v>122</v>
      </c>
    </row>
    <row r="178" spans="1:1" x14ac:dyDescent="0.35">
      <c r="A178">
        <v>186</v>
      </c>
    </row>
    <row r="179" spans="1:1" x14ac:dyDescent="0.35">
      <c r="A179">
        <v>87</v>
      </c>
    </row>
    <row r="180" spans="1:1" x14ac:dyDescent="0.35">
      <c r="A180">
        <v>24</v>
      </c>
    </row>
    <row r="181" spans="1:1" x14ac:dyDescent="0.35">
      <c r="A181">
        <v>197</v>
      </c>
    </row>
    <row r="182" spans="1:1" x14ac:dyDescent="0.35">
      <c r="A182">
        <v>59</v>
      </c>
    </row>
    <row r="183" spans="1:1" x14ac:dyDescent="0.35">
      <c r="A183">
        <v>203</v>
      </c>
    </row>
    <row r="184" spans="1:1" x14ac:dyDescent="0.35">
      <c r="A184">
        <v>86</v>
      </c>
    </row>
    <row r="185" spans="1:1" x14ac:dyDescent="0.35">
      <c r="A185">
        <v>132</v>
      </c>
    </row>
    <row r="186" spans="1:1" x14ac:dyDescent="0.35">
      <c r="A186">
        <v>311</v>
      </c>
    </row>
    <row r="187" spans="1:1" x14ac:dyDescent="0.35">
      <c r="A187">
        <v>175</v>
      </c>
    </row>
    <row r="188" spans="1:1" x14ac:dyDescent="0.35">
      <c r="A188">
        <v>69</v>
      </c>
    </row>
    <row r="189" spans="1:1" x14ac:dyDescent="0.35">
      <c r="A189">
        <v>191</v>
      </c>
    </row>
    <row r="190" spans="1:1" x14ac:dyDescent="0.35">
      <c r="A190">
        <v>248</v>
      </c>
    </row>
    <row r="191" spans="1:1" x14ac:dyDescent="0.35">
      <c r="A191">
        <v>67</v>
      </c>
    </row>
    <row r="192" spans="1:1" x14ac:dyDescent="0.35">
      <c r="A192">
        <v>357</v>
      </c>
    </row>
    <row r="193" spans="1:1" x14ac:dyDescent="0.35">
      <c r="A193">
        <v>136</v>
      </c>
    </row>
    <row r="194" spans="1:1" x14ac:dyDescent="0.35">
      <c r="A194">
        <v>49</v>
      </c>
    </row>
    <row r="195" spans="1:1" x14ac:dyDescent="0.35">
      <c r="A195">
        <v>315</v>
      </c>
    </row>
    <row r="196" spans="1:1" x14ac:dyDescent="0.35">
      <c r="A196">
        <v>41</v>
      </c>
    </row>
    <row r="197" spans="1:1" x14ac:dyDescent="0.35">
      <c r="A197">
        <v>141</v>
      </c>
    </row>
    <row r="198" spans="1:1" x14ac:dyDescent="0.35">
      <c r="A198">
        <v>96</v>
      </c>
    </row>
    <row r="199" spans="1:1" x14ac:dyDescent="0.35">
      <c r="A199">
        <v>12</v>
      </c>
    </row>
    <row r="200" spans="1:1" x14ac:dyDescent="0.35">
      <c r="A200">
        <v>111</v>
      </c>
    </row>
    <row r="201" spans="1:1" x14ac:dyDescent="0.35">
      <c r="A201">
        <v>30</v>
      </c>
    </row>
    <row r="202" spans="1:1" x14ac:dyDescent="0.35">
      <c r="A202">
        <v>118</v>
      </c>
    </row>
    <row r="203" spans="1:1" x14ac:dyDescent="0.35">
      <c r="A203">
        <v>57</v>
      </c>
    </row>
    <row r="204" spans="1:1" x14ac:dyDescent="0.35">
      <c r="A204">
        <v>66</v>
      </c>
    </row>
    <row r="205" spans="1:1" x14ac:dyDescent="0.35">
      <c r="A205">
        <v>74</v>
      </c>
    </row>
    <row r="206" spans="1:1" x14ac:dyDescent="0.35">
      <c r="A206">
        <v>79</v>
      </c>
    </row>
    <row r="207" spans="1:1" x14ac:dyDescent="0.35">
      <c r="A207">
        <v>66</v>
      </c>
    </row>
    <row r="208" spans="1:1" x14ac:dyDescent="0.35">
      <c r="A208">
        <v>63</v>
      </c>
    </row>
    <row r="209" spans="1:1" x14ac:dyDescent="0.35">
      <c r="A209">
        <v>265</v>
      </c>
    </row>
    <row r="210" spans="1:1" x14ac:dyDescent="0.35">
      <c r="A210">
        <v>159</v>
      </c>
    </row>
    <row r="211" spans="1:1" x14ac:dyDescent="0.35">
      <c r="A211">
        <v>78</v>
      </c>
    </row>
    <row r="212" spans="1:1" x14ac:dyDescent="0.35">
      <c r="A212">
        <v>66</v>
      </c>
    </row>
    <row r="213" spans="1:1" x14ac:dyDescent="0.35">
      <c r="A213">
        <v>94</v>
      </c>
    </row>
    <row r="214" spans="1:1" x14ac:dyDescent="0.35">
      <c r="A214">
        <v>69</v>
      </c>
    </row>
    <row r="215" spans="1:1" x14ac:dyDescent="0.35">
      <c r="A215">
        <v>109</v>
      </c>
    </row>
    <row r="216" spans="1:1" x14ac:dyDescent="0.35">
      <c r="A216">
        <v>61</v>
      </c>
    </row>
    <row r="217" spans="1:1" x14ac:dyDescent="0.35">
      <c r="A217">
        <v>162</v>
      </c>
    </row>
    <row r="218" spans="1:1" x14ac:dyDescent="0.35">
      <c r="A218">
        <v>190</v>
      </c>
    </row>
    <row r="219" spans="1:1" x14ac:dyDescent="0.35">
      <c r="A219">
        <v>35</v>
      </c>
    </row>
    <row r="220" spans="1:1" x14ac:dyDescent="0.35">
      <c r="A220">
        <v>53</v>
      </c>
    </row>
    <row r="221" spans="1:1" x14ac:dyDescent="0.35">
      <c r="A221">
        <v>68</v>
      </c>
    </row>
    <row r="222" spans="1:1" x14ac:dyDescent="0.35">
      <c r="A222">
        <v>98</v>
      </c>
    </row>
    <row r="223" spans="1:1" x14ac:dyDescent="0.35">
      <c r="A223">
        <v>38</v>
      </c>
    </row>
    <row r="224" spans="1:1" x14ac:dyDescent="0.35">
      <c r="A224">
        <v>202</v>
      </c>
    </row>
    <row r="225" spans="1:1" x14ac:dyDescent="0.35">
      <c r="A225">
        <v>15</v>
      </c>
    </row>
    <row r="226" spans="1:1" x14ac:dyDescent="0.35">
      <c r="A226">
        <v>65</v>
      </c>
    </row>
    <row r="227" spans="1:1" x14ac:dyDescent="0.35">
      <c r="A227">
        <v>86</v>
      </c>
    </row>
    <row r="228" spans="1:1" x14ac:dyDescent="0.35">
      <c r="A228">
        <v>876</v>
      </c>
    </row>
    <row r="229" spans="1:1" x14ac:dyDescent="0.35">
      <c r="A229">
        <v>127</v>
      </c>
    </row>
    <row r="230" spans="1:1" x14ac:dyDescent="0.35">
      <c r="A230">
        <v>139</v>
      </c>
    </row>
    <row r="231" spans="1:1" x14ac:dyDescent="0.35">
      <c r="A231">
        <v>87</v>
      </c>
    </row>
    <row r="232" spans="1:1" x14ac:dyDescent="0.35">
      <c r="A232">
        <v>66</v>
      </c>
    </row>
    <row r="233" spans="1:1" x14ac:dyDescent="0.35">
      <c r="A233">
        <v>146</v>
      </c>
    </row>
    <row r="234" spans="1:1" x14ac:dyDescent="0.35">
      <c r="A234">
        <v>66</v>
      </c>
    </row>
    <row r="235" spans="1:1" x14ac:dyDescent="0.35">
      <c r="A235">
        <v>197</v>
      </c>
    </row>
    <row r="236" spans="1:1" x14ac:dyDescent="0.35">
      <c r="A236">
        <v>156</v>
      </c>
    </row>
    <row r="237" spans="1:1" x14ac:dyDescent="0.35">
      <c r="A237">
        <v>49</v>
      </c>
    </row>
    <row r="238" spans="1:1" x14ac:dyDescent="0.35">
      <c r="A238">
        <v>46</v>
      </c>
    </row>
    <row r="239" spans="1:1" x14ac:dyDescent="0.35">
      <c r="A239">
        <v>66</v>
      </c>
    </row>
    <row r="240" spans="1:1" x14ac:dyDescent="0.35">
      <c r="A240">
        <v>75</v>
      </c>
    </row>
    <row r="241" spans="1:1" x14ac:dyDescent="0.35">
      <c r="A241">
        <v>117</v>
      </c>
    </row>
    <row r="242" spans="1:1" x14ac:dyDescent="0.35">
      <c r="A242">
        <v>47</v>
      </c>
    </row>
    <row r="243" spans="1:1" x14ac:dyDescent="0.35">
      <c r="A243">
        <v>65</v>
      </c>
    </row>
    <row r="244" spans="1:1" x14ac:dyDescent="0.35">
      <c r="A244">
        <v>189</v>
      </c>
    </row>
    <row r="245" spans="1:1" x14ac:dyDescent="0.35">
      <c r="A245">
        <v>268</v>
      </c>
    </row>
    <row r="246" spans="1:1" x14ac:dyDescent="0.35">
      <c r="A246">
        <v>40</v>
      </c>
    </row>
    <row r="247" spans="1:1" x14ac:dyDescent="0.35">
      <c r="A247">
        <v>88</v>
      </c>
    </row>
    <row r="248" spans="1:1" x14ac:dyDescent="0.35">
      <c r="A248">
        <v>70</v>
      </c>
    </row>
    <row r="249" spans="1:1" x14ac:dyDescent="0.35">
      <c r="A249">
        <v>67</v>
      </c>
    </row>
    <row r="250" spans="1:1" x14ac:dyDescent="0.35">
      <c r="A250">
        <v>133</v>
      </c>
    </row>
    <row r="251" spans="1:1" x14ac:dyDescent="0.35">
      <c r="A251">
        <v>85</v>
      </c>
    </row>
    <row r="252" spans="1:1" x14ac:dyDescent="0.35">
      <c r="A252">
        <v>268</v>
      </c>
    </row>
    <row r="253" spans="1:1" x14ac:dyDescent="0.35">
      <c r="A253">
        <v>37</v>
      </c>
    </row>
    <row r="254" spans="1:1" x14ac:dyDescent="0.35">
      <c r="A254">
        <v>49</v>
      </c>
    </row>
    <row r="255" spans="1:1" x14ac:dyDescent="0.35">
      <c r="A255">
        <v>74</v>
      </c>
    </row>
    <row r="256" spans="1:1" x14ac:dyDescent="0.35">
      <c r="A256">
        <v>223</v>
      </c>
    </row>
    <row r="257" spans="1:1" x14ac:dyDescent="0.35">
      <c r="A257">
        <v>87</v>
      </c>
    </row>
    <row r="258" spans="1:1" x14ac:dyDescent="0.35">
      <c r="A258">
        <v>54</v>
      </c>
    </row>
    <row r="259" spans="1:1" x14ac:dyDescent="0.35">
      <c r="A259">
        <v>119</v>
      </c>
    </row>
    <row r="260" spans="1:1" x14ac:dyDescent="0.35">
      <c r="A260">
        <v>97</v>
      </c>
    </row>
    <row r="261" spans="1:1" x14ac:dyDescent="0.35">
      <c r="A261">
        <v>186</v>
      </c>
    </row>
    <row r="262" spans="1:1" x14ac:dyDescent="0.35">
      <c r="A262">
        <v>143</v>
      </c>
    </row>
    <row r="263" spans="1:1" x14ac:dyDescent="0.35">
      <c r="A263">
        <v>147</v>
      </c>
    </row>
    <row r="264" spans="1:1" x14ac:dyDescent="0.35">
      <c r="A264">
        <v>187</v>
      </c>
    </row>
    <row r="265" spans="1:1" x14ac:dyDescent="0.35">
      <c r="A265">
        <v>155</v>
      </c>
    </row>
    <row r="266" spans="1:1" x14ac:dyDescent="0.35">
      <c r="A266">
        <v>91</v>
      </c>
    </row>
    <row r="267" spans="1:1" x14ac:dyDescent="0.35">
      <c r="A267">
        <v>68</v>
      </c>
    </row>
    <row r="268" spans="1:1" x14ac:dyDescent="0.35">
      <c r="A268">
        <v>317</v>
      </c>
    </row>
    <row r="269" spans="1:1" x14ac:dyDescent="0.35">
      <c r="A269">
        <v>79</v>
      </c>
    </row>
    <row r="270" spans="1:1" x14ac:dyDescent="0.35">
      <c r="A270">
        <v>47</v>
      </c>
    </row>
    <row r="271" spans="1:1" x14ac:dyDescent="0.35">
      <c r="A271">
        <v>245</v>
      </c>
    </row>
    <row r="272" spans="1:1" x14ac:dyDescent="0.35">
      <c r="A272">
        <v>82</v>
      </c>
    </row>
    <row r="273" spans="1:1" x14ac:dyDescent="0.35">
      <c r="A273">
        <v>55</v>
      </c>
    </row>
    <row r="274" spans="1:1" x14ac:dyDescent="0.35">
      <c r="A274">
        <v>70</v>
      </c>
    </row>
    <row r="275" spans="1:1" x14ac:dyDescent="0.35">
      <c r="A275">
        <v>65</v>
      </c>
    </row>
    <row r="276" spans="1:1" x14ac:dyDescent="0.35">
      <c r="A276">
        <v>64</v>
      </c>
    </row>
    <row r="277" spans="1:1" x14ac:dyDescent="0.35">
      <c r="A277">
        <v>67</v>
      </c>
    </row>
    <row r="278" spans="1:1" x14ac:dyDescent="0.35">
      <c r="A278">
        <v>450</v>
      </c>
    </row>
    <row r="279" spans="1:1" x14ac:dyDescent="0.35">
      <c r="A279">
        <v>323</v>
      </c>
    </row>
    <row r="280" spans="1:1" x14ac:dyDescent="0.35">
      <c r="A280">
        <v>249</v>
      </c>
    </row>
    <row r="281" spans="1:1" x14ac:dyDescent="0.35">
      <c r="A281">
        <v>173</v>
      </c>
    </row>
    <row r="282" spans="1:1" x14ac:dyDescent="0.35">
      <c r="A282">
        <v>90</v>
      </c>
    </row>
    <row r="283" spans="1:1" x14ac:dyDescent="0.35">
      <c r="A283">
        <v>208</v>
      </c>
    </row>
    <row r="284" spans="1:1" x14ac:dyDescent="0.35">
      <c r="A284">
        <v>77</v>
      </c>
    </row>
    <row r="285" spans="1:1" x14ac:dyDescent="0.35">
      <c r="A285">
        <v>41</v>
      </c>
    </row>
    <row r="286" spans="1:1" x14ac:dyDescent="0.35">
      <c r="A286">
        <v>148</v>
      </c>
    </row>
    <row r="287" spans="1:1" x14ac:dyDescent="0.35">
      <c r="A287">
        <v>272</v>
      </c>
    </row>
    <row r="288" spans="1:1" x14ac:dyDescent="0.35">
      <c r="A288">
        <v>76</v>
      </c>
    </row>
    <row r="289" spans="1:1" x14ac:dyDescent="0.35">
      <c r="A289">
        <v>371</v>
      </c>
    </row>
    <row r="290" spans="1:1" x14ac:dyDescent="0.35">
      <c r="A290">
        <v>55</v>
      </c>
    </row>
    <row r="291" spans="1:1" x14ac:dyDescent="0.35">
      <c r="A291">
        <v>31</v>
      </c>
    </row>
    <row r="292" spans="1:1" x14ac:dyDescent="0.35">
      <c r="A292">
        <v>69</v>
      </c>
    </row>
    <row r="293" spans="1:1" x14ac:dyDescent="0.35">
      <c r="A293">
        <v>193</v>
      </c>
    </row>
    <row r="294" spans="1:1" x14ac:dyDescent="0.35">
      <c r="A294">
        <v>136</v>
      </c>
    </row>
    <row r="295" spans="1:1" x14ac:dyDescent="0.35">
      <c r="A295">
        <v>143</v>
      </c>
    </row>
    <row r="296" spans="1:1" x14ac:dyDescent="0.35">
      <c r="A296">
        <v>72</v>
      </c>
    </row>
    <row r="297" spans="1:1" x14ac:dyDescent="0.35">
      <c r="A297">
        <v>143</v>
      </c>
    </row>
    <row r="298" spans="1:1" x14ac:dyDescent="0.35">
      <c r="A298">
        <v>255</v>
      </c>
    </row>
    <row r="299" spans="1:1" x14ac:dyDescent="0.35">
      <c r="A299">
        <v>79</v>
      </c>
    </row>
    <row r="300" spans="1:1" x14ac:dyDescent="0.35">
      <c r="A300">
        <v>100</v>
      </c>
    </row>
    <row r="301" spans="1:1" x14ac:dyDescent="0.35">
      <c r="A301">
        <v>51</v>
      </c>
    </row>
    <row r="302" spans="1:1" x14ac:dyDescent="0.35">
      <c r="A302">
        <v>72</v>
      </c>
    </row>
    <row r="303" spans="1:1" x14ac:dyDescent="0.35">
      <c r="A303">
        <v>391</v>
      </c>
    </row>
    <row r="304" spans="1:1" x14ac:dyDescent="0.35">
      <c r="A304">
        <v>27</v>
      </c>
    </row>
    <row r="305" spans="1:1" x14ac:dyDescent="0.35">
      <c r="A305">
        <v>63</v>
      </c>
    </row>
    <row r="306" spans="1:1" x14ac:dyDescent="0.35">
      <c r="A306">
        <v>143</v>
      </c>
    </row>
    <row r="307" spans="1:1" x14ac:dyDescent="0.35">
      <c r="A307">
        <v>67</v>
      </c>
    </row>
    <row r="308" spans="1:1" x14ac:dyDescent="0.35">
      <c r="A308">
        <v>72</v>
      </c>
    </row>
    <row r="309" spans="1:1" x14ac:dyDescent="0.35">
      <c r="A309">
        <v>135</v>
      </c>
    </row>
    <row r="310" spans="1:1" x14ac:dyDescent="0.35">
      <c r="A310">
        <v>9</v>
      </c>
    </row>
    <row r="311" spans="1:1" x14ac:dyDescent="0.35">
      <c r="A311">
        <v>76</v>
      </c>
    </row>
    <row r="312" spans="1:1" x14ac:dyDescent="0.35">
      <c r="A312">
        <v>166</v>
      </c>
    </row>
    <row r="313" spans="1:1" x14ac:dyDescent="0.35">
      <c r="A313">
        <v>333</v>
      </c>
    </row>
    <row r="314" spans="1:1" x14ac:dyDescent="0.35">
      <c r="A314">
        <v>80</v>
      </c>
    </row>
    <row r="315" spans="1:1" x14ac:dyDescent="0.35">
      <c r="A315">
        <v>114</v>
      </c>
    </row>
    <row r="316" spans="1:1" x14ac:dyDescent="0.35">
      <c r="A316">
        <v>79</v>
      </c>
    </row>
    <row r="317" spans="1:1" x14ac:dyDescent="0.35">
      <c r="A317">
        <v>392</v>
      </c>
    </row>
    <row r="318" spans="1:1" x14ac:dyDescent="0.35">
      <c r="A318">
        <v>429</v>
      </c>
    </row>
    <row r="319" spans="1:1" x14ac:dyDescent="0.35">
      <c r="A319">
        <v>109</v>
      </c>
    </row>
    <row r="320" spans="1:1" x14ac:dyDescent="0.35">
      <c r="A320">
        <v>66</v>
      </c>
    </row>
    <row r="321" spans="1:1" x14ac:dyDescent="0.35">
      <c r="A321">
        <v>67</v>
      </c>
    </row>
    <row r="322" spans="1:1" x14ac:dyDescent="0.35">
      <c r="A322">
        <v>174</v>
      </c>
    </row>
    <row r="323" spans="1:1" x14ac:dyDescent="0.35">
      <c r="A323">
        <v>112</v>
      </c>
    </row>
    <row r="324" spans="1:1" x14ac:dyDescent="0.35">
      <c r="A324">
        <v>118</v>
      </c>
    </row>
    <row r="325" spans="1:1" x14ac:dyDescent="0.35">
      <c r="A325">
        <v>83</v>
      </c>
    </row>
    <row r="326" spans="1:1" x14ac:dyDescent="0.35">
      <c r="A326">
        <v>203</v>
      </c>
    </row>
    <row r="327" spans="1:1" x14ac:dyDescent="0.35">
      <c r="A327">
        <v>147</v>
      </c>
    </row>
    <row r="328" spans="1:1" x14ac:dyDescent="0.35">
      <c r="A328">
        <v>614</v>
      </c>
    </row>
    <row r="329" spans="1:1" x14ac:dyDescent="0.35">
      <c r="A329">
        <v>128</v>
      </c>
    </row>
    <row r="330" spans="1:1" x14ac:dyDescent="0.35">
      <c r="A330">
        <v>88</v>
      </c>
    </row>
    <row r="331" spans="1:1" x14ac:dyDescent="0.35">
      <c r="A331">
        <v>122</v>
      </c>
    </row>
    <row r="332" spans="1:1" x14ac:dyDescent="0.35">
      <c r="A332">
        <v>200</v>
      </c>
    </row>
    <row r="333" spans="1:1" x14ac:dyDescent="0.35">
      <c r="A333">
        <v>30</v>
      </c>
    </row>
    <row r="334" spans="1:1" x14ac:dyDescent="0.35">
      <c r="A334">
        <v>376</v>
      </c>
    </row>
    <row r="335" spans="1:1" x14ac:dyDescent="0.35">
      <c r="A335">
        <v>153</v>
      </c>
    </row>
    <row r="336" spans="1:1" x14ac:dyDescent="0.35">
      <c r="A336">
        <v>227</v>
      </c>
    </row>
    <row r="337" spans="1:1" x14ac:dyDescent="0.35">
      <c r="A337">
        <v>233</v>
      </c>
    </row>
    <row r="338" spans="1:1" x14ac:dyDescent="0.35">
      <c r="A338">
        <v>106</v>
      </c>
    </row>
    <row r="339" spans="1:1" x14ac:dyDescent="0.35">
      <c r="A339">
        <v>129</v>
      </c>
    </row>
    <row r="340" spans="1:1" x14ac:dyDescent="0.35">
      <c r="A340">
        <v>461</v>
      </c>
    </row>
    <row r="341" spans="1:1" x14ac:dyDescent="0.35">
      <c r="A341">
        <v>315</v>
      </c>
    </row>
    <row r="342" spans="1:1" x14ac:dyDescent="0.35">
      <c r="A342">
        <v>164</v>
      </c>
    </row>
    <row r="343" spans="1:1" x14ac:dyDescent="0.35">
      <c r="A343">
        <v>142</v>
      </c>
    </row>
    <row r="344" spans="1:1" x14ac:dyDescent="0.35">
      <c r="A344">
        <v>73</v>
      </c>
    </row>
    <row r="345" spans="1:1" x14ac:dyDescent="0.35">
      <c r="A345">
        <v>96</v>
      </c>
    </row>
    <row r="346" spans="1:1" x14ac:dyDescent="0.35">
      <c r="A346">
        <v>25</v>
      </c>
    </row>
    <row r="347" spans="1:1" x14ac:dyDescent="0.35">
      <c r="A347">
        <v>87</v>
      </c>
    </row>
    <row r="348" spans="1:1" x14ac:dyDescent="0.35">
      <c r="A348">
        <v>305</v>
      </c>
    </row>
    <row r="349" spans="1:1" x14ac:dyDescent="0.35">
      <c r="A349">
        <v>53</v>
      </c>
    </row>
    <row r="350" spans="1:1" x14ac:dyDescent="0.35">
      <c r="A350">
        <v>60</v>
      </c>
    </row>
    <row r="351" spans="1:1" x14ac:dyDescent="0.35">
      <c r="A351">
        <v>62</v>
      </c>
    </row>
    <row r="352" spans="1:1" x14ac:dyDescent="0.35">
      <c r="A352">
        <v>74</v>
      </c>
    </row>
    <row r="353" spans="1:1" x14ac:dyDescent="0.35">
      <c r="A353">
        <v>82</v>
      </c>
    </row>
    <row r="354" spans="1:1" x14ac:dyDescent="0.35">
      <c r="A354">
        <v>83</v>
      </c>
    </row>
    <row r="355" spans="1:1" x14ac:dyDescent="0.35">
      <c r="A355">
        <v>206</v>
      </c>
    </row>
    <row r="356" spans="1:1" x14ac:dyDescent="0.35">
      <c r="A356">
        <v>220</v>
      </c>
    </row>
    <row r="357" spans="1:1" x14ac:dyDescent="0.35">
      <c r="A357">
        <v>174</v>
      </c>
    </row>
    <row r="358" spans="1:1" x14ac:dyDescent="0.35">
      <c r="A358">
        <v>280</v>
      </c>
    </row>
    <row r="359" spans="1:1" x14ac:dyDescent="0.35">
      <c r="A359">
        <v>118</v>
      </c>
    </row>
    <row r="360" spans="1:1" x14ac:dyDescent="0.35">
      <c r="A360">
        <v>16</v>
      </c>
    </row>
    <row r="361" spans="1:1" x14ac:dyDescent="0.35">
      <c r="A361">
        <v>138</v>
      </c>
    </row>
    <row r="362" spans="1:1" x14ac:dyDescent="0.35">
      <c r="A362">
        <v>61</v>
      </c>
    </row>
    <row r="363" spans="1:1" x14ac:dyDescent="0.35">
      <c r="A363">
        <v>89</v>
      </c>
    </row>
    <row r="364" spans="1:1" x14ac:dyDescent="0.35">
      <c r="A364">
        <v>23</v>
      </c>
    </row>
    <row r="365" spans="1:1" x14ac:dyDescent="0.35">
      <c r="A365">
        <v>78</v>
      </c>
    </row>
    <row r="366" spans="1:1" x14ac:dyDescent="0.35">
      <c r="A366">
        <v>61</v>
      </c>
    </row>
    <row r="367" spans="1:1" x14ac:dyDescent="0.35">
      <c r="A367">
        <v>53</v>
      </c>
    </row>
    <row r="368" spans="1:1" x14ac:dyDescent="0.35">
      <c r="A368">
        <v>234</v>
      </c>
    </row>
    <row r="369" spans="1:1" x14ac:dyDescent="0.35">
      <c r="A369">
        <v>111</v>
      </c>
    </row>
    <row r="370" spans="1:1" x14ac:dyDescent="0.35">
      <c r="A370">
        <v>37</v>
      </c>
    </row>
    <row r="371" spans="1:1" x14ac:dyDescent="0.35">
      <c r="A371">
        <v>38</v>
      </c>
    </row>
    <row r="372" spans="1:1" x14ac:dyDescent="0.35">
      <c r="A372">
        <v>70</v>
      </c>
    </row>
    <row r="373" spans="1:1" x14ac:dyDescent="0.35">
      <c r="A373">
        <v>112</v>
      </c>
    </row>
    <row r="374" spans="1:1" x14ac:dyDescent="0.35">
      <c r="A374">
        <v>52</v>
      </c>
    </row>
    <row r="375" spans="1:1" x14ac:dyDescent="0.35">
      <c r="A375">
        <v>350</v>
      </c>
    </row>
    <row r="376" spans="1:1" x14ac:dyDescent="0.35">
      <c r="A376">
        <v>295</v>
      </c>
    </row>
    <row r="377" spans="1:1" x14ac:dyDescent="0.35">
      <c r="A377">
        <v>78</v>
      </c>
    </row>
    <row r="378" spans="1:1" x14ac:dyDescent="0.35">
      <c r="A378">
        <v>69</v>
      </c>
    </row>
    <row r="379" spans="1:1" x14ac:dyDescent="0.35">
      <c r="A379">
        <v>21</v>
      </c>
    </row>
    <row r="380" spans="1:1" x14ac:dyDescent="0.35">
      <c r="A380">
        <v>84</v>
      </c>
    </row>
    <row r="381" spans="1:1" x14ac:dyDescent="0.35">
      <c r="A381">
        <v>116</v>
      </c>
    </row>
    <row r="382" spans="1:1" x14ac:dyDescent="0.35">
      <c r="A382">
        <v>134</v>
      </c>
    </row>
    <row r="383" spans="1:1" x14ac:dyDescent="0.35">
      <c r="A383">
        <v>54</v>
      </c>
    </row>
    <row r="384" spans="1:1" x14ac:dyDescent="0.35">
      <c r="A384">
        <v>82</v>
      </c>
    </row>
    <row r="385" spans="1:1" x14ac:dyDescent="0.35">
      <c r="A385">
        <v>70</v>
      </c>
    </row>
    <row r="386" spans="1:1" x14ac:dyDescent="0.35">
      <c r="A386">
        <v>57</v>
      </c>
    </row>
    <row r="387" spans="1:1" x14ac:dyDescent="0.35">
      <c r="A387">
        <v>211</v>
      </c>
    </row>
    <row r="388" spans="1:1" x14ac:dyDescent="0.35">
      <c r="A388">
        <v>124</v>
      </c>
    </row>
    <row r="389" spans="1:1" x14ac:dyDescent="0.35">
      <c r="A389">
        <v>44</v>
      </c>
    </row>
    <row r="390" spans="1:1" x14ac:dyDescent="0.35">
      <c r="A390">
        <v>88</v>
      </c>
    </row>
    <row r="391" spans="1:1" x14ac:dyDescent="0.35">
      <c r="A391">
        <v>117</v>
      </c>
    </row>
    <row r="392" spans="1:1" x14ac:dyDescent="0.35">
      <c r="A392">
        <v>250</v>
      </c>
    </row>
    <row r="393" spans="1:1" x14ac:dyDescent="0.35">
      <c r="A393">
        <v>89</v>
      </c>
    </row>
    <row r="394" spans="1:1" x14ac:dyDescent="0.35">
      <c r="A394">
        <v>57</v>
      </c>
    </row>
    <row r="395" spans="1:1" x14ac:dyDescent="0.35">
      <c r="A395">
        <v>98</v>
      </c>
    </row>
    <row r="396" spans="1:1" x14ac:dyDescent="0.35">
      <c r="A396">
        <v>182</v>
      </c>
    </row>
    <row r="397" spans="1:1" x14ac:dyDescent="0.35">
      <c r="A397">
        <v>125</v>
      </c>
    </row>
    <row r="398" spans="1:1" x14ac:dyDescent="0.35">
      <c r="A398">
        <v>128</v>
      </c>
    </row>
    <row r="399" spans="1:1" x14ac:dyDescent="0.35">
      <c r="A399">
        <v>295</v>
      </c>
    </row>
    <row r="400" spans="1:1" x14ac:dyDescent="0.35">
      <c r="A400">
        <v>88</v>
      </c>
    </row>
    <row r="401" spans="1:1" x14ac:dyDescent="0.35">
      <c r="A401">
        <v>60</v>
      </c>
    </row>
    <row r="402" spans="1:1" x14ac:dyDescent="0.35">
      <c r="A402">
        <v>84</v>
      </c>
    </row>
    <row r="403" spans="1:1" x14ac:dyDescent="0.35">
      <c r="A403">
        <v>209</v>
      </c>
    </row>
    <row r="404" spans="1:1" x14ac:dyDescent="0.35">
      <c r="A404">
        <v>43</v>
      </c>
    </row>
    <row r="405" spans="1:1" x14ac:dyDescent="0.35">
      <c r="A405">
        <v>31</v>
      </c>
    </row>
    <row r="406" spans="1:1" x14ac:dyDescent="0.35">
      <c r="A406">
        <v>108</v>
      </c>
    </row>
    <row r="407" spans="1:1" x14ac:dyDescent="0.35">
      <c r="A407">
        <v>65</v>
      </c>
    </row>
    <row r="408" spans="1:1" x14ac:dyDescent="0.35">
      <c r="A408">
        <v>667</v>
      </c>
    </row>
    <row r="409" spans="1:1" x14ac:dyDescent="0.35">
      <c r="A409">
        <v>28</v>
      </c>
    </row>
    <row r="410" spans="1:1" x14ac:dyDescent="0.35">
      <c r="A410">
        <v>23</v>
      </c>
    </row>
    <row r="411" spans="1:1" x14ac:dyDescent="0.35">
      <c r="A411">
        <v>52</v>
      </c>
    </row>
    <row r="412" spans="1:1" x14ac:dyDescent="0.35">
      <c r="A412">
        <v>69</v>
      </c>
    </row>
    <row r="413" spans="1:1" x14ac:dyDescent="0.35">
      <c r="A413">
        <v>406</v>
      </c>
    </row>
    <row r="414" spans="1:1" x14ac:dyDescent="0.35">
      <c r="A414">
        <v>23</v>
      </c>
    </row>
    <row r="415" spans="1:1" x14ac:dyDescent="0.35">
      <c r="A415">
        <v>77</v>
      </c>
    </row>
    <row r="416" spans="1:1" x14ac:dyDescent="0.35">
      <c r="A416">
        <v>81</v>
      </c>
    </row>
    <row r="417" spans="1:1" x14ac:dyDescent="0.35">
      <c r="A417">
        <v>62</v>
      </c>
    </row>
    <row r="418" spans="1:1" x14ac:dyDescent="0.35">
      <c r="A418">
        <v>93</v>
      </c>
    </row>
    <row r="419" spans="1:1" x14ac:dyDescent="0.35">
      <c r="A419">
        <v>201</v>
      </c>
    </row>
    <row r="420" spans="1:1" x14ac:dyDescent="0.35">
      <c r="A420">
        <v>39</v>
      </c>
    </row>
    <row r="421" spans="1:1" x14ac:dyDescent="0.35">
      <c r="A421">
        <v>134</v>
      </c>
    </row>
    <row r="422" spans="1:1" x14ac:dyDescent="0.35">
      <c r="A422">
        <v>69</v>
      </c>
    </row>
    <row r="423" spans="1:1" x14ac:dyDescent="0.35">
      <c r="A423">
        <v>201</v>
      </c>
    </row>
    <row r="424" spans="1:1" x14ac:dyDescent="0.35">
      <c r="A424">
        <v>316</v>
      </c>
    </row>
    <row r="425" spans="1:1" x14ac:dyDescent="0.35">
      <c r="A425">
        <v>18</v>
      </c>
    </row>
    <row r="426" spans="1:1" x14ac:dyDescent="0.35">
      <c r="A426">
        <v>46</v>
      </c>
    </row>
    <row r="427" spans="1:1" x14ac:dyDescent="0.35">
      <c r="A427">
        <v>71</v>
      </c>
    </row>
    <row r="428" spans="1:1" x14ac:dyDescent="0.35">
      <c r="A428">
        <v>51</v>
      </c>
    </row>
    <row r="429" spans="1:1" x14ac:dyDescent="0.35">
      <c r="A429">
        <v>33</v>
      </c>
    </row>
    <row r="430" spans="1:1" x14ac:dyDescent="0.35">
      <c r="A430">
        <v>144</v>
      </c>
    </row>
    <row r="431" spans="1:1" x14ac:dyDescent="0.35">
      <c r="A431">
        <v>139</v>
      </c>
    </row>
    <row r="432" spans="1:1" x14ac:dyDescent="0.35">
      <c r="A432">
        <v>54</v>
      </c>
    </row>
    <row r="433" spans="1:1" x14ac:dyDescent="0.35">
      <c r="A433">
        <v>83</v>
      </c>
    </row>
    <row r="434" spans="1:1" x14ac:dyDescent="0.35">
      <c r="A434">
        <v>70</v>
      </c>
    </row>
    <row r="435" spans="1:1" x14ac:dyDescent="0.35">
      <c r="A435">
        <v>48</v>
      </c>
    </row>
    <row r="436" spans="1:1" x14ac:dyDescent="0.35">
      <c r="A436">
        <v>158</v>
      </c>
    </row>
    <row r="437" spans="1:1" x14ac:dyDescent="0.35">
      <c r="A437">
        <v>77</v>
      </c>
    </row>
    <row r="438" spans="1:1" x14ac:dyDescent="0.35">
      <c r="A438">
        <v>33</v>
      </c>
    </row>
    <row r="439" spans="1:1" x14ac:dyDescent="0.35">
      <c r="A439">
        <v>260</v>
      </c>
    </row>
    <row r="440" spans="1:1" x14ac:dyDescent="0.35">
      <c r="A440">
        <v>45</v>
      </c>
    </row>
    <row r="441" spans="1:1" x14ac:dyDescent="0.35">
      <c r="A441">
        <v>237</v>
      </c>
    </row>
    <row r="442" spans="1:1" x14ac:dyDescent="0.35">
      <c r="A442">
        <v>87</v>
      </c>
    </row>
    <row r="443" spans="1:1" x14ac:dyDescent="0.35">
      <c r="A443">
        <v>72</v>
      </c>
    </row>
    <row r="444" spans="1:1" x14ac:dyDescent="0.35">
      <c r="A444">
        <v>40</v>
      </c>
    </row>
    <row r="445" spans="1:1" x14ac:dyDescent="0.35">
      <c r="A445">
        <v>24</v>
      </c>
    </row>
    <row r="446" spans="1:1" x14ac:dyDescent="0.35">
      <c r="A446">
        <v>195</v>
      </c>
    </row>
    <row r="447" spans="1:1" x14ac:dyDescent="0.35">
      <c r="A447">
        <v>191</v>
      </c>
    </row>
    <row r="448" spans="1:1" x14ac:dyDescent="0.35">
      <c r="A448">
        <v>99</v>
      </c>
    </row>
    <row r="449" spans="1:1" x14ac:dyDescent="0.35">
      <c r="A449">
        <v>118</v>
      </c>
    </row>
    <row r="450" spans="1:1" x14ac:dyDescent="0.35">
      <c r="A450">
        <v>80</v>
      </c>
    </row>
    <row r="451" spans="1:1" x14ac:dyDescent="0.35">
      <c r="A451">
        <v>236</v>
      </c>
    </row>
    <row r="452" spans="1:1" x14ac:dyDescent="0.35">
      <c r="A452">
        <v>106</v>
      </c>
    </row>
    <row r="453" spans="1:1" x14ac:dyDescent="0.35">
      <c r="A453">
        <v>48</v>
      </c>
    </row>
    <row r="454" spans="1:1" x14ac:dyDescent="0.35">
      <c r="A454">
        <v>209</v>
      </c>
    </row>
    <row r="455" spans="1:1" x14ac:dyDescent="0.35">
      <c r="A455">
        <v>320</v>
      </c>
    </row>
    <row r="456" spans="1:1" x14ac:dyDescent="0.35">
      <c r="A456">
        <v>99</v>
      </c>
    </row>
    <row r="457" spans="1:1" x14ac:dyDescent="0.35">
      <c r="A457">
        <v>35</v>
      </c>
    </row>
    <row r="458" spans="1:1" x14ac:dyDescent="0.35">
      <c r="A458">
        <v>216</v>
      </c>
    </row>
    <row r="459" spans="1:1" x14ac:dyDescent="0.35">
      <c r="A459">
        <v>68</v>
      </c>
    </row>
    <row r="460" spans="1:1" x14ac:dyDescent="0.35">
      <c r="A460">
        <v>40</v>
      </c>
    </row>
    <row r="461" spans="1:1" x14ac:dyDescent="0.35">
      <c r="A461">
        <v>70</v>
      </c>
    </row>
    <row r="462" spans="1:1" x14ac:dyDescent="0.35">
      <c r="A462">
        <v>128</v>
      </c>
    </row>
    <row r="463" spans="1:1" x14ac:dyDescent="0.35">
      <c r="A463">
        <v>138</v>
      </c>
    </row>
    <row r="464" spans="1:1" x14ac:dyDescent="0.35">
      <c r="A464">
        <v>44</v>
      </c>
    </row>
    <row r="465" spans="1:1" x14ac:dyDescent="0.35">
      <c r="A465">
        <v>89</v>
      </c>
    </row>
    <row r="466" spans="1:1" x14ac:dyDescent="0.35">
      <c r="A466">
        <v>118</v>
      </c>
    </row>
    <row r="467" spans="1:1" x14ac:dyDescent="0.35">
      <c r="A467">
        <v>292</v>
      </c>
    </row>
    <row r="468" spans="1:1" x14ac:dyDescent="0.35">
      <c r="A468">
        <v>475</v>
      </c>
    </row>
    <row r="469" spans="1:1" x14ac:dyDescent="0.35">
      <c r="A469">
        <v>215</v>
      </c>
    </row>
    <row r="470" spans="1:1" x14ac:dyDescent="0.35">
      <c r="A470">
        <v>149</v>
      </c>
    </row>
    <row r="471" spans="1:1" x14ac:dyDescent="0.35">
      <c r="A471">
        <v>224</v>
      </c>
    </row>
    <row r="472" spans="1:1" x14ac:dyDescent="0.35">
      <c r="A472">
        <v>61</v>
      </c>
    </row>
    <row r="473" spans="1:1" x14ac:dyDescent="0.35">
      <c r="A473">
        <v>62</v>
      </c>
    </row>
    <row r="474" spans="1:1" x14ac:dyDescent="0.35">
      <c r="A474">
        <v>65</v>
      </c>
    </row>
    <row r="475" spans="1:1" x14ac:dyDescent="0.35">
      <c r="A475">
        <v>62</v>
      </c>
    </row>
    <row r="476" spans="1:1" x14ac:dyDescent="0.35">
      <c r="A476">
        <v>108</v>
      </c>
    </row>
    <row r="477" spans="1:1" x14ac:dyDescent="0.35">
      <c r="A477">
        <v>289</v>
      </c>
    </row>
    <row r="478" spans="1:1" x14ac:dyDescent="0.35">
      <c r="A478">
        <v>35</v>
      </c>
    </row>
    <row r="479" spans="1:1" x14ac:dyDescent="0.35">
      <c r="A479">
        <v>72</v>
      </c>
    </row>
    <row r="480" spans="1:1" x14ac:dyDescent="0.35">
      <c r="A480">
        <v>86</v>
      </c>
    </row>
    <row r="481" spans="1:1" x14ac:dyDescent="0.35">
      <c r="A481">
        <v>94</v>
      </c>
    </row>
    <row r="482" spans="1:1" x14ac:dyDescent="0.35">
      <c r="A482">
        <v>134</v>
      </c>
    </row>
    <row r="483" spans="1:1" x14ac:dyDescent="0.35">
      <c r="A483">
        <v>45</v>
      </c>
    </row>
    <row r="484" spans="1:1" x14ac:dyDescent="0.35">
      <c r="A484">
        <v>55</v>
      </c>
    </row>
    <row r="485" spans="1:1" x14ac:dyDescent="0.35">
      <c r="A485">
        <v>29</v>
      </c>
    </row>
    <row r="486" spans="1:1" x14ac:dyDescent="0.35">
      <c r="A486">
        <v>268</v>
      </c>
    </row>
    <row r="487" spans="1:1" x14ac:dyDescent="0.35">
      <c r="A487">
        <v>31</v>
      </c>
    </row>
    <row r="488" spans="1:1" x14ac:dyDescent="0.35">
      <c r="A488">
        <v>232</v>
      </c>
    </row>
    <row r="489" spans="1:1" x14ac:dyDescent="0.35">
      <c r="A489">
        <v>64</v>
      </c>
    </row>
    <row r="490" spans="1:1" x14ac:dyDescent="0.35">
      <c r="A490">
        <v>205</v>
      </c>
    </row>
    <row r="491" spans="1:1" x14ac:dyDescent="0.35">
      <c r="A491">
        <v>137</v>
      </c>
    </row>
    <row r="492" spans="1:1" x14ac:dyDescent="0.35">
      <c r="A492">
        <v>16</v>
      </c>
    </row>
    <row r="493" spans="1:1" x14ac:dyDescent="0.35">
      <c r="A493">
        <v>425</v>
      </c>
    </row>
    <row r="494" spans="1:1" x14ac:dyDescent="0.35">
      <c r="A494">
        <v>158</v>
      </c>
    </row>
    <row r="495" spans="1:1" x14ac:dyDescent="0.35">
      <c r="A495">
        <v>159</v>
      </c>
    </row>
    <row r="496" spans="1:1" x14ac:dyDescent="0.35">
      <c r="A496">
        <v>74</v>
      </c>
    </row>
    <row r="497" spans="1:1" x14ac:dyDescent="0.35">
      <c r="A497">
        <v>61</v>
      </c>
    </row>
    <row r="498" spans="1:1" x14ac:dyDescent="0.35">
      <c r="A498">
        <v>379</v>
      </c>
    </row>
    <row r="499" spans="1:1" x14ac:dyDescent="0.35">
      <c r="A499">
        <v>147</v>
      </c>
    </row>
    <row r="500" spans="1:1" x14ac:dyDescent="0.35">
      <c r="A500">
        <v>60</v>
      </c>
    </row>
    <row r="501" spans="1:1" x14ac:dyDescent="0.35">
      <c r="A501">
        <v>62</v>
      </c>
    </row>
    <row r="502" spans="1:1" x14ac:dyDescent="0.35">
      <c r="A502">
        <v>40</v>
      </c>
    </row>
    <row r="503" spans="1:1" x14ac:dyDescent="0.35">
      <c r="A503">
        <v>248</v>
      </c>
    </row>
    <row r="504" spans="1:1" x14ac:dyDescent="0.35">
      <c r="A504">
        <v>145</v>
      </c>
    </row>
    <row r="505" spans="1:1" x14ac:dyDescent="0.35">
      <c r="A505">
        <v>176</v>
      </c>
    </row>
    <row r="506" spans="1:1" x14ac:dyDescent="0.35">
      <c r="A506">
        <v>141</v>
      </c>
    </row>
    <row r="507" spans="1:1" x14ac:dyDescent="0.35">
      <c r="A507">
        <v>112</v>
      </c>
    </row>
    <row r="508" spans="1:1" x14ac:dyDescent="0.35">
      <c r="A508">
        <v>370</v>
      </c>
    </row>
    <row r="509" spans="1:1" x14ac:dyDescent="0.35">
      <c r="A509">
        <v>64</v>
      </c>
    </row>
    <row r="510" spans="1:1" x14ac:dyDescent="0.35">
      <c r="A510">
        <v>137</v>
      </c>
    </row>
    <row r="511" spans="1:1" x14ac:dyDescent="0.35">
      <c r="A511">
        <v>282</v>
      </c>
    </row>
    <row r="512" spans="1:1" x14ac:dyDescent="0.35">
      <c r="A512">
        <v>116</v>
      </c>
    </row>
    <row r="513" spans="1:1" x14ac:dyDescent="0.35">
      <c r="A513">
        <v>86</v>
      </c>
    </row>
    <row r="514" spans="1:1" x14ac:dyDescent="0.35">
      <c r="A514">
        <v>28</v>
      </c>
    </row>
    <row r="515" spans="1:1" x14ac:dyDescent="0.35">
      <c r="A515">
        <v>69</v>
      </c>
    </row>
    <row r="516" spans="1:1" x14ac:dyDescent="0.35">
      <c r="A516">
        <v>75</v>
      </c>
    </row>
    <row r="517" spans="1:1" x14ac:dyDescent="0.35">
      <c r="A517">
        <v>71</v>
      </c>
    </row>
    <row r="518" spans="1:1" x14ac:dyDescent="0.35">
      <c r="A518">
        <v>93</v>
      </c>
    </row>
    <row r="519" spans="1:1" x14ac:dyDescent="0.35">
      <c r="A519">
        <v>42</v>
      </c>
    </row>
    <row r="520" spans="1:1" x14ac:dyDescent="0.35">
      <c r="A520">
        <v>142</v>
      </c>
    </row>
    <row r="521" spans="1:1" x14ac:dyDescent="0.35">
      <c r="A521">
        <v>185</v>
      </c>
    </row>
    <row r="522" spans="1:1" x14ac:dyDescent="0.35">
      <c r="A522">
        <v>51</v>
      </c>
    </row>
    <row r="523" spans="1:1" x14ac:dyDescent="0.35">
      <c r="A523">
        <v>146</v>
      </c>
    </row>
    <row r="524" spans="1:1" x14ac:dyDescent="0.35">
      <c r="A524">
        <v>253</v>
      </c>
    </row>
    <row r="525" spans="1:1" x14ac:dyDescent="0.35">
      <c r="A525">
        <v>66</v>
      </c>
    </row>
    <row r="526" spans="1:1" x14ac:dyDescent="0.35">
      <c r="A526">
        <v>329</v>
      </c>
    </row>
    <row r="527" spans="1:1" x14ac:dyDescent="0.35">
      <c r="A527">
        <v>85</v>
      </c>
    </row>
    <row r="528" spans="1:1" x14ac:dyDescent="0.35">
      <c r="A528">
        <v>231</v>
      </c>
    </row>
    <row r="529" spans="1:1" x14ac:dyDescent="0.35">
      <c r="A529">
        <v>62</v>
      </c>
    </row>
    <row r="530" spans="1:1" x14ac:dyDescent="0.35">
      <c r="A530">
        <v>145</v>
      </c>
    </row>
    <row r="531" spans="1:1" x14ac:dyDescent="0.35">
      <c r="A531">
        <v>21</v>
      </c>
    </row>
    <row r="532" spans="1:1" x14ac:dyDescent="0.35">
      <c r="A532">
        <v>63</v>
      </c>
    </row>
    <row r="533" spans="1:1" x14ac:dyDescent="0.35">
      <c r="A533">
        <v>88</v>
      </c>
    </row>
    <row r="534" spans="1:1" x14ac:dyDescent="0.35">
      <c r="A534">
        <v>81</v>
      </c>
    </row>
    <row r="535" spans="1:1" x14ac:dyDescent="0.35">
      <c r="A535">
        <v>103</v>
      </c>
    </row>
    <row r="536" spans="1:1" x14ac:dyDescent="0.35">
      <c r="A536">
        <v>74</v>
      </c>
    </row>
    <row r="537" spans="1:1" x14ac:dyDescent="0.35">
      <c r="A537">
        <v>73</v>
      </c>
    </row>
    <row r="538" spans="1:1" x14ac:dyDescent="0.35">
      <c r="A538">
        <v>79</v>
      </c>
    </row>
    <row r="539" spans="1:1" x14ac:dyDescent="0.35">
      <c r="A539">
        <v>200</v>
      </c>
    </row>
    <row r="540" spans="1:1" x14ac:dyDescent="0.35">
      <c r="A540">
        <v>36</v>
      </c>
    </row>
    <row r="541" spans="1:1" x14ac:dyDescent="0.35">
      <c r="A541">
        <v>83</v>
      </c>
    </row>
    <row r="542" spans="1:1" x14ac:dyDescent="0.35">
      <c r="A542">
        <v>212</v>
      </c>
    </row>
    <row r="543" spans="1:1" x14ac:dyDescent="0.35">
      <c r="A543">
        <v>197</v>
      </c>
    </row>
    <row r="544" spans="1:1" x14ac:dyDescent="0.35">
      <c r="A544">
        <v>70</v>
      </c>
    </row>
    <row r="545" spans="1:1" x14ac:dyDescent="0.35">
      <c r="A545">
        <v>264</v>
      </c>
    </row>
    <row r="546" spans="1:1" x14ac:dyDescent="0.35">
      <c r="A546">
        <v>103</v>
      </c>
    </row>
    <row r="547" spans="1:1" x14ac:dyDescent="0.35">
      <c r="A547">
        <v>85</v>
      </c>
    </row>
    <row r="548" spans="1:1" x14ac:dyDescent="0.35">
      <c r="A548">
        <v>215</v>
      </c>
    </row>
    <row r="549" spans="1:1" x14ac:dyDescent="0.35">
      <c r="A549">
        <v>175</v>
      </c>
    </row>
    <row r="550" spans="1:1" x14ac:dyDescent="0.35">
      <c r="A550">
        <v>29</v>
      </c>
    </row>
    <row r="551" spans="1:1" x14ac:dyDescent="0.35">
      <c r="A551">
        <v>199</v>
      </c>
    </row>
    <row r="552" spans="1:1" x14ac:dyDescent="0.35">
      <c r="A552">
        <v>116</v>
      </c>
    </row>
    <row r="553" spans="1:1" x14ac:dyDescent="0.35">
      <c r="A553">
        <v>68</v>
      </c>
    </row>
    <row r="554" spans="1:1" x14ac:dyDescent="0.35">
      <c r="A554">
        <v>176</v>
      </c>
    </row>
    <row r="555" spans="1:1" x14ac:dyDescent="0.35">
      <c r="A555">
        <v>95</v>
      </c>
    </row>
    <row r="556" spans="1:1" x14ac:dyDescent="0.35">
      <c r="A556">
        <v>165</v>
      </c>
    </row>
    <row r="557" spans="1:1" x14ac:dyDescent="0.35">
      <c r="A557">
        <v>70</v>
      </c>
    </row>
    <row r="558" spans="1:1" x14ac:dyDescent="0.35">
      <c r="A558">
        <v>65</v>
      </c>
    </row>
    <row r="559" spans="1:1" x14ac:dyDescent="0.35">
      <c r="A559">
        <v>132</v>
      </c>
    </row>
    <row r="560" spans="1:1" x14ac:dyDescent="0.35">
      <c r="A560">
        <v>60</v>
      </c>
    </row>
    <row r="561" spans="1:1" x14ac:dyDescent="0.35">
      <c r="A561">
        <v>62</v>
      </c>
    </row>
    <row r="562" spans="1:1" x14ac:dyDescent="0.35">
      <c r="A562">
        <v>212</v>
      </c>
    </row>
    <row r="563" spans="1:1" x14ac:dyDescent="0.35">
      <c r="A563">
        <v>89</v>
      </c>
    </row>
    <row r="564" spans="1:1" x14ac:dyDescent="0.35">
      <c r="A564">
        <v>150</v>
      </c>
    </row>
    <row r="565" spans="1:1" x14ac:dyDescent="0.35">
      <c r="A565">
        <v>20</v>
      </c>
    </row>
    <row r="566" spans="1:1" x14ac:dyDescent="0.35">
      <c r="A566">
        <v>69</v>
      </c>
    </row>
    <row r="567" spans="1:1" x14ac:dyDescent="0.35">
      <c r="A567">
        <v>140</v>
      </c>
    </row>
    <row r="568" spans="1:1" x14ac:dyDescent="0.35">
      <c r="A568">
        <v>31</v>
      </c>
    </row>
    <row r="569" spans="1:1" x14ac:dyDescent="0.35">
      <c r="A569">
        <v>56</v>
      </c>
    </row>
    <row r="570" spans="1:1" x14ac:dyDescent="0.35">
      <c r="A570">
        <v>26</v>
      </c>
    </row>
    <row r="571" spans="1:1" x14ac:dyDescent="0.35">
      <c r="A571">
        <v>82</v>
      </c>
    </row>
    <row r="572" spans="1:1" x14ac:dyDescent="0.35">
      <c r="A572">
        <v>19</v>
      </c>
    </row>
    <row r="573" spans="1:1" x14ac:dyDescent="0.35">
      <c r="A573">
        <v>68</v>
      </c>
    </row>
    <row r="574" spans="1:1" x14ac:dyDescent="0.35">
      <c r="A574">
        <v>116</v>
      </c>
    </row>
    <row r="575" spans="1:1" x14ac:dyDescent="0.35">
      <c r="A575">
        <v>76</v>
      </c>
    </row>
    <row r="576" spans="1:1" x14ac:dyDescent="0.35">
      <c r="A576">
        <v>77</v>
      </c>
    </row>
    <row r="577" spans="1:1" x14ac:dyDescent="0.35">
      <c r="A577">
        <v>58</v>
      </c>
    </row>
    <row r="578" spans="1:1" x14ac:dyDescent="0.35">
      <c r="A578">
        <v>82</v>
      </c>
    </row>
    <row r="579" spans="1:1" x14ac:dyDescent="0.35">
      <c r="A579">
        <v>123</v>
      </c>
    </row>
    <row r="580" spans="1:1" x14ac:dyDescent="0.35">
      <c r="A580">
        <v>40</v>
      </c>
    </row>
    <row r="581" spans="1:1" x14ac:dyDescent="0.35">
      <c r="A581">
        <v>38</v>
      </c>
    </row>
    <row r="582" spans="1:1" x14ac:dyDescent="0.35">
      <c r="A582">
        <v>84</v>
      </c>
    </row>
    <row r="583" spans="1:1" x14ac:dyDescent="0.35">
      <c r="A583">
        <v>703</v>
      </c>
    </row>
    <row r="584" spans="1:1" x14ac:dyDescent="0.35">
      <c r="A584">
        <v>264</v>
      </c>
    </row>
    <row r="585" spans="1:1" x14ac:dyDescent="0.35">
      <c r="A585">
        <v>181</v>
      </c>
    </row>
    <row r="586" spans="1:1" x14ac:dyDescent="0.35">
      <c r="A586">
        <v>273</v>
      </c>
    </row>
    <row r="587" spans="1:1" x14ac:dyDescent="0.35">
      <c r="A587">
        <v>23</v>
      </c>
    </row>
    <row r="588" spans="1:1" x14ac:dyDescent="0.35">
      <c r="A588">
        <v>63</v>
      </c>
    </row>
    <row r="589" spans="1:1" x14ac:dyDescent="0.35">
      <c r="A589">
        <v>83</v>
      </c>
    </row>
    <row r="590" spans="1:1" x14ac:dyDescent="0.35">
      <c r="A590">
        <v>96</v>
      </c>
    </row>
    <row r="591" spans="1:1" x14ac:dyDescent="0.35">
      <c r="A591">
        <v>83</v>
      </c>
    </row>
    <row r="592" spans="1:1" x14ac:dyDescent="0.35">
      <c r="A592">
        <v>88</v>
      </c>
    </row>
    <row r="593" spans="1:1" x14ac:dyDescent="0.35">
      <c r="A593">
        <v>190</v>
      </c>
    </row>
    <row r="594" spans="1:1" x14ac:dyDescent="0.35">
      <c r="A594">
        <v>15</v>
      </c>
    </row>
    <row r="595" spans="1:1" x14ac:dyDescent="0.35">
      <c r="A595">
        <v>76</v>
      </c>
    </row>
    <row r="596" spans="1:1" x14ac:dyDescent="0.35">
      <c r="A596">
        <v>148</v>
      </c>
    </row>
    <row r="597" spans="1:1" x14ac:dyDescent="0.35">
      <c r="A597">
        <v>133</v>
      </c>
    </row>
    <row r="598" spans="1:1" x14ac:dyDescent="0.35">
      <c r="A598">
        <v>148</v>
      </c>
    </row>
    <row r="599" spans="1:1" x14ac:dyDescent="0.35">
      <c r="A599">
        <v>33</v>
      </c>
    </row>
    <row r="600" spans="1:1" x14ac:dyDescent="0.35">
      <c r="A600">
        <v>145</v>
      </c>
    </row>
    <row r="601" spans="1:1" x14ac:dyDescent="0.35">
      <c r="A601">
        <v>66</v>
      </c>
    </row>
    <row r="602" spans="1:1" x14ac:dyDescent="0.35">
      <c r="A602">
        <v>72</v>
      </c>
    </row>
    <row r="603" spans="1:1" x14ac:dyDescent="0.35">
      <c r="A603">
        <v>67</v>
      </c>
    </row>
    <row r="604" spans="1:1" x14ac:dyDescent="0.35">
      <c r="A604">
        <v>65</v>
      </c>
    </row>
    <row r="605" spans="1:1" x14ac:dyDescent="0.35">
      <c r="A605">
        <v>63</v>
      </c>
    </row>
    <row r="606" spans="1:1" x14ac:dyDescent="0.35">
      <c r="A606">
        <v>199</v>
      </c>
    </row>
    <row r="607" spans="1:1" x14ac:dyDescent="0.35">
      <c r="A607">
        <v>80</v>
      </c>
    </row>
    <row r="608" spans="1:1" x14ac:dyDescent="0.35">
      <c r="A608">
        <v>162</v>
      </c>
    </row>
    <row r="609" spans="1:1" x14ac:dyDescent="0.35">
      <c r="A609">
        <v>124</v>
      </c>
    </row>
    <row r="610" spans="1:1" x14ac:dyDescent="0.35">
      <c r="A610">
        <v>84</v>
      </c>
    </row>
    <row r="611" spans="1:1" x14ac:dyDescent="0.35">
      <c r="A611">
        <v>138</v>
      </c>
    </row>
    <row r="612" spans="1:1" x14ac:dyDescent="0.35">
      <c r="A612">
        <v>152</v>
      </c>
    </row>
    <row r="613" spans="1:1" x14ac:dyDescent="0.35">
      <c r="A613">
        <v>193</v>
      </c>
    </row>
    <row r="614" spans="1:1" x14ac:dyDescent="0.35">
      <c r="A614">
        <v>134</v>
      </c>
    </row>
    <row r="615" spans="1:1" x14ac:dyDescent="0.35">
      <c r="A615">
        <v>138</v>
      </c>
    </row>
    <row r="616" spans="1:1" x14ac:dyDescent="0.35">
      <c r="A616">
        <v>35</v>
      </c>
    </row>
    <row r="617" spans="1:1" x14ac:dyDescent="0.35">
      <c r="A617">
        <v>100</v>
      </c>
    </row>
    <row r="618" spans="1:1" x14ac:dyDescent="0.35">
      <c r="A618">
        <v>609</v>
      </c>
    </row>
    <row r="619" spans="1:1" x14ac:dyDescent="0.35">
      <c r="A619">
        <v>65</v>
      </c>
    </row>
    <row r="620" spans="1:1" x14ac:dyDescent="0.35">
      <c r="A620">
        <v>121</v>
      </c>
    </row>
    <row r="621" spans="1:1" x14ac:dyDescent="0.35">
      <c r="A621">
        <v>75</v>
      </c>
    </row>
    <row r="622" spans="1:1" x14ac:dyDescent="0.35">
      <c r="A622">
        <v>23</v>
      </c>
    </row>
    <row r="623" spans="1:1" x14ac:dyDescent="0.35">
      <c r="A623">
        <v>95</v>
      </c>
    </row>
    <row r="624" spans="1:1" x14ac:dyDescent="0.35">
      <c r="A624">
        <v>128</v>
      </c>
    </row>
    <row r="625" spans="1:1" x14ac:dyDescent="0.35">
      <c r="A625">
        <v>24</v>
      </c>
    </row>
    <row r="626" spans="1:1" x14ac:dyDescent="0.35">
      <c r="A626">
        <v>112</v>
      </c>
    </row>
    <row r="627" spans="1:1" x14ac:dyDescent="0.35">
      <c r="A627">
        <v>44</v>
      </c>
    </row>
    <row r="628" spans="1:1" x14ac:dyDescent="0.35">
      <c r="A628">
        <v>29</v>
      </c>
    </row>
    <row r="629" spans="1:1" x14ac:dyDescent="0.35">
      <c r="A629">
        <v>63</v>
      </c>
    </row>
    <row r="630" spans="1:1" x14ac:dyDescent="0.35">
      <c r="A630">
        <v>68</v>
      </c>
    </row>
    <row r="631" spans="1:1" x14ac:dyDescent="0.35">
      <c r="A631">
        <v>137</v>
      </c>
    </row>
    <row r="632" spans="1:1" x14ac:dyDescent="0.35">
      <c r="A632">
        <v>302</v>
      </c>
    </row>
    <row r="633" spans="1:1" x14ac:dyDescent="0.35">
      <c r="A633">
        <v>61</v>
      </c>
    </row>
    <row r="634" spans="1:1" x14ac:dyDescent="0.35">
      <c r="A634">
        <v>55</v>
      </c>
    </row>
    <row r="635" spans="1:1" x14ac:dyDescent="0.35">
      <c r="A635">
        <v>15</v>
      </c>
    </row>
    <row r="636" spans="1:1" x14ac:dyDescent="0.35">
      <c r="A636">
        <v>124</v>
      </c>
    </row>
    <row r="637" spans="1:1" x14ac:dyDescent="0.35">
      <c r="A637">
        <v>81</v>
      </c>
    </row>
    <row r="638" spans="1:1" x14ac:dyDescent="0.35">
      <c r="A638">
        <v>28</v>
      </c>
    </row>
    <row r="639" spans="1:1" x14ac:dyDescent="0.35">
      <c r="A639">
        <v>75</v>
      </c>
    </row>
    <row r="640" spans="1:1" x14ac:dyDescent="0.35">
      <c r="A640">
        <v>296</v>
      </c>
    </row>
    <row r="641" spans="1:1" x14ac:dyDescent="0.35">
      <c r="A641">
        <v>165</v>
      </c>
    </row>
    <row r="642" spans="1:1" x14ac:dyDescent="0.35">
      <c r="A642">
        <v>261</v>
      </c>
    </row>
    <row r="643" spans="1:1" x14ac:dyDescent="0.35">
      <c r="A643">
        <v>86</v>
      </c>
    </row>
    <row r="644" spans="1:1" x14ac:dyDescent="0.35">
      <c r="A644">
        <v>104</v>
      </c>
    </row>
    <row r="645" spans="1:1" x14ac:dyDescent="0.35">
      <c r="A645">
        <v>153</v>
      </c>
    </row>
    <row r="646" spans="1:1" x14ac:dyDescent="0.35">
      <c r="A646">
        <v>44</v>
      </c>
    </row>
    <row r="647" spans="1:1" x14ac:dyDescent="0.35">
      <c r="A647">
        <v>16</v>
      </c>
    </row>
    <row r="648" spans="1:1" x14ac:dyDescent="0.35">
      <c r="A648">
        <v>139</v>
      </c>
    </row>
    <row r="649" spans="1:1" x14ac:dyDescent="0.35">
      <c r="A649">
        <v>175</v>
      </c>
    </row>
    <row r="650" spans="1:1" x14ac:dyDescent="0.35">
      <c r="A650">
        <v>48</v>
      </c>
    </row>
    <row r="651" spans="1:1" x14ac:dyDescent="0.35">
      <c r="A651">
        <v>19</v>
      </c>
    </row>
    <row r="652" spans="1:1" x14ac:dyDescent="0.35">
      <c r="A652">
        <v>70</v>
      </c>
    </row>
    <row r="653" spans="1:1" x14ac:dyDescent="0.35">
      <c r="A653">
        <v>81</v>
      </c>
    </row>
    <row r="654" spans="1:1" x14ac:dyDescent="0.35">
      <c r="A654">
        <v>99</v>
      </c>
    </row>
    <row r="655" spans="1:1" x14ac:dyDescent="0.35">
      <c r="A655">
        <v>317</v>
      </c>
    </row>
    <row r="656" spans="1:1" x14ac:dyDescent="0.35">
      <c r="A656">
        <v>110</v>
      </c>
    </row>
    <row r="657" spans="1:1" x14ac:dyDescent="0.35">
      <c r="A657">
        <v>61</v>
      </c>
    </row>
    <row r="658" spans="1:1" x14ac:dyDescent="0.35">
      <c r="A658">
        <v>74</v>
      </c>
    </row>
    <row r="659" spans="1:1" x14ac:dyDescent="0.35">
      <c r="A659">
        <v>51</v>
      </c>
    </row>
    <row r="660" spans="1:1" x14ac:dyDescent="0.35">
      <c r="A660">
        <v>380</v>
      </c>
    </row>
    <row r="661" spans="1:1" x14ac:dyDescent="0.35">
      <c r="A661">
        <v>44</v>
      </c>
    </row>
    <row r="662" spans="1:1" x14ac:dyDescent="0.35">
      <c r="A662">
        <v>56</v>
      </c>
    </row>
    <row r="663" spans="1:1" x14ac:dyDescent="0.35">
      <c r="A663">
        <v>82</v>
      </c>
    </row>
    <row r="664" spans="1:1" x14ac:dyDescent="0.35">
      <c r="A664">
        <v>93</v>
      </c>
    </row>
    <row r="665" spans="1:1" x14ac:dyDescent="0.35">
      <c r="A665">
        <v>145</v>
      </c>
    </row>
    <row r="666" spans="1:1" x14ac:dyDescent="0.35">
      <c r="A666">
        <v>19</v>
      </c>
    </row>
    <row r="667" spans="1:1" x14ac:dyDescent="0.35">
      <c r="A667">
        <v>76</v>
      </c>
    </row>
    <row r="668" spans="1:1" x14ac:dyDescent="0.35">
      <c r="A668">
        <v>206</v>
      </c>
    </row>
    <row r="669" spans="1:1" x14ac:dyDescent="0.35">
      <c r="A669">
        <v>53</v>
      </c>
    </row>
    <row r="670" spans="1:1" x14ac:dyDescent="0.35">
      <c r="A670">
        <v>106</v>
      </c>
    </row>
    <row r="671" spans="1:1" x14ac:dyDescent="0.35">
      <c r="A671">
        <v>68</v>
      </c>
    </row>
    <row r="672" spans="1:1" x14ac:dyDescent="0.35">
      <c r="A672">
        <v>50</v>
      </c>
    </row>
    <row r="673" spans="1:1" x14ac:dyDescent="0.35">
      <c r="A673">
        <v>29</v>
      </c>
    </row>
    <row r="674" spans="1:1" x14ac:dyDescent="0.35">
      <c r="A674">
        <v>183</v>
      </c>
    </row>
    <row r="675" spans="1:1" x14ac:dyDescent="0.35">
      <c r="A675">
        <v>66</v>
      </c>
    </row>
    <row r="676" spans="1:1" x14ac:dyDescent="0.35">
      <c r="A676">
        <v>218</v>
      </c>
    </row>
    <row r="677" spans="1:1" x14ac:dyDescent="0.35">
      <c r="A677">
        <v>88</v>
      </c>
    </row>
    <row r="678" spans="1:1" x14ac:dyDescent="0.35">
      <c r="A678">
        <v>243</v>
      </c>
    </row>
    <row r="679" spans="1:1" x14ac:dyDescent="0.35">
      <c r="A679">
        <v>315</v>
      </c>
    </row>
    <row r="680" spans="1:1" x14ac:dyDescent="0.35">
      <c r="A680">
        <v>70</v>
      </c>
    </row>
    <row r="681" spans="1:1" x14ac:dyDescent="0.35">
      <c r="A681">
        <v>52</v>
      </c>
    </row>
    <row r="682" spans="1:1" x14ac:dyDescent="0.35">
      <c r="A682">
        <v>86</v>
      </c>
    </row>
    <row r="683" spans="1:1" x14ac:dyDescent="0.35">
      <c r="A683">
        <v>238</v>
      </c>
    </row>
    <row r="684" spans="1:1" x14ac:dyDescent="0.35">
      <c r="A684">
        <v>68</v>
      </c>
    </row>
    <row r="685" spans="1:1" x14ac:dyDescent="0.35">
      <c r="A685">
        <v>84</v>
      </c>
    </row>
    <row r="686" spans="1:1" x14ac:dyDescent="0.35">
      <c r="A686">
        <v>47</v>
      </c>
    </row>
    <row r="687" spans="1:1" x14ac:dyDescent="0.35">
      <c r="A687">
        <v>197</v>
      </c>
    </row>
    <row r="688" spans="1:1" x14ac:dyDescent="0.35">
      <c r="A688">
        <v>89</v>
      </c>
    </row>
    <row r="689" spans="1:1" x14ac:dyDescent="0.35">
      <c r="A689">
        <v>167</v>
      </c>
    </row>
    <row r="690" spans="1:1" x14ac:dyDescent="0.35">
      <c r="A690">
        <v>119</v>
      </c>
    </row>
    <row r="691" spans="1:1" x14ac:dyDescent="0.35">
      <c r="A691">
        <v>65</v>
      </c>
    </row>
    <row r="692" spans="1:1" x14ac:dyDescent="0.35">
      <c r="A692">
        <v>120</v>
      </c>
    </row>
    <row r="693" spans="1:1" x14ac:dyDescent="0.35">
      <c r="A693">
        <v>42</v>
      </c>
    </row>
    <row r="694" spans="1:1" x14ac:dyDescent="0.35">
      <c r="A694">
        <v>60</v>
      </c>
    </row>
    <row r="695" spans="1:1" x14ac:dyDescent="0.35">
      <c r="A695">
        <v>104</v>
      </c>
    </row>
    <row r="696" spans="1:1" x14ac:dyDescent="0.35">
      <c r="A696">
        <v>84</v>
      </c>
    </row>
    <row r="697" spans="1:1" x14ac:dyDescent="0.35">
      <c r="A697">
        <v>84</v>
      </c>
    </row>
    <row r="698" spans="1:1" x14ac:dyDescent="0.35">
      <c r="A698">
        <v>115</v>
      </c>
    </row>
    <row r="699" spans="1:1" x14ac:dyDescent="0.35">
      <c r="A699">
        <v>85</v>
      </c>
    </row>
    <row r="700" spans="1:1" x14ac:dyDescent="0.35">
      <c r="A700">
        <v>288</v>
      </c>
    </row>
    <row r="701" spans="1:1" x14ac:dyDescent="0.35">
      <c r="A701">
        <v>83</v>
      </c>
    </row>
    <row r="702" spans="1:1" x14ac:dyDescent="0.35">
      <c r="A702">
        <v>83</v>
      </c>
    </row>
    <row r="703" spans="1:1" x14ac:dyDescent="0.35">
      <c r="A703">
        <v>108</v>
      </c>
    </row>
    <row r="704" spans="1:1" x14ac:dyDescent="0.35">
      <c r="A704">
        <v>63</v>
      </c>
    </row>
    <row r="705" spans="1:1" x14ac:dyDescent="0.35">
      <c r="A705">
        <v>89</v>
      </c>
    </row>
    <row r="706" spans="1:1" x14ac:dyDescent="0.35">
      <c r="A706">
        <v>81</v>
      </c>
    </row>
    <row r="707" spans="1:1" x14ac:dyDescent="0.35">
      <c r="A707">
        <v>197</v>
      </c>
    </row>
    <row r="708" spans="1:1" x14ac:dyDescent="0.35">
      <c r="A708">
        <v>71</v>
      </c>
    </row>
    <row r="709" spans="1:1" x14ac:dyDescent="0.35">
      <c r="A709">
        <v>267</v>
      </c>
    </row>
    <row r="710" spans="1:1" x14ac:dyDescent="0.35">
      <c r="A710">
        <v>155</v>
      </c>
    </row>
    <row r="711" spans="1:1" x14ac:dyDescent="0.35">
      <c r="A711">
        <v>20</v>
      </c>
    </row>
    <row r="712" spans="1:1" x14ac:dyDescent="0.35">
      <c r="A712">
        <v>123</v>
      </c>
    </row>
    <row r="713" spans="1:1" x14ac:dyDescent="0.35">
      <c r="A713">
        <v>43</v>
      </c>
    </row>
    <row r="714" spans="1:1" x14ac:dyDescent="0.35">
      <c r="A714">
        <v>314</v>
      </c>
    </row>
    <row r="715" spans="1:1" x14ac:dyDescent="0.35">
      <c r="A715">
        <v>41</v>
      </c>
    </row>
    <row r="716" spans="1:1" x14ac:dyDescent="0.35">
      <c r="A716">
        <v>182</v>
      </c>
    </row>
    <row r="717" spans="1:1" x14ac:dyDescent="0.35">
      <c r="A717">
        <v>37</v>
      </c>
    </row>
    <row r="718" spans="1:1" x14ac:dyDescent="0.35">
      <c r="A718">
        <v>78</v>
      </c>
    </row>
    <row r="719" spans="1:1" x14ac:dyDescent="0.35">
      <c r="A719">
        <v>22</v>
      </c>
    </row>
    <row r="720" spans="1:1" x14ac:dyDescent="0.35">
      <c r="A720">
        <v>91</v>
      </c>
    </row>
    <row r="721" spans="1:1" x14ac:dyDescent="0.35">
      <c r="A721">
        <v>192</v>
      </c>
    </row>
    <row r="722" spans="1:1" x14ac:dyDescent="0.35">
      <c r="A722">
        <v>132</v>
      </c>
    </row>
    <row r="723" spans="1:1" x14ac:dyDescent="0.35">
      <c r="A723">
        <v>23</v>
      </c>
    </row>
    <row r="724" spans="1:1" x14ac:dyDescent="0.35">
      <c r="A724">
        <v>384</v>
      </c>
    </row>
    <row r="725" spans="1:1" x14ac:dyDescent="0.35">
      <c r="A725">
        <v>275</v>
      </c>
    </row>
    <row r="726" spans="1:1" x14ac:dyDescent="0.35">
      <c r="A726">
        <v>10</v>
      </c>
    </row>
    <row r="727" spans="1:1" x14ac:dyDescent="0.35">
      <c r="A727">
        <v>83</v>
      </c>
    </row>
    <row r="728" spans="1:1" x14ac:dyDescent="0.35">
      <c r="A728">
        <v>123</v>
      </c>
    </row>
    <row r="729" spans="1:1" x14ac:dyDescent="0.35">
      <c r="A729">
        <v>96</v>
      </c>
    </row>
    <row r="730" spans="1:1" x14ac:dyDescent="0.35">
      <c r="A730">
        <v>83</v>
      </c>
    </row>
    <row r="731" spans="1:1" x14ac:dyDescent="0.35">
      <c r="A731">
        <v>178</v>
      </c>
    </row>
    <row r="732" spans="1:1" x14ac:dyDescent="0.35">
      <c r="A732">
        <v>63</v>
      </c>
    </row>
    <row r="733" spans="1:1" x14ac:dyDescent="0.35">
      <c r="A733">
        <v>65</v>
      </c>
    </row>
    <row r="734" spans="1:1" x14ac:dyDescent="0.35">
      <c r="A734">
        <v>19</v>
      </c>
    </row>
    <row r="735" spans="1:1" x14ac:dyDescent="0.35">
      <c r="A735">
        <v>69</v>
      </c>
    </row>
    <row r="736" spans="1:1" x14ac:dyDescent="0.35">
      <c r="A736">
        <v>144</v>
      </c>
    </row>
    <row r="737" spans="1:1" x14ac:dyDescent="0.35">
      <c r="A737">
        <v>74</v>
      </c>
    </row>
    <row r="738" spans="1:1" x14ac:dyDescent="0.35">
      <c r="A738">
        <v>39</v>
      </c>
    </row>
    <row r="739" spans="1:1" x14ac:dyDescent="0.35">
      <c r="A739">
        <v>60</v>
      </c>
    </row>
    <row r="740" spans="1:1" x14ac:dyDescent="0.35">
      <c r="A740">
        <v>115</v>
      </c>
    </row>
    <row r="741" spans="1:1" x14ac:dyDescent="0.35">
      <c r="A741">
        <v>99</v>
      </c>
    </row>
    <row r="742" spans="1:1" x14ac:dyDescent="0.35">
      <c r="A742">
        <v>55</v>
      </c>
    </row>
    <row r="743" spans="1:1" x14ac:dyDescent="0.35">
      <c r="A743">
        <v>87</v>
      </c>
    </row>
    <row r="744" spans="1:1" x14ac:dyDescent="0.35">
      <c r="A744">
        <v>88</v>
      </c>
    </row>
    <row r="745" spans="1:1" x14ac:dyDescent="0.35">
      <c r="A745">
        <v>22</v>
      </c>
    </row>
    <row r="746" spans="1:1" x14ac:dyDescent="0.35">
      <c r="A746">
        <v>62</v>
      </c>
    </row>
    <row r="747" spans="1:1" x14ac:dyDescent="0.35">
      <c r="A747">
        <v>89</v>
      </c>
    </row>
    <row r="748" spans="1:1" x14ac:dyDescent="0.35">
      <c r="A748">
        <v>88</v>
      </c>
    </row>
    <row r="749" spans="1:1" x14ac:dyDescent="0.35">
      <c r="A749">
        <v>236</v>
      </c>
    </row>
    <row r="750" spans="1:1" x14ac:dyDescent="0.35">
      <c r="A750">
        <v>128</v>
      </c>
    </row>
    <row r="751" spans="1:1" x14ac:dyDescent="0.35">
      <c r="A751">
        <v>144</v>
      </c>
    </row>
    <row r="752" spans="1:1" x14ac:dyDescent="0.35">
      <c r="A752">
        <v>116</v>
      </c>
    </row>
    <row r="753" spans="1:1" x14ac:dyDescent="0.35">
      <c r="A753">
        <v>84</v>
      </c>
    </row>
    <row r="754" spans="1:1" x14ac:dyDescent="0.35">
      <c r="A754">
        <v>250</v>
      </c>
    </row>
    <row r="755" spans="1:1" x14ac:dyDescent="0.35">
      <c r="A755">
        <v>82</v>
      </c>
    </row>
    <row r="756" spans="1:1" x14ac:dyDescent="0.35">
      <c r="A756">
        <v>38</v>
      </c>
    </row>
    <row r="757" spans="1:1" x14ac:dyDescent="0.35">
      <c r="A757">
        <v>80</v>
      </c>
    </row>
    <row r="758" spans="1:1" x14ac:dyDescent="0.35">
      <c r="A758">
        <v>81</v>
      </c>
    </row>
    <row r="759" spans="1:1" x14ac:dyDescent="0.35">
      <c r="A759">
        <v>85</v>
      </c>
    </row>
    <row r="760" spans="1:1" x14ac:dyDescent="0.35">
      <c r="A760">
        <v>60</v>
      </c>
    </row>
    <row r="761" spans="1:1" x14ac:dyDescent="0.35">
      <c r="A761">
        <v>191</v>
      </c>
    </row>
    <row r="762" spans="1:1" x14ac:dyDescent="0.35">
      <c r="A762">
        <v>115</v>
      </c>
    </row>
    <row r="763" spans="1:1" x14ac:dyDescent="0.35">
      <c r="A763">
        <v>127</v>
      </c>
    </row>
    <row r="764" spans="1:1" x14ac:dyDescent="0.35">
      <c r="A764">
        <v>82</v>
      </c>
    </row>
    <row r="765" spans="1:1" x14ac:dyDescent="0.35">
      <c r="A765">
        <v>47</v>
      </c>
    </row>
    <row r="766" spans="1:1" x14ac:dyDescent="0.35">
      <c r="A766">
        <v>15</v>
      </c>
    </row>
    <row r="767" spans="1:1" x14ac:dyDescent="0.35">
      <c r="A767">
        <v>65</v>
      </c>
    </row>
    <row r="768" spans="1:1" x14ac:dyDescent="0.35">
      <c r="A768">
        <v>179</v>
      </c>
    </row>
    <row r="769" spans="1:1" x14ac:dyDescent="0.35">
      <c r="A769">
        <v>75</v>
      </c>
    </row>
    <row r="770" spans="1:1" x14ac:dyDescent="0.35">
      <c r="A770">
        <v>81</v>
      </c>
    </row>
    <row r="771" spans="1:1" x14ac:dyDescent="0.35">
      <c r="A771">
        <v>121</v>
      </c>
    </row>
    <row r="772" spans="1:1" x14ac:dyDescent="0.35">
      <c r="A772">
        <v>305</v>
      </c>
    </row>
    <row r="773" spans="1:1" x14ac:dyDescent="0.35">
      <c r="A773">
        <v>70</v>
      </c>
    </row>
    <row r="774" spans="1:1" x14ac:dyDescent="0.35">
      <c r="A774">
        <v>123</v>
      </c>
    </row>
    <row r="775" spans="1:1" x14ac:dyDescent="0.35">
      <c r="A775">
        <v>110</v>
      </c>
    </row>
    <row r="776" spans="1:1" x14ac:dyDescent="0.35">
      <c r="A776">
        <v>243</v>
      </c>
    </row>
    <row r="777" spans="1:1" x14ac:dyDescent="0.35">
      <c r="A777">
        <v>124</v>
      </c>
    </row>
    <row r="778" spans="1:1" x14ac:dyDescent="0.35">
      <c r="A778">
        <v>69</v>
      </c>
    </row>
    <row r="779" spans="1:1" x14ac:dyDescent="0.35">
      <c r="A779">
        <v>58</v>
      </c>
    </row>
    <row r="780" spans="1:1" x14ac:dyDescent="0.35">
      <c r="A780">
        <v>207</v>
      </c>
    </row>
    <row r="781" spans="1:1" x14ac:dyDescent="0.35">
      <c r="A781">
        <v>137</v>
      </c>
    </row>
    <row r="782" spans="1:1" x14ac:dyDescent="0.35">
      <c r="A782">
        <v>376</v>
      </c>
    </row>
    <row r="783" spans="1:1" x14ac:dyDescent="0.35">
      <c r="A783">
        <v>84</v>
      </c>
    </row>
    <row r="784" spans="1:1" x14ac:dyDescent="0.35">
      <c r="A784">
        <v>32</v>
      </c>
    </row>
    <row r="785" spans="1:1" x14ac:dyDescent="0.35">
      <c r="A785">
        <v>28</v>
      </c>
    </row>
    <row r="786" spans="1:1" x14ac:dyDescent="0.35">
      <c r="A786">
        <v>278</v>
      </c>
    </row>
    <row r="787" spans="1:1" x14ac:dyDescent="0.35">
      <c r="A787">
        <v>133</v>
      </c>
    </row>
    <row r="788" spans="1:1" x14ac:dyDescent="0.35">
      <c r="A788">
        <v>81</v>
      </c>
    </row>
    <row r="789" spans="1:1" x14ac:dyDescent="0.35">
      <c r="A789">
        <v>165</v>
      </c>
    </row>
    <row r="790" spans="1:1" x14ac:dyDescent="0.35">
      <c r="A790">
        <v>298</v>
      </c>
    </row>
    <row r="791" spans="1:1" x14ac:dyDescent="0.35">
      <c r="A791">
        <v>493</v>
      </c>
    </row>
    <row r="792" spans="1:1" x14ac:dyDescent="0.35">
      <c r="A792">
        <v>145</v>
      </c>
    </row>
    <row r="793" spans="1:1" x14ac:dyDescent="0.35">
      <c r="A793">
        <v>299</v>
      </c>
    </row>
    <row r="794" spans="1:1" x14ac:dyDescent="0.35">
      <c r="A794">
        <v>123</v>
      </c>
    </row>
    <row r="795" spans="1:1" x14ac:dyDescent="0.35">
      <c r="A795">
        <v>83</v>
      </c>
    </row>
    <row r="796" spans="1:1" x14ac:dyDescent="0.35">
      <c r="A796">
        <v>61</v>
      </c>
    </row>
    <row r="797" spans="1:1" x14ac:dyDescent="0.35">
      <c r="A797">
        <v>219</v>
      </c>
    </row>
    <row r="798" spans="1:1" x14ac:dyDescent="0.35">
      <c r="A798">
        <v>11</v>
      </c>
    </row>
    <row r="799" spans="1:1" x14ac:dyDescent="0.35">
      <c r="A799">
        <v>82</v>
      </c>
    </row>
    <row r="800" spans="1:1" x14ac:dyDescent="0.35">
      <c r="A800">
        <v>111</v>
      </c>
    </row>
    <row r="801" spans="1:1" x14ac:dyDescent="0.35">
      <c r="A801">
        <v>87</v>
      </c>
    </row>
    <row r="802" spans="1:1" x14ac:dyDescent="0.35">
      <c r="A802">
        <v>72</v>
      </c>
    </row>
    <row r="803" spans="1:1" x14ac:dyDescent="0.35">
      <c r="A803">
        <v>140</v>
      </c>
    </row>
    <row r="804" spans="1:1" x14ac:dyDescent="0.35">
      <c r="A804">
        <v>272</v>
      </c>
    </row>
    <row r="805" spans="1:1" x14ac:dyDescent="0.35">
      <c r="A805">
        <v>62</v>
      </c>
    </row>
    <row r="806" spans="1:1" x14ac:dyDescent="0.35">
      <c r="A806">
        <v>251</v>
      </c>
    </row>
    <row r="807" spans="1:1" x14ac:dyDescent="0.35">
      <c r="A807">
        <v>166</v>
      </c>
    </row>
    <row r="808" spans="1:1" x14ac:dyDescent="0.35">
      <c r="A808">
        <v>85</v>
      </c>
    </row>
    <row r="809" spans="1:1" x14ac:dyDescent="0.35">
      <c r="A809">
        <v>124</v>
      </c>
    </row>
    <row r="810" spans="1:1" x14ac:dyDescent="0.35">
      <c r="A810">
        <v>91</v>
      </c>
    </row>
    <row r="811" spans="1:1" x14ac:dyDescent="0.35">
      <c r="A811">
        <v>9</v>
      </c>
    </row>
    <row r="812" spans="1:1" x14ac:dyDescent="0.35">
      <c r="A812">
        <v>72</v>
      </c>
    </row>
    <row r="813" spans="1:1" x14ac:dyDescent="0.35">
      <c r="A813">
        <v>73</v>
      </c>
    </row>
    <row r="814" spans="1:1" x14ac:dyDescent="0.35">
      <c r="A814">
        <v>104</v>
      </c>
    </row>
    <row r="815" spans="1:1" x14ac:dyDescent="0.35">
      <c r="A815">
        <v>220</v>
      </c>
    </row>
    <row r="816" spans="1:1" x14ac:dyDescent="0.35">
      <c r="A816">
        <v>46</v>
      </c>
    </row>
    <row r="817" spans="1:1" x14ac:dyDescent="0.35">
      <c r="A817">
        <v>35</v>
      </c>
    </row>
    <row r="818" spans="1:1" x14ac:dyDescent="0.35">
      <c r="A818">
        <v>69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3258-04E8-40BA-B1E4-45477FEF4CC4}">
  <dimension ref="B3:D11"/>
  <sheetViews>
    <sheetView workbookViewId="0">
      <selection activeCell="B12" sqref="B12"/>
    </sheetView>
  </sheetViews>
  <sheetFormatPr defaultRowHeight="14.5" x14ac:dyDescent="0.35"/>
  <cols>
    <col min="2" max="2" width="17.08984375" customWidth="1"/>
    <col min="3" max="3" width="11.7265625" customWidth="1"/>
  </cols>
  <sheetData>
    <row r="3" spans="2:4" ht="15" thickBot="1" x14ac:dyDescent="0.4">
      <c r="B3" s="49" t="s">
        <v>604</v>
      </c>
      <c r="C3" s="48" t="s">
        <v>632</v>
      </c>
      <c r="D3" t="s">
        <v>637</v>
      </c>
    </row>
    <row r="4" spans="2:4" ht="15.5" thickTop="1" thickBot="1" x14ac:dyDescent="0.4">
      <c r="B4" s="49" t="s">
        <v>605</v>
      </c>
      <c r="C4" s="48" t="s">
        <v>633</v>
      </c>
      <c r="D4" t="s">
        <v>638</v>
      </c>
    </row>
    <row r="5" spans="2:4" ht="15.5" thickTop="1" thickBot="1" x14ac:dyDescent="0.4">
      <c r="B5" s="49" t="s">
        <v>606</v>
      </c>
      <c r="C5" s="48" t="s">
        <v>633</v>
      </c>
      <c r="D5" t="s">
        <v>639</v>
      </c>
    </row>
    <row r="6" spans="2:4" ht="15.5" thickTop="1" thickBot="1" x14ac:dyDescent="0.4">
      <c r="B6" s="38" t="s">
        <v>607</v>
      </c>
      <c r="C6" s="48" t="s">
        <v>632</v>
      </c>
      <c r="D6" t="s">
        <v>640</v>
      </c>
    </row>
    <row r="7" spans="2:4" ht="15.5" thickTop="1" thickBot="1" x14ac:dyDescent="0.4">
      <c r="B7" s="49" t="s">
        <v>608</v>
      </c>
      <c r="C7" s="48" t="s">
        <v>634</v>
      </c>
      <c r="D7" t="s">
        <v>641</v>
      </c>
    </row>
    <row r="8" spans="2:4" ht="15.5" thickTop="1" thickBot="1" x14ac:dyDescent="0.4">
      <c r="B8" s="49" t="s">
        <v>609</v>
      </c>
      <c r="C8" s="48" t="s">
        <v>635</v>
      </c>
      <c r="D8" t="s">
        <v>642</v>
      </c>
    </row>
    <row r="9" spans="2:4" ht="15.5" thickTop="1" thickBot="1" x14ac:dyDescent="0.4">
      <c r="B9" s="49" t="s">
        <v>610</v>
      </c>
      <c r="C9" s="48" t="s">
        <v>634</v>
      </c>
      <c r="D9" t="s">
        <v>643</v>
      </c>
    </row>
    <row r="10" spans="2:4" ht="15.5" thickTop="1" thickBot="1" x14ac:dyDescent="0.4">
      <c r="B10" s="50" t="s">
        <v>611</v>
      </c>
      <c r="C10" s="48" t="s">
        <v>636</v>
      </c>
      <c r="D10" t="s">
        <v>644</v>
      </c>
    </row>
    <row r="11" spans="2:4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9D15-AFB1-4A54-B1CA-F33813716A39}">
  <dimension ref="B3:D11"/>
  <sheetViews>
    <sheetView topLeftCell="C1" workbookViewId="0">
      <selection activeCell="D9" sqref="D9"/>
    </sheetView>
  </sheetViews>
  <sheetFormatPr defaultRowHeight="14.5" x14ac:dyDescent="0.35"/>
  <cols>
    <col min="3" max="3" width="18.7265625" customWidth="1"/>
  </cols>
  <sheetData>
    <row r="3" spans="2:4" x14ac:dyDescent="0.35">
      <c r="B3" s="1"/>
    </row>
    <row r="6" spans="2:4" x14ac:dyDescent="0.35">
      <c r="C6" s="51" t="s">
        <v>0</v>
      </c>
      <c r="D6" t="s">
        <v>645</v>
      </c>
    </row>
    <row r="7" spans="2:4" x14ac:dyDescent="0.35">
      <c r="C7" s="51" t="s">
        <v>1</v>
      </c>
      <c r="D7" t="s">
        <v>646</v>
      </c>
    </row>
    <row r="8" spans="2:4" x14ac:dyDescent="0.35">
      <c r="C8" s="51" t="s">
        <v>2</v>
      </c>
      <c r="D8" t="s">
        <v>647</v>
      </c>
    </row>
    <row r="9" spans="2:4" x14ac:dyDescent="0.35">
      <c r="C9" s="51" t="s">
        <v>3</v>
      </c>
      <c r="D9" t="s">
        <v>650</v>
      </c>
    </row>
    <row r="10" spans="2:4" x14ac:dyDescent="0.35">
      <c r="C10" s="51" t="s">
        <v>4</v>
      </c>
      <c r="D10" t="s">
        <v>648</v>
      </c>
    </row>
    <row r="11" spans="2:4" x14ac:dyDescent="0.35">
      <c r="C11" s="51" t="s">
        <v>5</v>
      </c>
      <c r="D11" t="s">
        <v>649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7</vt:lpstr>
      <vt:lpstr>8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M V</dc:creator>
  <cp:lastModifiedBy>Nischith M Gowda</cp:lastModifiedBy>
  <dcterms:created xsi:type="dcterms:W3CDTF">2022-02-21T21:29:12Z</dcterms:created>
  <dcterms:modified xsi:type="dcterms:W3CDTF">2022-02-23T04:28:33Z</dcterms:modified>
</cp:coreProperties>
</file>