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chith M Gowda\Downloads\"/>
    </mc:Choice>
  </mc:AlternateContent>
  <xr:revisionPtr revIDLastSave="0" documentId="13_ncr:1_{FE398E58-4262-4AD4-8C26-CA2FB003FF2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1" sheetId="2" r:id="rId1"/>
    <sheet name="Q2" sheetId="1" r:id="rId2"/>
    <sheet name="Q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2" l="1"/>
  <c r="P8" i="2" s="1"/>
  <c r="P9" i="2" s="1"/>
  <c r="M7" i="2"/>
  <c r="M8" i="2" s="1"/>
  <c r="J7" i="2"/>
  <c r="J8" i="2" s="1"/>
  <c r="J9" i="2" s="1"/>
  <c r="Q6" i="2"/>
  <c r="R6" i="2" s="1"/>
  <c r="N6" i="2"/>
  <c r="O6" i="2" s="1"/>
  <c r="K6" i="2"/>
  <c r="L6" i="2" s="1"/>
  <c r="K7" i="2" l="1"/>
  <c r="Q7" i="2"/>
  <c r="J10" i="2"/>
  <c r="K9" i="2"/>
  <c r="L9" i="2" s="1"/>
  <c r="M9" i="2"/>
  <c r="N8" i="2"/>
  <c r="O8" i="2" s="1"/>
  <c r="P10" i="2"/>
  <c r="Q9" i="2"/>
  <c r="R9" i="2" s="1"/>
  <c r="N7" i="2"/>
  <c r="Q8" i="2"/>
  <c r="R8" i="2" s="1"/>
  <c r="K8" i="2"/>
  <c r="L8" i="2" s="1"/>
  <c r="O7" i="2" l="1"/>
  <c r="R7" i="2"/>
  <c r="L7" i="2"/>
  <c r="M10" i="2"/>
  <c r="N9" i="2"/>
  <c r="O9" i="2" s="1"/>
  <c r="P11" i="2"/>
  <c r="Q10" i="2"/>
  <c r="R10" i="2" s="1"/>
  <c r="J11" i="2"/>
  <c r="K10" i="2"/>
  <c r="L10" i="2" s="1"/>
  <c r="P12" i="2" l="1"/>
  <c r="Q11" i="2"/>
  <c r="J12" i="2"/>
  <c r="K11" i="2"/>
  <c r="M11" i="2"/>
  <c r="N10" i="2"/>
  <c r="R11" i="2" l="1"/>
  <c r="O10" i="2"/>
  <c r="L11" i="2"/>
  <c r="J13" i="2"/>
  <c r="K12" i="2"/>
  <c r="L12" i="2" s="1"/>
  <c r="M12" i="2"/>
  <c r="N11" i="2"/>
  <c r="O11" i="2" s="1"/>
  <c r="P13" i="2"/>
  <c r="Q12" i="2"/>
  <c r="R12" i="2" s="1"/>
  <c r="M13" i="2" l="1"/>
  <c r="N12" i="2"/>
  <c r="P14" i="2"/>
  <c r="Q13" i="2"/>
  <c r="R13" i="2" s="1"/>
  <c r="J14" i="2"/>
  <c r="K13" i="2"/>
  <c r="O12" i="2" l="1"/>
  <c r="L13" i="2"/>
  <c r="P15" i="2"/>
  <c r="Q14" i="2"/>
  <c r="R14" i="2" s="1"/>
  <c r="J15" i="2"/>
  <c r="K14" i="2"/>
  <c r="L14" i="2" s="1"/>
  <c r="M14" i="2"/>
  <c r="N13" i="2"/>
  <c r="O13" i="2" s="1"/>
  <c r="J16" i="2" l="1"/>
  <c r="K15" i="2"/>
  <c r="M15" i="2"/>
  <c r="N14" i="2"/>
  <c r="O14" i="2" s="1"/>
  <c r="P16" i="2"/>
  <c r="Q15" i="2"/>
  <c r="R15" i="2" s="1"/>
  <c r="L15" i="2" l="1"/>
  <c r="M16" i="2"/>
  <c r="N15" i="2"/>
  <c r="P17" i="2"/>
  <c r="Q17" i="2" s="1"/>
  <c r="Q16" i="2"/>
  <c r="R16" i="2" s="1"/>
  <c r="J17" i="2"/>
  <c r="K17" i="2" s="1"/>
  <c r="L17" i="2" s="1"/>
  <c r="K21" i="2" s="1"/>
  <c r="K16" i="2"/>
  <c r="L16" i="2" s="1"/>
  <c r="O15" i="2" l="1"/>
  <c r="K20" i="2"/>
  <c r="K19" i="2"/>
  <c r="R17" i="2"/>
  <c r="Q21" i="2" s="1"/>
  <c r="Q19" i="2"/>
  <c r="Q20" i="2"/>
  <c r="M17" i="2"/>
  <c r="N17" i="2" s="1"/>
  <c r="N16" i="2"/>
  <c r="O16" i="2" s="1"/>
  <c r="O17" i="2" l="1"/>
  <c r="N21" i="2" s="1"/>
  <c r="N19" i="2"/>
  <c r="N20" i="2"/>
</calcChain>
</file>

<file path=xl/sharedStrings.xml><?xml version="1.0" encoding="utf-8"?>
<sst xmlns="http://schemas.openxmlformats.org/spreadsheetml/2006/main" count="168" uniqueCount="114">
  <si>
    <t>Month</t>
  </si>
  <si>
    <t>New Chip Introduced</t>
  </si>
  <si>
    <t>Demand</t>
  </si>
  <si>
    <t>Date</t>
  </si>
  <si>
    <t>Stock Exchange</t>
  </si>
  <si>
    <t>09/03/2010</t>
  </si>
  <si>
    <t>09/07/2010</t>
  </si>
  <si>
    <t>09/08/2010</t>
  </si>
  <si>
    <t>09/09/2010</t>
  </si>
  <si>
    <t>09/10/2010</t>
  </si>
  <si>
    <t>09/13/2010</t>
  </si>
  <si>
    <t>09/14/2010</t>
  </si>
  <si>
    <t>09/15/2010</t>
  </si>
  <si>
    <t>09/16/2010</t>
  </si>
  <si>
    <t>09/17/2010</t>
  </si>
  <si>
    <t>09/20/2010</t>
  </si>
  <si>
    <t>09/21/2010</t>
  </si>
  <si>
    <t>Month and Year</t>
  </si>
  <si>
    <t>Consumption</t>
  </si>
  <si>
    <t>Jan 1990</t>
  </si>
  <si>
    <t>Feb 1990</t>
  </si>
  <si>
    <t>Mar 1990</t>
  </si>
  <si>
    <t>Apr 1990</t>
  </si>
  <si>
    <t>May 1990</t>
  </si>
  <si>
    <t>Jun 1990</t>
  </si>
  <si>
    <t>Jul 1990</t>
  </si>
  <si>
    <t>Aug 1990</t>
  </si>
  <si>
    <t>Sep 1990</t>
  </si>
  <si>
    <t>Oct 1990</t>
  </si>
  <si>
    <t>Nov 1990</t>
  </si>
  <si>
    <t>Dec 1990</t>
  </si>
  <si>
    <t>Jan 1991</t>
  </si>
  <si>
    <t>Feb 1991</t>
  </si>
  <si>
    <t>Mar 1991</t>
  </si>
  <si>
    <t>Apr 1991</t>
  </si>
  <si>
    <t>May 1991</t>
  </si>
  <si>
    <t>Jun 1991</t>
  </si>
  <si>
    <t>Jul 1991</t>
  </si>
  <si>
    <t>Aug 1991</t>
  </si>
  <si>
    <t>Sep 1991</t>
  </si>
  <si>
    <t>Oct 1991</t>
  </si>
  <si>
    <t>Nov 1991</t>
  </si>
  <si>
    <t>Dec 1991</t>
  </si>
  <si>
    <t>Jan 1992</t>
  </si>
  <si>
    <t>Feb 1992</t>
  </si>
  <si>
    <t>Mar 1992</t>
  </si>
  <si>
    <t>Apr 1992</t>
  </si>
  <si>
    <t>May 1992</t>
  </si>
  <si>
    <t>Jun 1992</t>
  </si>
  <si>
    <t>Jul 1992</t>
  </si>
  <si>
    <t>Aug 1992</t>
  </si>
  <si>
    <t>Sep 1992</t>
  </si>
  <si>
    <t>Oct 1992</t>
  </si>
  <si>
    <t>Nov 1992</t>
  </si>
  <si>
    <t>Dec 1992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</si>
  <si>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</si>
  <si>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</si>
  <si>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</si>
  <si>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</si>
  <si>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</si>
  <si>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</si>
  <si>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</si>
  <si>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</si>
  <si>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</si>
  <si>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</si>
  <si>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</si>
  <si>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</si>
  <si>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</si>
  <si>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</si>
  <si>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</si>
  <si>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</si>
  <si>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</si>
  <si>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</si>
  <si>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</si>
  <si>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</si>
  <si>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</si>
  <si>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</si>
  <si>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</si>
  <si>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</si>
  <si>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</si>
  <si>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</si>
  <si>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</si>
  <si>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</si>
  <si>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</si>
  <si>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</si>
  <si>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</si>
  <si>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</si>
  <si>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</si>
  <si>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</si>
  <si>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</si>
  <si>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 = 22.7908 - 0.0486*month -4.6884*Jan - 8.1965*Feb - 9.9311*March-10.9858*April - 14.4672*May - 14.5552*June - 11.0599*July -12.2713*August -13.5993*Sept -13.2406*Oct - 7.01197*Nov</t>
  </si>
  <si>
    <t>we can reject the null.</t>
  </si>
  <si>
    <t>Demand=3141.598154 + 536.4072605 month + 4956.616534 new chip introduced</t>
  </si>
  <si>
    <t>C)For next 25 months = 25</t>
  </si>
  <si>
    <t>New chip introduced = 1</t>
  </si>
  <si>
    <t>3141.598154 + 536.4072605*25 + 4956.616534*1 = 21508.3962</t>
  </si>
  <si>
    <t>3141.598154 + 536.4072605*25 + 4956.616534*0 = 16551.7796</t>
  </si>
  <si>
    <t>B)</t>
  </si>
  <si>
    <t>With each passing month, coal usage falls; in particular, coal consumption decreases by around 0.0486 billions of BTUs every month..</t>
  </si>
  <si>
    <t>can be seen, when a new chip is launched, demand is expected to be much higher than when the new chip is not introduced.</t>
  </si>
  <si>
    <t>New chip not introduced the variable is = 0</t>
  </si>
  <si>
    <r>
      <rPr>
        <b/>
        <sz val="11"/>
        <rFont val="Times New Roman"/>
        <family val="1"/>
      </rPr>
      <t>(d)</t>
    </r>
    <r>
      <rPr>
        <sz val="11"/>
        <rFont val="Times New Roman"/>
        <family val="1"/>
      </rPr>
      <t xml:space="preserve"> prediction = 22.7908 - 0.0486*39 - 9.9311*1 = 10.9643</t>
    </r>
  </si>
  <si>
    <r>
      <rPr>
        <b/>
        <sz val="11"/>
        <rFont val="Times New Roman"/>
        <family val="1"/>
      </rPr>
      <t>(c)</t>
    </r>
    <r>
      <rPr>
        <sz val="11"/>
        <rFont val="Times New Roman"/>
        <family val="1"/>
      </rPr>
      <t>YES, t-stat = -2.41 , p-value=0.02 &lt; 0.05 , hence</t>
    </r>
  </si>
  <si>
    <t xml:space="preserve"> A new chip is introduced,and the  demand automatically  goes up, as shown above. (Each peak denotes the introduction of a new chip within that time period)</t>
  </si>
  <si>
    <t>Sampling Factor of 0.3</t>
  </si>
  <si>
    <t>Sampling Factor of 0.5</t>
  </si>
  <si>
    <t>Sampling factor of 0.1</t>
  </si>
  <si>
    <t>Forecast Values</t>
  </si>
  <si>
    <t>Error</t>
  </si>
  <si>
    <t>MAPE</t>
  </si>
  <si>
    <t>MAD</t>
  </si>
  <si>
    <t>MSE</t>
  </si>
  <si>
    <t>So comparing MAD, MSE, MAPE vlaues for the smoothing - 0.3,0.5,0.1 we say 0.5 show the better performance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</si>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</sst>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name val="Times New Roman"/>
      <family val="1"/>
    </font>
    <font>
      <i/>
      <sz val="11"/>
      <name val="Times New Roman"/>
      <family val="1"/>
    </font>
    <font>
      <b/>
      <sz val="11"/>
      <name val="Times New Roman"/>
      <family val="1"/>
    </font>
    <font>
      <sz val="11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6">
    <xf numFmtId="0" fontId="0" fillId="0" borderId="0" xfId="0" applyNumberFormat="1" applyFont="1"/>
    <xf numFmtId="0" fontId="0" fillId="0" borderId="1" xfId="0" applyNumberFormat="1" applyFont="1" applyBorder="1"/>
    <xf numFmtId="0" fontId="1" fillId="0" borderId="2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2" fillId="0" borderId="4" xfId="0" applyNumberFormat="1" applyFont="1" applyBorder="1"/>
    <xf numFmtId="0" fontId="2" fillId="0" borderId="5" xfId="0" applyNumberFormat="1" applyFont="1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/>
    <xf numFmtId="0" fontId="3" fillId="0" borderId="0" xfId="0" applyNumberFormat="1" applyFont="1"/>
    <xf numFmtId="0" fontId="4" fillId="0" borderId="8" xfId="0" applyNumberFormat="1" applyFont="1" applyFill="1" applyBorder="1" applyAlignment="1">
      <alignment horizontal="centerContinuous"/>
    </xf>
    <xf numFmtId="0" fontId="3" fillId="0" borderId="0" xfId="0" applyNumberFormat="1" applyFont="1" applyFill="1" applyBorder="1" applyAlignment="1"/>
    <xf numFmtId="0" fontId="3" fillId="0" borderId="7" xfId="0" applyNumberFormat="1" applyFont="1" applyFill="1" applyBorder="1" applyAlignment="1"/>
    <xf numFmtId="0" fontId="4" fillId="0" borderId="8" xfId="0" applyNumberFormat="1" applyFont="1" applyFill="1" applyBorder="1" applyAlignment="1">
      <alignment horizontal="center"/>
    </xf>
    <xf numFmtId="0" fontId="3" fillId="2" borderId="0" xfId="0" applyNumberFormat="1" applyFont="1" applyFill="1"/>
    <xf numFmtId="0" fontId="5" fillId="0" borderId="0" xfId="0" applyNumberFormat="1" applyFont="1"/>
    <xf numFmtId="9" fontId="0" fillId="0" borderId="0" xfId="1" applyFont="1"/>
    <xf numFmtId="0" fontId="0" fillId="0" borderId="0" xfId="1" applyNumberFormat="1" applyFont="1"/>
    <xf numFmtId="0" fontId="7" fillId="0" borderId="0" xfId="0" applyFont="1"/>
    <xf numFmtId="0" fontId="8" fillId="0" borderId="0" xfId="0" applyFont="1"/>
    <xf numFmtId="164" fontId="7" fillId="0" borderId="0" xfId="0" applyNumberFormat="1" applyFont="1"/>
    <xf numFmtId="165" fontId="7" fillId="0" borderId="0" xfId="1" applyNumberFormat="1" applyFont="1"/>
    <xf numFmtId="0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Smoothing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[1]Stock!$A$2:$A$14</c15:sqref>
                  </c15:fullRef>
                </c:ext>
              </c:extLst>
              <c:f>[1]Stock!$A$3:$A$14</c:f>
              <c:strCache>
                <c:ptCount val="12"/>
                <c:pt idx="0">
                  <c:v>09/03/2010</c:v>
                </c:pt>
                <c:pt idx="1">
                  <c:v>09/07/2010</c:v>
                </c:pt>
                <c:pt idx="2">
                  <c:v>09/08/2010</c:v>
                </c:pt>
                <c:pt idx="3">
                  <c:v>09/09/2010</c:v>
                </c:pt>
                <c:pt idx="4">
                  <c:v>09/10/2010</c:v>
                </c:pt>
                <c:pt idx="5">
                  <c:v>09/13/2010</c:v>
                </c:pt>
                <c:pt idx="6">
                  <c:v>09/14/2010</c:v>
                </c:pt>
                <c:pt idx="7">
                  <c:v>09/15/2010</c:v>
                </c:pt>
                <c:pt idx="8">
                  <c:v>09/16/2010</c:v>
                </c:pt>
                <c:pt idx="9">
                  <c:v>09/17/2010</c:v>
                </c:pt>
                <c:pt idx="10">
                  <c:v>09/20/2010</c:v>
                </c:pt>
                <c:pt idx="11">
                  <c:v>09/21/2010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[1]Stock!$B$3:$B$14</c15:sqref>
                  </c15:fullRef>
                </c:ext>
              </c:extLst>
              <c:f>[1]Stock!$B$4:$B$14</c:f>
              <c:numCache>
                <c:formatCode>General</c:formatCode>
                <c:ptCount val="11"/>
                <c:pt idx="0">
                  <c:v>10420.25</c:v>
                </c:pt>
                <c:pt idx="1">
                  <c:v>10372.74</c:v>
                </c:pt>
                <c:pt idx="2">
                  <c:v>10400.94</c:v>
                </c:pt>
                <c:pt idx="3">
                  <c:v>10485.16</c:v>
                </c:pt>
                <c:pt idx="4">
                  <c:v>10449.450000000001</c:v>
                </c:pt>
                <c:pt idx="5">
                  <c:v>10582.87</c:v>
                </c:pt>
                <c:pt idx="6">
                  <c:v>10647.49</c:v>
                </c:pt>
                <c:pt idx="7">
                  <c:v>10680.09</c:v>
                </c:pt>
                <c:pt idx="8">
                  <c:v>10620.88</c:v>
                </c:pt>
                <c:pt idx="9">
                  <c:v>10687.39</c:v>
                </c:pt>
                <c:pt idx="10">
                  <c:v>10855.77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6-408E-A905-6E4F36F3F9AB}"/>
            </c:ext>
          </c:extLst>
        </c:ser>
        <c:ser>
          <c:idx val="1"/>
          <c:order val="1"/>
          <c:tx>
            <c:v>Forecast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[1]Stock!$A$2:$A$14</c15:sqref>
                  </c15:fullRef>
                </c:ext>
              </c:extLst>
              <c:f>[1]Stock!$A$3:$A$14</c:f>
              <c:strCache>
                <c:ptCount val="12"/>
                <c:pt idx="0">
                  <c:v>09/03/2010</c:v>
                </c:pt>
                <c:pt idx="1">
                  <c:v>09/07/2010</c:v>
                </c:pt>
                <c:pt idx="2">
                  <c:v>09/08/2010</c:v>
                </c:pt>
                <c:pt idx="3">
                  <c:v>09/09/2010</c:v>
                </c:pt>
                <c:pt idx="4">
                  <c:v>09/10/2010</c:v>
                </c:pt>
                <c:pt idx="5">
                  <c:v>09/13/2010</c:v>
                </c:pt>
                <c:pt idx="6">
                  <c:v>09/14/2010</c:v>
                </c:pt>
                <c:pt idx="7">
                  <c:v>09/15/2010</c:v>
                </c:pt>
                <c:pt idx="8">
                  <c:v>09/16/2010</c:v>
                </c:pt>
                <c:pt idx="9">
                  <c:v>09/17/2010</c:v>
                </c:pt>
                <c:pt idx="10">
                  <c:v>09/20/2010</c:v>
                </c:pt>
                <c:pt idx="11">
                  <c:v>09/21/2010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[1]Stock!$C$3:$C$14</c15:sqref>
                  </c15:fullRef>
                </c:ext>
              </c:extLst>
              <c:f>[1]Stock!$C$4:$C$14</c:f>
              <c:numCache>
                <c:formatCode>General</c:formatCode>
                <c:ptCount val="11"/>
                <c:pt idx="0">
                  <c:v>10466.76</c:v>
                </c:pt>
                <c:pt idx="1">
                  <c:v>10452.807000000001</c:v>
                </c:pt>
                <c:pt idx="2">
                  <c:v>10428.786899999999</c:v>
                </c:pt>
                <c:pt idx="3">
                  <c:v>10420.432829999998</c:v>
                </c:pt>
                <c:pt idx="4">
                  <c:v>10439.850980999998</c:v>
                </c:pt>
                <c:pt idx="5">
                  <c:v>10442.730686699997</c:v>
                </c:pt>
                <c:pt idx="6">
                  <c:v>10484.772480689997</c:v>
                </c:pt>
                <c:pt idx="7">
                  <c:v>10533.587736482998</c:v>
                </c:pt>
                <c:pt idx="8">
                  <c:v>10577.538415538098</c:v>
                </c:pt>
                <c:pt idx="9">
                  <c:v>10590.540890876668</c:v>
                </c:pt>
                <c:pt idx="10">
                  <c:v>10619.595623613666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6-408E-A905-6E4F36F3F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158592"/>
        <c:axId val="1174159008"/>
      </c:lineChart>
      <c:catAx>
        <c:axId val="1174158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59008"/>
        <c:crosses val="autoZero"/>
        <c:auto val="1"/>
        <c:lblAlgn val="ctr"/>
        <c:lblOffset val="100"/>
        <c:noMultiLvlLbl val="0"/>
      </c:catAx>
      <c:valAx>
        <c:axId val="1174159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5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 axis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'Q2'!$C$2:$C$25</c:f>
              <c:numCache>
                <c:formatCode>General</c:formatCode>
                <c:ptCount val="24"/>
                <c:pt idx="0">
                  <c:v>4004</c:v>
                </c:pt>
                <c:pt idx="1">
                  <c:v>3599</c:v>
                </c:pt>
                <c:pt idx="2">
                  <c:v>6193</c:v>
                </c:pt>
                <c:pt idx="3">
                  <c:v>7807</c:v>
                </c:pt>
                <c:pt idx="4">
                  <c:v>10755</c:v>
                </c:pt>
                <c:pt idx="5">
                  <c:v>7821</c:v>
                </c:pt>
                <c:pt idx="6">
                  <c:v>5537</c:v>
                </c:pt>
                <c:pt idx="7">
                  <c:v>8844</c:v>
                </c:pt>
                <c:pt idx="8">
                  <c:v>7381</c:v>
                </c:pt>
                <c:pt idx="9">
                  <c:v>13158</c:v>
                </c:pt>
                <c:pt idx="10">
                  <c:v>8724</c:v>
                </c:pt>
                <c:pt idx="11">
                  <c:v>7274</c:v>
                </c:pt>
                <c:pt idx="12">
                  <c:v>7511</c:v>
                </c:pt>
                <c:pt idx="13">
                  <c:v>14616</c:v>
                </c:pt>
                <c:pt idx="14">
                  <c:v>9799</c:v>
                </c:pt>
                <c:pt idx="15">
                  <c:v>8619</c:v>
                </c:pt>
                <c:pt idx="16">
                  <c:v>12269</c:v>
                </c:pt>
                <c:pt idx="17">
                  <c:v>19075</c:v>
                </c:pt>
                <c:pt idx="18">
                  <c:v>14806</c:v>
                </c:pt>
                <c:pt idx="19">
                  <c:v>14324</c:v>
                </c:pt>
                <c:pt idx="20">
                  <c:v>14951</c:v>
                </c:pt>
                <c:pt idx="21">
                  <c:v>15414</c:v>
                </c:pt>
                <c:pt idx="22">
                  <c:v>16582</c:v>
                </c:pt>
                <c:pt idx="23">
                  <c:v>17084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A74-B481-AD9FE0601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754560"/>
        <c:axId val="1513746656"/>
      </c:scatterChart>
      <c:valAx>
        <c:axId val="151375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46656"/>
        <c:crosses val="autoZero"/>
        <c:crossBetween val="midCat"/>
      </c:valAx>
      <c:valAx>
        <c:axId val="15137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5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'Q3'!$B$2:$B$37</c:f>
              <c:numCache>
                <c:formatCode>General</c:formatCode>
                <c:ptCount val="36"/>
                <c:pt idx="0">
                  <c:v>16.2</c:v>
                </c:pt>
                <c:pt idx="1">
                  <c:v>14.91</c:v>
                </c:pt>
                <c:pt idx="2">
                  <c:v>12.42</c:v>
                </c:pt>
                <c:pt idx="3">
                  <c:v>12</c:v>
                </c:pt>
                <c:pt idx="4">
                  <c:v>8.07</c:v>
                </c:pt>
                <c:pt idx="5">
                  <c:v>8.41</c:v>
                </c:pt>
                <c:pt idx="6">
                  <c:v>12.2</c:v>
                </c:pt>
                <c:pt idx="7">
                  <c:v>11.23</c:v>
                </c:pt>
                <c:pt idx="8">
                  <c:v>9.2200000000000006</c:v>
                </c:pt>
                <c:pt idx="9">
                  <c:v>9.3800000000000008</c:v>
                </c:pt>
                <c:pt idx="10">
                  <c:v>14.1</c:v>
                </c:pt>
                <c:pt idx="11">
                  <c:v>24.28</c:v>
                </c:pt>
                <c:pt idx="12">
                  <c:v>19.59</c:v>
                </c:pt>
                <c:pt idx="13">
                  <c:v>13.69</c:v>
                </c:pt>
                <c:pt idx="14">
                  <c:v>12.2</c:v>
                </c:pt>
                <c:pt idx="15">
                  <c:v>9.02</c:v>
                </c:pt>
                <c:pt idx="16">
                  <c:v>7.33</c:v>
                </c:pt>
                <c:pt idx="17">
                  <c:v>7.14</c:v>
                </c:pt>
                <c:pt idx="18">
                  <c:v>9.56</c:v>
                </c:pt>
                <c:pt idx="19">
                  <c:v>8.6199999999999992</c:v>
                </c:pt>
                <c:pt idx="20">
                  <c:v>7.08</c:v>
                </c:pt>
                <c:pt idx="21">
                  <c:v>7.87</c:v>
                </c:pt>
                <c:pt idx="22">
                  <c:v>15.35</c:v>
                </c:pt>
                <c:pt idx="23">
                  <c:v>19.77</c:v>
                </c:pt>
                <c:pt idx="24">
                  <c:v>16.62</c:v>
                </c:pt>
                <c:pt idx="25">
                  <c:v>13.14</c:v>
                </c:pt>
                <c:pt idx="26">
                  <c:v>11.77</c:v>
                </c:pt>
                <c:pt idx="27">
                  <c:v>12.06</c:v>
                </c:pt>
                <c:pt idx="28">
                  <c:v>7.09</c:v>
                </c:pt>
                <c:pt idx="29">
                  <c:v>6.53</c:v>
                </c:pt>
                <c:pt idx="30">
                  <c:v>10.66</c:v>
                </c:pt>
                <c:pt idx="31">
                  <c:v>8.7899999999999991</c:v>
                </c:pt>
                <c:pt idx="32">
                  <c:v>8.2100000000000009</c:v>
                </c:pt>
                <c:pt idx="33">
                  <c:v>8.19</c:v>
                </c:pt>
                <c:pt idx="34">
                  <c:v>14.53</c:v>
                </c:pt>
                <c:pt idx="35">
                  <c:v>20.82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1-453F-91BD-61550B111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085168"/>
        <c:axId val="1442078096"/>
      </c:scatterChart>
      <c:valAx>
        <c:axId val="14420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78096"/>
        <c:crosses val="autoZero"/>
        <c:crossBetween val="midCat"/>
      </c:valAx>
      <c:valAx>
        <c:axId val="14420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232914</xdr:colOff>
      <xdr:row>20</xdr:row>
      <xdr:rowOff>43132</xdr:rowOff>
    </xdr:from>
    <xdr:to>
      <xdr:col>7</xdr:col>
      <xdr:colOff>686639</xdr:colOff>
      <xdr:row>34</xdr:row>
      <xdr:rowOff>24082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51F51-72C7-4B6D-8741-13B711F8B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539151</xdr:colOff>
      <xdr:row>1</xdr:row>
      <xdr:rowOff>129395</xdr:rowOff>
    </xdr:from>
    <xdr:to>
      <xdr:col>12</xdr:col>
      <xdr:colOff>211347</xdr:colOff>
      <xdr:row>16</xdr:row>
      <xdr:rowOff>146648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BD4ED-70CC-46CF-84B7-4E9535A53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312467</xdr:colOff>
      <xdr:row>1</xdr:row>
      <xdr:rowOff>36215</xdr:rowOff>
    </xdr:from>
    <xdr:to>
      <xdr:col>19</xdr:col>
      <xdr:colOff>615470</xdr:colOff>
      <xdr:row>16</xdr:row>
      <xdr:rowOff>87316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D956E-A8D6-443E-9799-0721BD7E5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khil_Meda_Vasudeva_Murthy_Homework_9_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"/>
      <sheetName val="Chip Demand"/>
      <sheetName val="Coal Consumption"/>
    </sheetNames>
    <sheetDataSet>
      <sheetData sheetId="0">
        <row r="2">
          <cell r="A2" t="str">
            <v>Date</v>
          </cell>
        </row>
        <row r="3">
          <cell r="A3" t="str">
            <v>09/03/2010</v>
          </cell>
          <cell r="B3">
            <v>10466.76</v>
          </cell>
          <cell r="C3" t="e">
            <v>#N/A</v>
          </cell>
        </row>
        <row r="4">
          <cell r="A4" t="str">
            <v>09/07/2010</v>
          </cell>
          <cell r="B4">
            <v>10420.25</v>
          </cell>
          <cell r="C4">
            <v>10466.76</v>
          </cell>
        </row>
        <row r="5">
          <cell r="A5" t="str">
            <v>09/08/2010</v>
          </cell>
          <cell r="B5">
            <v>10372.74</v>
          </cell>
          <cell r="C5">
            <v>10452.807000000001</v>
          </cell>
        </row>
        <row r="6">
          <cell r="A6" t="str">
            <v>09/09/2010</v>
          </cell>
          <cell r="B6">
            <v>10400.94</v>
          </cell>
          <cell r="C6">
            <v>10428.786899999999</v>
          </cell>
        </row>
        <row r="7">
          <cell r="A7" t="str">
            <v>09/10/2010</v>
          </cell>
          <cell r="B7">
            <v>10485.16</v>
          </cell>
          <cell r="C7">
            <v>10420.432829999998</v>
          </cell>
        </row>
        <row r="8">
          <cell r="A8" t="str">
            <v>09/13/2010</v>
          </cell>
          <cell r="B8">
            <v>10449.450000000001</v>
          </cell>
          <cell r="C8">
            <v>10439.850980999998</v>
          </cell>
        </row>
        <row r="9">
          <cell r="A9" t="str">
            <v>09/14/2010</v>
          </cell>
          <cell r="B9">
            <v>10582.87</v>
          </cell>
          <cell r="C9">
            <v>10442.730686699997</v>
          </cell>
        </row>
        <row r="10">
          <cell r="A10" t="str">
            <v>09/15/2010</v>
          </cell>
          <cell r="B10">
            <v>10647.49</v>
          </cell>
          <cell r="C10">
            <v>10484.772480689997</v>
          </cell>
        </row>
        <row r="11">
          <cell r="A11" t="str">
            <v>09/16/2010</v>
          </cell>
          <cell r="B11">
            <v>10680.09</v>
          </cell>
          <cell r="C11">
            <v>10533.587736482998</v>
          </cell>
        </row>
        <row r="12">
          <cell r="A12" t="str">
            <v>09/17/2010</v>
          </cell>
          <cell r="B12">
            <v>10620.88</v>
          </cell>
          <cell r="C12">
            <v>10577.538415538098</v>
          </cell>
        </row>
        <row r="13">
          <cell r="A13" t="str">
            <v>09/20/2010</v>
          </cell>
          <cell r="B13">
            <v>10687.39</v>
          </cell>
          <cell r="C13">
            <v>10590.540890876668</v>
          </cell>
        </row>
        <row r="14">
          <cell r="A14" t="str">
            <v>09/21/2010</v>
          </cell>
          <cell r="B14">
            <v>10855.77</v>
          </cell>
          <cell r="C14">
            <v>10619.595623613666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05374-8870-6540-927F-786FA37859B3}">
  <dimension ref="A2:R37"/>
  <sheetViews>
    <sheetView tabSelected="1" workbookViewId="0">
      <selection activeCell="H9" sqref="H9"/>
    </sheetView>
  </sheetViews>
  <sheetFormatPr defaultColWidth="11" defaultRowHeight="14.5"/>
  <sheetData>
    <row r="2" spans="1:18" ht="15" thickBot="1">
      <c r="A2" s="2" t="s">
        <v>3</v>
      </c>
      <c r="B2" s="3" t="s">
        <v>4</v>
      </c>
    </row>
    <row r="3" spans="1:18" ht="15" thickTop="1">
      <c r="A3" s="6" t="s">
        <v>5</v>
      </c>
      <c r="B3" s="4">
        <v>10466.76</v>
      </c>
      <c r="J3" s="23" t="s">
        <v>113</v>
      </c>
    </row>
    <row r="4" spans="1:18">
      <c r="A4" s="6" t="s">
        <v>6</v>
      </c>
      <c r="B4" s="5">
        <v>10420.25</v>
      </c>
      <c r="J4" s="25" t="s">
        <v>104</v>
      </c>
      <c r="K4" s="24"/>
      <c r="L4" s="24"/>
      <c r="M4" s="24" t="s">
        <v>105</v>
      </c>
      <c r="N4" s="24"/>
      <c r="O4" s="24"/>
      <c r="P4" s="24" t="s">
        <v>106</v>
      </c>
      <c r="Q4" s="24"/>
      <c r="R4" s="24"/>
    </row>
    <row r="5" spans="1:18">
      <c r="A5" s="6" t="s">
        <v>7</v>
      </c>
      <c r="B5" s="5">
        <v>10372.74</v>
      </c>
      <c r="J5" s="9" t="s">
        <v>107</v>
      </c>
      <c r="K5" s="9" t="s">
        <v>108</v>
      </c>
      <c r="L5" s="9" t="s">
        <v>109</v>
      </c>
      <c r="M5" s="9" t="s">
        <v>107</v>
      </c>
      <c r="N5" s="9" t="s">
        <v>108</v>
      </c>
      <c r="O5" s="9" t="s">
        <v>109</v>
      </c>
      <c r="P5" s="9" t="s">
        <v>107</v>
      </c>
      <c r="Q5" s="9" t="s">
        <v>108</v>
      </c>
      <c r="R5" s="9" t="s">
        <v>109</v>
      </c>
    </row>
    <row r="6" spans="1:18">
      <c r="A6" s="6" t="s">
        <v>8</v>
      </c>
      <c r="B6" s="5">
        <v>10400.94</v>
      </c>
      <c r="J6" s="9" t="e">
        <v>#N/A</v>
      </c>
      <c r="K6" s="9" t="e">
        <f>ABS($J6-$B3)</f>
        <v>#N/A</v>
      </c>
      <c r="L6" s="17" t="e">
        <f>$K6/$B3</f>
        <v>#N/A</v>
      </c>
      <c r="M6" s="9" t="e">
        <v>#N/A</v>
      </c>
      <c r="N6" s="9" t="e">
        <f>ABS($M6-$B3)</f>
        <v>#N/A</v>
      </c>
      <c r="O6" s="18" t="e">
        <f>$N6/$B3</f>
        <v>#N/A</v>
      </c>
      <c r="P6" s="9" t="e">
        <v>#N/A</v>
      </c>
      <c r="Q6" s="9" t="e">
        <f>ABS($P6-$B3)</f>
        <v>#N/A</v>
      </c>
      <c r="R6" s="18" t="e">
        <f>$Q6/$B3</f>
        <v>#N/A</v>
      </c>
    </row>
    <row r="7" spans="1:18">
      <c r="A7" s="6" t="s">
        <v>9</v>
      </c>
      <c r="B7" s="5">
        <v>10485.16</v>
      </c>
      <c r="J7" s="9">
        <f>B3</f>
        <v>10466.76</v>
      </c>
      <c r="K7" s="9">
        <f>ABS($J7-$B4)</f>
        <v>46.510000000000218</v>
      </c>
      <c r="L7" s="18">
        <f>$K7/$B4</f>
        <v>4.4634245819438322E-3</v>
      </c>
      <c r="M7" s="9">
        <f>B3</f>
        <v>10466.76</v>
      </c>
      <c r="N7" s="9">
        <f>ABS($M7-$B4)</f>
        <v>46.510000000000218</v>
      </c>
      <c r="O7" s="18">
        <f>$N7/$B4</f>
        <v>4.4634245819438322E-3</v>
      </c>
      <c r="P7" s="9">
        <f>B3</f>
        <v>10466.76</v>
      </c>
      <c r="Q7" s="9">
        <f>ABS($P7-$B4)</f>
        <v>46.510000000000218</v>
      </c>
      <c r="R7" s="18">
        <f>$Q7/$B4</f>
        <v>4.4634245819438322E-3</v>
      </c>
    </row>
    <row r="8" spans="1:18">
      <c r="A8" s="6" t="s">
        <v>10</v>
      </c>
      <c r="B8" s="5">
        <v>10449.450000000001</v>
      </c>
      <c r="J8" s="9">
        <f>0.3*B4+0.7*J7</f>
        <v>10452.807000000001</v>
      </c>
      <c r="K8" s="9">
        <f>ABS($J8-$B5)</f>
        <v>80.067000000000917</v>
      </c>
      <c r="L8" s="18">
        <f>$K8/$B5</f>
        <v>7.7189826410380396E-3</v>
      </c>
      <c r="M8" s="9">
        <f>0.5*B4+0.5*M7</f>
        <v>10443.505000000001</v>
      </c>
      <c r="N8" s="9">
        <f>ABS($M8-$B5)</f>
        <v>70.765000000001237</v>
      </c>
      <c r="O8" s="18">
        <f>$N8/$B5</f>
        <v>6.8222089823905003E-3</v>
      </c>
      <c r="P8" s="9">
        <f>0.1*B4+0.9*P7</f>
        <v>10462.109</v>
      </c>
      <c r="Q8" s="9">
        <f>ABS($P8-$B5)</f>
        <v>89.369000000000597</v>
      </c>
      <c r="R8" s="18">
        <f>$Q8/$B5</f>
        <v>8.6157562996855789E-3</v>
      </c>
    </row>
    <row r="9" spans="1:18">
      <c r="A9" s="6" t="s">
        <v>11</v>
      </c>
      <c r="B9" s="5">
        <v>10582.87</v>
      </c>
      <c r="J9" s="9">
        <f>0.3*B5+0.7*J8</f>
        <v>10428.786899999999</v>
      </c>
      <c r="K9" s="9">
        <f>ABS($J9-$B6)</f>
        <v>27.846899999998641</v>
      </c>
      <c r="L9" s="18">
        <f>$K9/$B6</f>
        <v>2.6773445477042113E-3</v>
      </c>
      <c r="M9" s="9">
        <f>0.5*B5+0.5*M8</f>
        <v>10408.122500000001</v>
      </c>
      <c r="N9" s="9">
        <f>ABS($M9-$B6)</f>
        <v>7.1825000000008004</v>
      </c>
      <c r="O9" s="18">
        <f>$N9/$B6</f>
        <v>6.9056258376654414E-4</v>
      </c>
      <c r="P9" s="9">
        <f>0.1*B5+0.9*P8</f>
        <v>10453.1721</v>
      </c>
      <c r="Q9" s="9">
        <f>ABS($P9-$B6)</f>
        <v>52.232099999999264</v>
      </c>
      <c r="R9" s="18">
        <f>$Q9/$B6</f>
        <v>5.0218634084995455E-3</v>
      </c>
    </row>
    <row r="10" spans="1:18">
      <c r="A10" s="6" t="s">
        <v>12</v>
      </c>
      <c r="B10" s="5">
        <v>10647.49</v>
      </c>
      <c r="J10" s="9">
        <f>0.3*B6+0.7*J9</f>
        <v>10420.432829999998</v>
      </c>
      <c r="K10" s="9">
        <f>ABS($J10-$B7)</f>
        <v>64.727170000001934</v>
      </c>
      <c r="L10" s="18">
        <f>$K10/$B7</f>
        <v>6.1732171945875821E-3</v>
      </c>
      <c r="M10" s="9">
        <f>0.5*B6+0.5*M9</f>
        <v>10404.53125</v>
      </c>
      <c r="N10" s="9">
        <f>ABS($M10-$B7)</f>
        <v>80.628749999999854</v>
      </c>
      <c r="O10" s="18">
        <f>$N10/$B7</f>
        <v>7.6897968175974286E-3</v>
      </c>
      <c r="P10" s="9">
        <f>0.1*B6+0.9*P9</f>
        <v>10447.94889</v>
      </c>
      <c r="Q10" s="9">
        <f>ABS($P10-$B7)</f>
        <v>37.21111000000019</v>
      </c>
      <c r="R10" s="18">
        <f>$Q10/$B7</f>
        <v>3.5489310606609905E-3</v>
      </c>
    </row>
    <row r="11" spans="1:18">
      <c r="A11" s="6" t="s">
        <v>13</v>
      </c>
      <c r="B11" s="5">
        <v>10680.09</v>
      </c>
      <c r="J11" s="9">
        <f>0.3*B7+0.7*J10</f>
        <v>10439.850980999998</v>
      </c>
      <c r="K11" s="9">
        <f>ABS($J11-$B8)</f>
        <v>9.5990190000029543</v>
      </c>
      <c r="L11" s="18">
        <f>$K11/$B8</f>
        <v>9.186147596287798E-4</v>
      </c>
      <c r="M11" s="9">
        <f>0.5*B7+0.5*M10</f>
        <v>10444.845625</v>
      </c>
      <c r="N11" s="9">
        <f>ABS($M11-$B8)</f>
        <v>4.6043750000008004</v>
      </c>
      <c r="O11" s="18">
        <f>$N11/$B8</f>
        <v>4.4063323907007548E-4</v>
      </c>
      <c r="P11" s="9">
        <f>0.1*B7+0.9*P10</f>
        <v>10451.670001</v>
      </c>
      <c r="Q11" s="9">
        <f>ABS($P11-$B8)</f>
        <v>2.2200009999996837</v>
      </c>
      <c r="R11" s="18">
        <f>$Q11/$B8</f>
        <v>2.1245146873755878E-4</v>
      </c>
    </row>
    <row r="12" spans="1:18">
      <c r="A12" s="6" t="s">
        <v>14</v>
      </c>
      <c r="B12" s="5">
        <v>10620.88</v>
      </c>
      <c r="J12" s="9">
        <f>0.3*B8+0.7*J11</f>
        <v>10442.730686699997</v>
      </c>
      <c r="K12" s="9">
        <f>ABS($J12-$B9)</f>
        <v>140.13931330000378</v>
      </c>
      <c r="L12" s="18">
        <f>$K12/$B9</f>
        <v>1.3242089650539388E-2</v>
      </c>
      <c r="M12" s="9">
        <f>0.5*B8+0.5*M11</f>
        <v>10447.147812499999</v>
      </c>
      <c r="N12" s="9">
        <f>ABS($M12-$B9)</f>
        <v>135.72218750000138</v>
      </c>
      <c r="O12" s="18">
        <f>$N12/$B9</f>
        <v>1.2824705160320533E-2</v>
      </c>
      <c r="P12" s="9">
        <f>0.1*B8+0.9*P11</f>
        <v>10451.4480009</v>
      </c>
      <c r="Q12" s="9">
        <f>ABS($P12-$B9)</f>
        <v>131.4219991000009</v>
      </c>
      <c r="R12" s="18">
        <f>$Q12/$B9</f>
        <v>1.2418370357001541E-2</v>
      </c>
    </row>
    <row r="13" spans="1:18">
      <c r="A13" s="6" t="s">
        <v>15</v>
      </c>
      <c r="B13" s="5">
        <v>10687.39</v>
      </c>
      <c r="J13" s="9">
        <f>0.3*B9+0.7*J12</f>
        <v>10484.772480689997</v>
      </c>
      <c r="K13" s="9">
        <f>ABS($J13-$B10)</f>
        <v>162.7175193100029</v>
      </c>
      <c r="L13" s="18">
        <f>$K13/$B10</f>
        <v>1.5282242041082255E-2</v>
      </c>
      <c r="M13" s="9">
        <f>0.5*B9+0.5*M12</f>
        <v>10515.008906250001</v>
      </c>
      <c r="N13" s="9">
        <f>ABS($M13-$B10)</f>
        <v>132.48109374999876</v>
      </c>
      <c r="O13" s="18">
        <f>$N13/$B10</f>
        <v>1.2442471770342002E-2</v>
      </c>
      <c r="P13" s="9">
        <f>0.1*B9+0.9*P12</f>
        <v>10464.59020081</v>
      </c>
      <c r="Q13" s="9">
        <f>ABS($P13-$B10)</f>
        <v>182.89979918999961</v>
      </c>
      <c r="R13" s="18">
        <f>$Q13/$B10</f>
        <v>1.717773852710823E-2</v>
      </c>
    </row>
    <row r="14" spans="1:18">
      <c r="A14" s="6" t="s">
        <v>16</v>
      </c>
      <c r="B14" s="5">
        <v>10855.77</v>
      </c>
      <c r="J14" s="9">
        <f>0.3*B10+0.7*J13</f>
        <v>10533.587736482998</v>
      </c>
      <c r="K14" s="9">
        <f>ABS($J14-$B11)</f>
        <v>146.50226351700258</v>
      </c>
      <c r="L14" s="18">
        <f>$K14/$B11</f>
        <v>1.3717324808779942E-2</v>
      </c>
      <c r="M14" s="9">
        <f>0.5*B10+0.5*M13</f>
        <v>10581.249453125001</v>
      </c>
      <c r="N14" s="9">
        <f>ABS($M14-$B11)</f>
        <v>98.840546874998836</v>
      </c>
      <c r="O14" s="18">
        <f>$N14/$B11</f>
        <v>9.254654864799719E-3</v>
      </c>
      <c r="P14" s="9">
        <f>0.1*B10+0.9*P13</f>
        <v>10482.880180729</v>
      </c>
      <c r="Q14" s="9">
        <f>ABS($P14-$B11)</f>
        <v>197.20981927100001</v>
      </c>
      <c r="R14" s="18">
        <f>$Q14/$B11</f>
        <v>1.8465183277575379E-2</v>
      </c>
    </row>
    <row r="15" spans="1:18">
      <c r="J15" s="9">
        <f>0.3*B11+0.7*J14</f>
        <v>10577.538415538098</v>
      </c>
      <c r="K15" s="9">
        <f>ABS($J15-$B12)</f>
        <v>43.34158446190122</v>
      </c>
      <c r="L15" s="18">
        <f>$K15/$B12</f>
        <v>4.0807903358197461E-3</v>
      </c>
      <c r="M15" s="9">
        <f>0.5*B11+0.5*M14</f>
        <v>10630.669726562501</v>
      </c>
      <c r="N15" s="9">
        <f>ABS($M15-$B12)</f>
        <v>9.789726562501528</v>
      </c>
      <c r="O15" s="18">
        <f>$N15/$B12</f>
        <v>9.2174344898930487E-4</v>
      </c>
      <c r="P15" s="9">
        <f>0.1*B11+0.9*P14</f>
        <v>10502.601162656101</v>
      </c>
      <c r="Q15" s="9">
        <f>ABS($P15-$B12)</f>
        <v>118.27883734389798</v>
      </c>
      <c r="R15" s="18">
        <f>$Q15/$B12</f>
        <v>1.1136444187665993E-2</v>
      </c>
    </row>
    <row r="16" spans="1:18">
      <c r="J16" s="9">
        <f>0.3*B12+0.7*J15</f>
        <v>10590.540890876668</v>
      </c>
      <c r="K16" s="9">
        <f>ABS($J16-$B13)</f>
        <v>96.8491091233318</v>
      </c>
      <c r="L16" s="18">
        <f>$K16/$B13</f>
        <v>9.0619982169015834E-3</v>
      </c>
      <c r="M16" s="9">
        <f>0.5*B12+0.5*M15</f>
        <v>10625.774863281251</v>
      </c>
      <c r="N16" s="9">
        <f>ABS($M16-$B13)</f>
        <v>61.615136718748545</v>
      </c>
      <c r="O16" s="18">
        <f>$N16/$B13</f>
        <v>5.7652183291475798E-3</v>
      </c>
      <c r="P16" s="9">
        <f>0.1*B12+0.9*P15</f>
        <v>10514.429046390491</v>
      </c>
      <c r="Q16" s="9">
        <f>ABS($P16-$B13)</f>
        <v>172.96095360950858</v>
      </c>
      <c r="R16" s="18">
        <f>$Q16/$B13</f>
        <v>1.6183647608022968E-2</v>
      </c>
    </row>
    <row r="17" spans="10:18">
      <c r="J17" s="9">
        <f>0.3*B13+0.7*J16</f>
        <v>10619.595623613666</v>
      </c>
      <c r="K17" s="9">
        <f>ABS($J17-$B14)</f>
        <v>236.17437638633419</v>
      </c>
      <c r="L17" s="18">
        <f>$K17/$B14</f>
        <v>2.1755654033415794E-2</v>
      </c>
      <c r="M17" s="9">
        <f>0.5*B13+0.5*M16</f>
        <v>10656.582431640625</v>
      </c>
      <c r="N17" s="9">
        <f>ABS($M17-$B14)</f>
        <v>199.18756835937529</v>
      </c>
      <c r="O17" s="18">
        <f>$N17/$B14</f>
        <v>1.83485435265647E-2</v>
      </c>
      <c r="P17" s="9">
        <f>0.1*B13+0.9*P16</f>
        <v>10531.725141751442</v>
      </c>
      <c r="Q17" s="9">
        <f>ABS($P17-$B14)</f>
        <v>324.04485824855874</v>
      </c>
      <c r="R17" s="18">
        <f>$Q17/$B14</f>
        <v>2.9850011399334984E-2</v>
      </c>
    </row>
    <row r="19" spans="10:18">
      <c r="J19" s="19" t="s">
        <v>110</v>
      </c>
      <c r="K19" s="19">
        <f>AVERAGE($K7:$K17)</f>
        <v>95.861295918052832</v>
      </c>
      <c r="L19" s="9"/>
      <c r="M19" s="19" t="s">
        <v>110</v>
      </c>
      <c r="N19" s="19">
        <f>AVERAGE($N7:$N17)</f>
        <v>77.029716796875206</v>
      </c>
      <c r="O19" s="9"/>
      <c r="P19" s="19" t="s">
        <v>110</v>
      </c>
      <c r="Q19" s="19">
        <f>AVERAGE($Q7:$Q17)</f>
        <v>123.12349797845144</v>
      </c>
    </row>
    <row r="20" spans="10:18">
      <c r="J20" s="20" t="s">
        <v>111</v>
      </c>
      <c r="K20" s="21">
        <f>AVERAGE(SUMPRODUCT($K7:$K17,$K7:$K17))</f>
        <v>148246.61251190968</v>
      </c>
      <c r="L20" s="9"/>
      <c r="M20" s="20" t="s">
        <v>111</v>
      </c>
      <c r="N20" s="21">
        <f>AVERAGE(SUMPRODUCT($N7:$N17,$N7:$N17))</f>
        <v>103053.80652244308</v>
      </c>
      <c r="O20" s="9"/>
      <c r="P20" s="20" t="s">
        <v>111</v>
      </c>
      <c r="Q20" s="21">
        <f>AVERAGE(SUMPRODUCT($Q7:$Q17,$Q7:$Q17))</f>
        <v>252794.02184562886</v>
      </c>
    </row>
    <row r="21" spans="10:18">
      <c r="J21" s="20" t="s">
        <v>109</v>
      </c>
      <c r="K21" s="22">
        <f>AVERAGE($L7:$L17) * 100</f>
        <v>0.90083348010401054</v>
      </c>
      <c r="L21" s="9"/>
      <c r="M21" s="20" t="s">
        <v>109</v>
      </c>
      <c r="N21" s="22">
        <f>AVERAGE($O7:$O17) * 100</f>
        <v>0.72421784822665658</v>
      </c>
      <c r="O21" s="9"/>
      <c r="P21" s="20" t="s">
        <v>109</v>
      </c>
      <c r="Q21" s="22">
        <f>AVERAGE($R7:$R17) * 100</f>
        <v>1.1553983834203327</v>
      </c>
    </row>
    <row r="37" spans="1:1">
      <c r="A37" s="23" t="s">
        <v>112</v>
      </c>
    </row>
  </sheetData>
  <mergeCells count="3">
    <mergeCell ref="J4:L4"/>
    <mergeCell ref="M4:O4"/>
    <mergeCell ref="P4:R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"/>
  <sheetViews>
    <sheetView topLeftCell="C1" zoomScale="104" zoomScaleNormal="104" workbookViewId="0">
      <pane ySplit="1" topLeftCell="A2" activePane="bottomLeft" state="frozen"/>
      <selection pane="bottomLeft" activeCell="J46" sqref="J46"/>
    </sheetView>
  </sheetViews>
  <sheetFormatPr defaultColWidth="8.90625" defaultRowHeight="14.5"/>
  <cols>
    <col min="1" max="1" width="9.08984375" customWidth="1"/>
    <col min="2" max="2" width="20.36328125" customWidth="1"/>
    <col min="3" max="3" width="9.08984375" customWidth="1"/>
    <col min="5" max="5" width="17.6328125" customWidth="1"/>
    <col min="6" max="6" width="14.26953125" customWidth="1"/>
    <col min="7" max="7" width="15.26953125" customWidth="1"/>
    <col min="8" max="8" width="11.90625" bestFit="1" customWidth="1"/>
    <col min="9" max="9" width="9" bestFit="1" customWidth="1"/>
    <col min="10" max="10" width="15.26953125" customWidth="1"/>
    <col min="11" max="11" width="13.90625" customWidth="1"/>
    <col min="12" max="12" width="13.26953125" customWidth="1"/>
    <col min="13" max="13" width="16.7265625" customWidth="1"/>
  </cols>
  <sheetData>
    <row r="1" spans="1:3" ht="15" thickBot="1">
      <c r="A1" s="2" t="s">
        <v>0</v>
      </c>
      <c r="B1" s="2" t="s">
        <v>1</v>
      </c>
      <c r="C1" s="2" t="s">
        <v>2</v>
      </c>
    </row>
    <row r="2" spans="1:3" ht="15" thickTop="1">
      <c r="A2" s="1">
        <v>1</v>
      </c>
      <c r="B2" s="1">
        <v>0</v>
      </c>
      <c r="C2" s="1">
        <v>4004</v>
      </c>
    </row>
    <row r="3" spans="1:3">
      <c r="A3" s="1">
        <v>2</v>
      </c>
      <c r="B3" s="1">
        <v>0</v>
      </c>
      <c r="C3" s="1">
        <v>3599</v>
      </c>
    </row>
    <row r="4" spans="1:3">
      <c r="A4" s="1">
        <v>3</v>
      </c>
      <c r="B4" s="1">
        <v>0</v>
      </c>
      <c r="C4" s="1">
        <v>6193</v>
      </c>
    </row>
    <row r="5" spans="1:3">
      <c r="A5" s="1">
        <v>4</v>
      </c>
      <c r="B5" s="1">
        <v>0</v>
      </c>
      <c r="C5" s="1">
        <v>7807</v>
      </c>
    </row>
    <row r="6" spans="1:3">
      <c r="A6" s="1">
        <v>5</v>
      </c>
      <c r="B6" s="1">
        <v>1</v>
      </c>
      <c r="C6" s="1">
        <v>10755</v>
      </c>
    </row>
    <row r="7" spans="1:3">
      <c r="A7" s="1">
        <v>6</v>
      </c>
      <c r="B7" s="1">
        <v>0</v>
      </c>
      <c r="C7" s="1">
        <v>7821</v>
      </c>
    </row>
    <row r="8" spans="1:3">
      <c r="A8" s="1">
        <v>7</v>
      </c>
      <c r="B8" s="1">
        <v>0</v>
      </c>
      <c r="C8" s="1">
        <v>5537</v>
      </c>
    </row>
    <row r="9" spans="1:3">
      <c r="A9" s="1">
        <v>8</v>
      </c>
      <c r="B9" s="1">
        <v>0</v>
      </c>
      <c r="C9" s="1">
        <v>8844</v>
      </c>
    </row>
    <row r="10" spans="1:3">
      <c r="A10" s="1">
        <v>9</v>
      </c>
      <c r="B10" s="1">
        <v>0</v>
      </c>
      <c r="C10" s="1">
        <v>7381</v>
      </c>
    </row>
    <row r="11" spans="1:3">
      <c r="A11" s="1">
        <v>10</v>
      </c>
      <c r="B11" s="1">
        <v>1</v>
      </c>
      <c r="C11" s="1">
        <v>13158</v>
      </c>
    </row>
    <row r="12" spans="1:3">
      <c r="A12" s="1">
        <v>11</v>
      </c>
      <c r="B12" s="1">
        <v>0</v>
      </c>
      <c r="C12" s="1">
        <v>8724</v>
      </c>
    </row>
    <row r="13" spans="1:3">
      <c r="A13" s="1">
        <v>12</v>
      </c>
      <c r="B13" s="1">
        <v>0</v>
      </c>
      <c r="C13" s="1">
        <v>7274</v>
      </c>
    </row>
    <row r="14" spans="1:3">
      <c r="A14" s="1">
        <v>13</v>
      </c>
      <c r="B14" s="1">
        <v>0</v>
      </c>
      <c r="C14" s="1">
        <v>7511</v>
      </c>
    </row>
    <row r="15" spans="1:3">
      <c r="A15" s="1">
        <v>14</v>
      </c>
      <c r="B15" s="1">
        <v>1</v>
      </c>
      <c r="C15" s="1">
        <v>14616</v>
      </c>
    </row>
    <row r="16" spans="1:3">
      <c r="A16" s="1">
        <v>15</v>
      </c>
      <c r="B16" s="1">
        <v>0</v>
      </c>
      <c r="C16" s="1">
        <v>9799</v>
      </c>
    </row>
    <row r="17" spans="1:15">
      <c r="A17" s="1">
        <v>16</v>
      </c>
      <c r="B17" s="1">
        <v>0</v>
      </c>
      <c r="C17" s="1">
        <v>8619</v>
      </c>
    </row>
    <row r="18" spans="1:15">
      <c r="A18" s="1">
        <v>17</v>
      </c>
      <c r="B18" s="1">
        <v>0</v>
      </c>
      <c r="C18" s="1">
        <v>12269</v>
      </c>
    </row>
    <row r="19" spans="1:15">
      <c r="A19" s="1">
        <v>18</v>
      </c>
      <c r="B19" s="1">
        <v>1</v>
      </c>
      <c r="C19" s="1">
        <v>19075</v>
      </c>
      <c r="D19" s="10"/>
      <c r="E19" s="10" t="s">
        <v>103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>
      <c r="A20" s="1">
        <v>19</v>
      </c>
      <c r="B20" s="1">
        <v>0</v>
      </c>
      <c r="C20" s="1">
        <v>14806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>
      <c r="A21" s="1">
        <v>20</v>
      </c>
      <c r="B21" s="1">
        <v>0</v>
      </c>
      <c r="C21" s="1">
        <v>14324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>
      <c r="A22" s="1">
        <v>21</v>
      </c>
      <c r="B22" s="1">
        <v>0</v>
      </c>
      <c r="C22" s="1">
        <v>14951</v>
      </c>
      <c r="D22" s="10"/>
      <c r="E22" s="16" t="s">
        <v>97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>
      <c r="A23" s="1">
        <v>22</v>
      </c>
      <c r="B23" s="1">
        <v>0</v>
      </c>
      <c r="C23" s="1">
        <v>15414</v>
      </c>
      <c r="D23" s="10"/>
      <c r="E23" s="10" t="s">
        <v>66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ht="15" thickBot="1">
      <c r="A24" s="1">
        <v>23</v>
      </c>
      <c r="B24" s="1">
        <v>0</v>
      </c>
      <c r="C24" s="1">
        <v>16582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>
      <c r="A25" s="1">
        <v>24</v>
      </c>
      <c r="B25" s="1">
        <v>0</v>
      </c>
      <c r="C25" s="1">
        <v>17084</v>
      </c>
      <c r="D25" s="10"/>
      <c r="E25" s="11" t="s">
        <v>67</v>
      </c>
      <c r="F25" s="11"/>
      <c r="G25" s="10"/>
      <c r="H25" s="10"/>
      <c r="I25" s="10"/>
      <c r="J25" s="10"/>
      <c r="K25" s="10"/>
      <c r="L25" s="10"/>
      <c r="M25" s="10"/>
      <c r="N25" s="10"/>
      <c r="O25" s="10"/>
    </row>
    <row r="26" spans="1:15">
      <c r="D26" s="10"/>
      <c r="E26" s="12" t="s">
        <v>68</v>
      </c>
      <c r="F26" s="12">
        <v>0.94549358727711386</v>
      </c>
      <c r="G26" s="10"/>
      <c r="H26" s="10"/>
      <c r="I26" s="10"/>
      <c r="J26" s="10"/>
      <c r="K26" s="10"/>
      <c r="L26" s="10"/>
      <c r="M26" s="10"/>
      <c r="N26" s="10"/>
      <c r="O26" s="10"/>
    </row>
    <row r="27" spans="1:15">
      <c r="D27" s="10"/>
      <c r="E27" s="12" t="s">
        <v>69</v>
      </c>
      <c r="F27" s="12">
        <v>0.89395812358214533</v>
      </c>
      <c r="G27" s="10"/>
      <c r="H27" s="10"/>
      <c r="I27" s="10"/>
      <c r="J27" s="10"/>
      <c r="K27" s="10"/>
      <c r="L27" s="10"/>
      <c r="M27" s="10"/>
      <c r="N27" s="10"/>
      <c r="O27" s="10"/>
    </row>
    <row r="28" spans="1:15">
      <c r="D28" s="10"/>
      <c r="E28" s="12" t="s">
        <v>70</v>
      </c>
      <c r="F28" s="12">
        <v>0.88385889725663536</v>
      </c>
      <c r="G28" s="10"/>
      <c r="H28" s="10"/>
      <c r="I28" s="10"/>
      <c r="J28" s="10"/>
      <c r="K28" s="10"/>
      <c r="L28" s="10"/>
      <c r="M28" s="10"/>
      <c r="N28" s="10"/>
      <c r="O28" s="10"/>
    </row>
    <row r="29" spans="1:15">
      <c r="D29" s="10"/>
      <c r="E29" s="12" t="s">
        <v>71</v>
      </c>
      <c r="F29" s="12">
        <v>1497.1822336757396</v>
      </c>
      <c r="G29" s="10"/>
      <c r="H29" s="10"/>
      <c r="I29" s="10"/>
      <c r="J29" s="10"/>
      <c r="K29" s="10"/>
      <c r="L29" s="10"/>
      <c r="M29" s="10"/>
      <c r="N29" s="10"/>
      <c r="O29" s="10"/>
    </row>
    <row r="30" spans="1:15" ht="15" thickBot="1">
      <c r="D30" s="10"/>
      <c r="E30" s="13" t="s">
        <v>72</v>
      </c>
      <c r="F30" s="13">
        <v>24</v>
      </c>
      <c r="G30" s="10"/>
      <c r="H30" s="10"/>
      <c r="I30" s="10"/>
      <c r="J30" s="10"/>
      <c r="K30" s="10"/>
      <c r="L30" s="10"/>
      <c r="M30" s="10"/>
      <c r="N30" s="10"/>
      <c r="O30" s="10"/>
    </row>
    <row r="31" spans="1:15"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 ht="15" thickBot="1">
      <c r="D32" s="10"/>
      <c r="E32" s="10" t="s">
        <v>73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4:15">
      <c r="D33" s="10"/>
      <c r="E33" s="14"/>
      <c r="F33" s="14" t="s">
        <v>78</v>
      </c>
      <c r="G33" s="14" t="s">
        <v>79</v>
      </c>
      <c r="H33" s="14" t="s">
        <v>80</v>
      </c>
      <c r="I33" s="14" t="s">
        <v>81</v>
      </c>
      <c r="J33" s="14" t="s">
        <v>82</v>
      </c>
      <c r="K33" s="10"/>
      <c r="L33" s="10"/>
      <c r="M33" s="10"/>
      <c r="N33" s="10"/>
      <c r="O33" s="10"/>
    </row>
    <row r="34" spans="4:15">
      <c r="D34" s="10"/>
      <c r="E34" s="12" t="s">
        <v>74</v>
      </c>
      <c r="F34" s="12">
        <v>2</v>
      </c>
      <c r="G34" s="12">
        <v>396833562.50081354</v>
      </c>
      <c r="H34" s="12">
        <v>198416781.25040677</v>
      </c>
      <c r="I34" s="12">
        <v>88.517485871572902</v>
      </c>
      <c r="J34" s="12">
        <v>5.85480913780048E-11</v>
      </c>
      <c r="K34" s="10"/>
      <c r="L34" s="10"/>
      <c r="M34" s="10"/>
      <c r="N34" s="10"/>
      <c r="O34" s="10"/>
    </row>
    <row r="35" spans="4:15">
      <c r="D35" s="10"/>
      <c r="E35" s="12" t="s">
        <v>75</v>
      </c>
      <c r="F35" s="12">
        <v>21</v>
      </c>
      <c r="G35" s="12">
        <v>47072647.457519822</v>
      </c>
      <c r="H35" s="12">
        <v>2241554.640834277</v>
      </c>
      <c r="I35" s="12"/>
      <c r="J35" s="12"/>
      <c r="K35" s="10"/>
      <c r="L35" s="10"/>
      <c r="M35" s="10"/>
      <c r="N35" s="10"/>
      <c r="O35" s="10"/>
    </row>
    <row r="36" spans="4:15" ht="15" thickBot="1">
      <c r="D36" s="10"/>
      <c r="E36" s="13" t="s">
        <v>76</v>
      </c>
      <c r="F36" s="13">
        <v>23</v>
      </c>
      <c r="G36" s="13">
        <v>443906209.95833337</v>
      </c>
      <c r="H36" s="13"/>
      <c r="I36" s="13"/>
      <c r="J36" s="13"/>
      <c r="K36" s="10"/>
      <c r="L36" s="10"/>
      <c r="M36" s="10"/>
      <c r="N36" s="10"/>
      <c r="O36" s="10"/>
    </row>
    <row r="37" spans="4:15" ht="15" thickBot="1"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4:15">
      <c r="D38" s="10"/>
      <c r="E38" s="14"/>
      <c r="F38" s="14" t="s">
        <v>83</v>
      </c>
      <c r="G38" s="14" t="s">
        <v>71</v>
      </c>
      <c r="H38" s="14" t="s">
        <v>84</v>
      </c>
      <c r="I38" s="14" t="s">
        <v>85</v>
      </c>
      <c r="J38" s="14" t="s">
        <v>86</v>
      </c>
      <c r="K38" s="14" t="s">
        <v>87</v>
      </c>
      <c r="L38" s="14" t="s">
        <v>88</v>
      </c>
      <c r="M38" s="14" t="s">
        <v>89</v>
      </c>
      <c r="N38" s="10"/>
      <c r="O38" s="10"/>
    </row>
    <row r="39" spans="4:15">
      <c r="D39" s="10"/>
      <c r="E39" s="12" t="s">
        <v>77</v>
      </c>
      <c r="F39" s="12">
        <v>3141.5981543624189</v>
      </c>
      <c r="G39" s="12">
        <v>651.7086002283354</v>
      </c>
      <c r="H39" s="12">
        <v>4.8205565390140857</v>
      </c>
      <c r="I39" s="12">
        <v>9.1660918961817083E-5</v>
      </c>
      <c r="J39" s="12">
        <v>1786.2959265994757</v>
      </c>
      <c r="K39" s="12">
        <v>4496.9003821253618</v>
      </c>
      <c r="L39" s="12">
        <v>1786.2959265994757</v>
      </c>
      <c r="M39" s="12">
        <v>4496.9003821253618</v>
      </c>
      <c r="N39" s="10"/>
      <c r="O39" s="10"/>
    </row>
    <row r="40" spans="4:15">
      <c r="D40" s="10"/>
      <c r="E40" s="12" t="s">
        <v>0</v>
      </c>
      <c r="F40" s="12">
        <v>536.40726052470995</v>
      </c>
      <c r="G40" s="12">
        <v>44.201414559961876</v>
      </c>
      <c r="H40" s="12">
        <v>12.135522490961035</v>
      </c>
      <c r="I40" s="12">
        <v>5.9177994797533246E-11</v>
      </c>
      <c r="J40" s="12">
        <v>444.48538684926558</v>
      </c>
      <c r="K40" s="12">
        <v>628.32913420015439</v>
      </c>
      <c r="L40" s="12">
        <v>444.48538684926558</v>
      </c>
      <c r="M40" s="12">
        <v>628.32913420015439</v>
      </c>
      <c r="N40" s="10"/>
      <c r="O40" s="10"/>
    </row>
    <row r="41" spans="4:15" ht="15" thickBot="1">
      <c r="D41" s="10"/>
      <c r="E41" s="13" t="s">
        <v>1</v>
      </c>
      <c r="F41" s="13">
        <v>4956.6165344722394</v>
      </c>
      <c r="G41" s="13">
        <v>821.00483673365488</v>
      </c>
      <c r="H41" s="13">
        <v>6.0372561922923644</v>
      </c>
      <c r="I41" s="13">
        <v>5.4327757311580132E-6</v>
      </c>
      <c r="J41" s="13">
        <v>3249.2435094125422</v>
      </c>
      <c r="K41" s="13">
        <v>6663.9895595319367</v>
      </c>
      <c r="L41" s="13">
        <v>3249.2435094125422</v>
      </c>
      <c r="M41" s="13">
        <v>6663.9895595319367</v>
      </c>
      <c r="N41" s="10"/>
      <c r="O41" s="10"/>
    </row>
    <row r="42" spans="4:15">
      <c r="D42" s="10"/>
      <c r="E42" s="12" t="s">
        <v>92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>
      <c r="D44" s="10"/>
      <c r="E44" s="10" t="s">
        <v>93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>
      <c r="D45" s="10"/>
      <c r="E45" s="10" t="s">
        <v>94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>
      <c r="D46" s="10"/>
      <c r="E46" s="10" t="s">
        <v>95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>
      <c r="D48" s="10"/>
      <c r="E48" s="10" t="s">
        <v>100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>
      <c r="D49" s="10"/>
      <c r="E49" s="10" t="s">
        <v>96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>
      <c r="D51" s="10"/>
      <c r="E51" s="10" t="s">
        <v>99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4:15"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spans="4:15"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4:15"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4:15"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4:15"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4:15"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4:15"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4:15"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4:15"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4:15"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4:15"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4:15"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4:15"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4:15"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4:15"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4:15"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4:15"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4:15"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4:15"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4:15"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4:15"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4:15"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4:15"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4:15"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4:15"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4:15"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4:15"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  <row r="81" spans="4:15"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4:15"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4:15"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4:15"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4:15"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4:15"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spans="4:15"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4:15"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spans="4:15"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</row>
    <row r="90" spans="4:15"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4:15"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spans="4:15"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CC7A-4203-E444-81F2-48BFB4CA1E9C}">
  <dimension ref="A1:O79"/>
  <sheetViews>
    <sheetView topLeftCell="A2" zoomScale="99" zoomScaleNormal="99" workbookViewId="0">
      <selection activeCell="Z8" sqref="Z8"/>
    </sheetView>
  </sheetViews>
  <sheetFormatPr defaultColWidth="11" defaultRowHeight="14.5"/>
  <cols>
    <col min="18" max="18" width="18" customWidth="1"/>
  </cols>
  <sheetData>
    <row r="1" spans="1:14" ht="15" thickBot="1">
      <c r="A1" s="7" t="s">
        <v>17</v>
      </c>
      <c r="B1" s="7" t="s">
        <v>18</v>
      </c>
      <c r="C1" s="7" t="s">
        <v>0</v>
      </c>
      <c r="D1" s="8" t="s">
        <v>55</v>
      </c>
      <c r="E1" s="8" t="s">
        <v>56</v>
      </c>
      <c r="F1" s="8" t="s">
        <v>57</v>
      </c>
      <c r="G1" s="8" t="s">
        <v>58</v>
      </c>
      <c r="H1" s="8" t="s">
        <v>59</v>
      </c>
      <c r="I1" s="8" t="s">
        <v>60</v>
      </c>
      <c r="J1" s="8" t="s">
        <v>61</v>
      </c>
      <c r="K1" s="8" t="s">
        <v>62</v>
      </c>
      <c r="L1" s="8" t="s">
        <v>63</v>
      </c>
      <c r="M1" s="8" t="s">
        <v>64</v>
      </c>
      <c r="N1" s="8" t="s">
        <v>65</v>
      </c>
    </row>
    <row r="2" spans="1:14" ht="15" thickTop="1">
      <c r="A2" s="6" t="s">
        <v>19</v>
      </c>
      <c r="B2" s="6">
        <v>16.2</v>
      </c>
      <c r="C2" s="6">
        <v>1</v>
      </c>
      <c r="D2" s="9">
        <v>1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</row>
    <row r="3" spans="1:14">
      <c r="A3" s="6" t="s">
        <v>20</v>
      </c>
      <c r="B3" s="6">
        <v>14.91</v>
      </c>
      <c r="C3" s="6">
        <v>2</v>
      </c>
      <c r="D3" s="9">
        <v>0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</row>
    <row r="4" spans="1:14">
      <c r="A4" s="6" t="s">
        <v>21</v>
      </c>
      <c r="B4" s="6">
        <v>12.42</v>
      </c>
      <c r="C4" s="6">
        <v>3</v>
      </c>
      <c r="D4" s="9">
        <v>0</v>
      </c>
      <c r="E4" s="9">
        <v>0</v>
      </c>
      <c r="F4" s="9">
        <v>1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</row>
    <row r="5" spans="1:14">
      <c r="A5" s="6" t="s">
        <v>22</v>
      </c>
      <c r="B5" s="6">
        <v>12</v>
      </c>
      <c r="C5" s="6">
        <v>4</v>
      </c>
      <c r="D5" s="9">
        <v>0</v>
      </c>
      <c r="E5" s="9">
        <v>0</v>
      </c>
      <c r="F5" s="9">
        <v>0</v>
      </c>
      <c r="G5" s="9">
        <v>1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pans="1:14">
      <c r="A6" s="6" t="s">
        <v>23</v>
      </c>
      <c r="B6" s="6">
        <v>8.07</v>
      </c>
      <c r="C6" s="6">
        <v>5</v>
      </c>
      <c r="D6" s="9">
        <v>0</v>
      </c>
      <c r="E6" s="9">
        <v>0</v>
      </c>
      <c r="F6" s="9">
        <v>0</v>
      </c>
      <c r="G6" s="9">
        <v>0</v>
      </c>
      <c r="H6" s="9">
        <v>1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pans="1:14">
      <c r="A7" s="6" t="s">
        <v>24</v>
      </c>
      <c r="B7" s="6">
        <v>8.41</v>
      </c>
      <c r="C7" s="6">
        <v>6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1</v>
      </c>
      <c r="J7" s="9">
        <v>0</v>
      </c>
      <c r="K7" s="9">
        <v>0</v>
      </c>
      <c r="L7" s="9">
        <v>0</v>
      </c>
      <c r="M7" s="9">
        <v>0</v>
      </c>
      <c r="N7" s="9">
        <v>0</v>
      </c>
    </row>
    <row r="8" spans="1:14">
      <c r="A8" s="6" t="s">
        <v>25</v>
      </c>
      <c r="B8" s="6">
        <v>12.2</v>
      </c>
      <c r="C8" s="6">
        <v>7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1</v>
      </c>
      <c r="K8" s="9">
        <v>0</v>
      </c>
      <c r="L8" s="9">
        <v>0</v>
      </c>
      <c r="M8" s="9">
        <v>0</v>
      </c>
      <c r="N8" s="9">
        <v>0</v>
      </c>
    </row>
    <row r="9" spans="1:14">
      <c r="A9" s="6" t="s">
        <v>26</v>
      </c>
      <c r="B9" s="6">
        <v>11.23</v>
      </c>
      <c r="C9" s="6">
        <v>8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1</v>
      </c>
      <c r="L9" s="9">
        <v>0</v>
      </c>
      <c r="M9" s="9">
        <v>0</v>
      </c>
      <c r="N9" s="9">
        <v>0</v>
      </c>
    </row>
    <row r="10" spans="1:14">
      <c r="A10" s="6" t="s">
        <v>27</v>
      </c>
      <c r="B10" s="6">
        <v>9.2200000000000006</v>
      </c>
      <c r="C10" s="6">
        <v>9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1</v>
      </c>
      <c r="M10" s="9">
        <v>0</v>
      </c>
      <c r="N10" s="9">
        <v>0</v>
      </c>
    </row>
    <row r="11" spans="1:14">
      <c r="A11" s="6" t="s">
        <v>28</v>
      </c>
      <c r="B11" s="6">
        <v>9.3800000000000008</v>
      </c>
      <c r="C11" s="6">
        <v>10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1</v>
      </c>
      <c r="N11" s="9">
        <v>0</v>
      </c>
    </row>
    <row r="12" spans="1:14">
      <c r="A12" s="6" t="s">
        <v>29</v>
      </c>
      <c r="B12" s="6">
        <v>14.1</v>
      </c>
      <c r="C12" s="6">
        <v>11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1</v>
      </c>
    </row>
    <row r="13" spans="1:14">
      <c r="A13" s="6" t="s">
        <v>30</v>
      </c>
      <c r="B13" s="6">
        <v>24.28</v>
      </c>
      <c r="C13" s="6">
        <v>12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</row>
    <row r="14" spans="1:14">
      <c r="A14" s="6" t="s">
        <v>31</v>
      </c>
      <c r="B14" s="6">
        <v>19.59</v>
      </c>
      <c r="C14" s="6">
        <v>13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</row>
    <row r="15" spans="1:14">
      <c r="A15" s="6" t="s">
        <v>32</v>
      </c>
      <c r="B15" s="6">
        <v>13.69</v>
      </c>
      <c r="C15" s="6">
        <v>14</v>
      </c>
      <c r="D15" s="9">
        <v>0</v>
      </c>
      <c r="E15" s="9">
        <v>1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</row>
    <row r="16" spans="1:14">
      <c r="A16" s="6" t="s">
        <v>33</v>
      </c>
      <c r="B16" s="6">
        <v>12.2</v>
      </c>
      <c r="C16" s="6">
        <v>15</v>
      </c>
      <c r="D16" s="9">
        <v>0</v>
      </c>
      <c r="E16" s="9">
        <v>0</v>
      </c>
      <c r="F16" s="9">
        <v>1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</row>
    <row r="17" spans="1:14">
      <c r="A17" s="6" t="s">
        <v>34</v>
      </c>
      <c r="B17" s="6">
        <v>9.02</v>
      </c>
      <c r="C17" s="6">
        <v>16</v>
      </c>
      <c r="D17" s="9">
        <v>0</v>
      </c>
      <c r="E17" s="9">
        <v>0</v>
      </c>
      <c r="F17" s="9">
        <v>0</v>
      </c>
      <c r="G17" s="9">
        <v>1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</row>
    <row r="18" spans="1:14">
      <c r="A18" s="6" t="s">
        <v>35</v>
      </c>
      <c r="B18" s="6">
        <v>7.33</v>
      </c>
      <c r="C18" s="6">
        <v>17</v>
      </c>
      <c r="D18" s="9">
        <v>0</v>
      </c>
      <c r="E18" s="9">
        <v>0</v>
      </c>
      <c r="F18" s="9">
        <v>0</v>
      </c>
      <c r="G18" s="9">
        <v>0</v>
      </c>
      <c r="H18" s="9">
        <v>1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</row>
    <row r="19" spans="1:14">
      <c r="A19" s="6" t="s">
        <v>36</v>
      </c>
      <c r="B19" s="6">
        <v>7.14</v>
      </c>
      <c r="C19" s="6">
        <v>18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1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</row>
    <row r="20" spans="1:14">
      <c r="A20" s="6" t="s">
        <v>37</v>
      </c>
      <c r="B20" s="6">
        <v>9.56</v>
      </c>
      <c r="C20" s="6">
        <v>19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1</v>
      </c>
      <c r="K20" s="9">
        <v>0</v>
      </c>
      <c r="L20" s="9">
        <v>0</v>
      </c>
      <c r="M20" s="9">
        <v>0</v>
      </c>
      <c r="N20" s="9">
        <v>0</v>
      </c>
    </row>
    <row r="21" spans="1:14">
      <c r="A21" s="6" t="s">
        <v>38</v>
      </c>
      <c r="B21" s="6">
        <v>8.6199999999999992</v>
      </c>
      <c r="C21" s="6">
        <v>20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1</v>
      </c>
      <c r="L21" s="9">
        <v>0</v>
      </c>
      <c r="M21" s="9">
        <v>0</v>
      </c>
      <c r="N21" s="9">
        <v>0</v>
      </c>
    </row>
    <row r="22" spans="1:14">
      <c r="A22" s="6" t="s">
        <v>39</v>
      </c>
      <c r="B22" s="6">
        <v>7.08</v>
      </c>
      <c r="C22" s="6">
        <v>21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1</v>
      </c>
      <c r="M22" s="9">
        <v>0</v>
      </c>
      <c r="N22" s="9">
        <v>0</v>
      </c>
    </row>
    <row r="23" spans="1:14">
      <c r="A23" s="6" t="s">
        <v>40</v>
      </c>
      <c r="B23" s="6">
        <v>7.87</v>
      </c>
      <c r="C23" s="6">
        <v>22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1</v>
      </c>
      <c r="N23" s="9">
        <v>0</v>
      </c>
    </row>
    <row r="24" spans="1:14">
      <c r="A24" s="6" t="s">
        <v>41</v>
      </c>
      <c r="B24" s="6">
        <v>15.35</v>
      </c>
      <c r="C24" s="6">
        <v>23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1</v>
      </c>
    </row>
    <row r="25" spans="1:14">
      <c r="A25" s="6" t="s">
        <v>42</v>
      </c>
      <c r="B25" s="6">
        <v>19.77</v>
      </c>
      <c r="C25" s="6">
        <v>24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6" t="s">
        <v>43</v>
      </c>
      <c r="B26" s="6">
        <v>16.62</v>
      </c>
      <c r="C26" s="6">
        <v>25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6" t="s">
        <v>44</v>
      </c>
      <c r="B27" s="6">
        <v>13.14</v>
      </c>
      <c r="C27" s="6">
        <v>26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6" t="s">
        <v>45</v>
      </c>
      <c r="B28" s="6">
        <v>11.77</v>
      </c>
      <c r="C28" s="6">
        <v>27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s="6" t="s">
        <v>46</v>
      </c>
      <c r="B29" s="6">
        <v>12.06</v>
      </c>
      <c r="C29" s="6">
        <v>28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s="6" t="s">
        <v>47</v>
      </c>
      <c r="B30" s="6">
        <v>7.09</v>
      </c>
      <c r="C30" s="6">
        <v>29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s="6" t="s">
        <v>48</v>
      </c>
      <c r="B31" s="6">
        <v>6.53</v>
      </c>
      <c r="C31" s="6">
        <v>30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s="6" t="s">
        <v>49</v>
      </c>
      <c r="B32" s="6">
        <v>10.66</v>
      </c>
      <c r="C32" s="6">
        <v>31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</row>
    <row r="33" spans="1:15">
      <c r="A33" s="6" t="s">
        <v>50</v>
      </c>
      <c r="B33" s="6">
        <v>8.7899999999999991</v>
      </c>
      <c r="C33" s="6">
        <v>32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5">
      <c r="A34" s="6" t="s">
        <v>51</v>
      </c>
      <c r="B34" s="6">
        <v>8.2100000000000009</v>
      </c>
      <c r="C34" s="6">
        <v>33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</row>
    <row r="35" spans="1:15">
      <c r="A35" s="6" t="s">
        <v>52</v>
      </c>
      <c r="B35" s="6">
        <v>8.19</v>
      </c>
      <c r="C35" s="6">
        <v>34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</row>
    <row r="36" spans="1:15">
      <c r="A36" s="6" t="s">
        <v>53</v>
      </c>
      <c r="B36" s="6">
        <v>14.53</v>
      </c>
      <c r="C36" s="6">
        <v>35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</row>
    <row r="37" spans="1:15">
      <c r="A37" s="6" t="s">
        <v>54</v>
      </c>
      <c r="B37" s="6">
        <v>20.82</v>
      </c>
      <c r="C37" s="6">
        <v>36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41" spans="1:15">
      <c r="A41" s="15" t="s">
        <v>66</v>
      </c>
      <c r="B41" s="15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ht="15" thickBo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>
      <c r="A43" s="11" t="s">
        <v>67</v>
      </c>
      <c r="B43" s="11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>
      <c r="A44" s="12" t="s">
        <v>68</v>
      </c>
      <c r="B44" s="12">
        <v>0.97573198536368455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1:15">
      <c r="A45" s="12" t="s">
        <v>69</v>
      </c>
      <c r="B45" s="12">
        <v>0.95205290726175762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1:15">
      <c r="A46" s="12" t="s">
        <v>70</v>
      </c>
      <c r="B46" s="12">
        <v>0.92703703278963101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>
      <c r="A47" s="12" t="s">
        <v>71</v>
      </c>
      <c r="B47" s="12">
        <v>1.1832134303409214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1:15" ht="15" thickBot="1">
      <c r="A48" s="13" t="s">
        <v>72</v>
      </c>
      <c r="B48" s="13">
        <v>36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ht="15" thickBot="1">
      <c r="A50" s="10" t="s">
        <v>73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>
      <c r="A51" s="14"/>
      <c r="B51" s="14" t="s">
        <v>78</v>
      </c>
      <c r="C51" s="14" t="s">
        <v>79</v>
      </c>
      <c r="D51" s="14" t="s">
        <v>80</v>
      </c>
      <c r="E51" s="14" t="s">
        <v>81</v>
      </c>
      <c r="F51" s="14" t="s">
        <v>82</v>
      </c>
      <c r="G51" s="10"/>
      <c r="H51" s="10"/>
      <c r="I51" s="10"/>
      <c r="J51" s="10"/>
      <c r="K51" s="10"/>
      <c r="L51" s="10"/>
      <c r="M51" s="10"/>
      <c r="N51" s="10"/>
      <c r="O51" s="10"/>
    </row>
    <row r="52" spans="1:15">
      <c r="A52" s="12" t="s">
        <v>74</v>
      </c>
      <c r="B52" s="12">
        <v>12</v>
      </c>
      <c r="C52" s="12">
        <v>639.37083472222196</v>
      </c>
      <c r="D52" s="12">
        <v>53.280902893518494</v>
      </c>
      <c r="E52" s="12">
        <v>38.057950295623947</v>
      </c>
      <c r="F52" s="12">
        <v>2.8061370942739088E-12</v>
      </c>
      <c r="G52" s="10"/>
      <c r="H52" s="10"/>
      <c r="I52" s="10"/>
      <c r="J52" s="10"/>
      <c r="K52" s="10"/>
      <c r="L52" s="10"/>
      <c r="M52" s="10"/>
      <c r="N52" s="10"/>
      <c r="O52" s="10"/>
    </row>
    <row r="53" spans="1:15">
      <c r="A53" s="12" t="s">
        <v>75</v>
      </c>
      <c r="B53" s="12">
        <v>23</v>
      </c>
      <c r="C53" s="12">
        <v>32.199862499999995</v>
      </c>
      <c r="D53" s="12">
        <v>1.3999940217391302</v>
      </c>
      <c r="E53" s="12"/>
      <c r="F53" s="12"/>
      <c r="G53" s="10"/>
      <c r="H53" s="10"/>
      <c r="I53" s="10"/>
      <c r="J53" s="10"/>
      <c r="K53" s="10"/>
      <c r="L53" s="10"/>
      <c r="M53" s="10"/>
      <c r="N53" s="10"/>
      <c r="O53" s="10"/>
    </row>
    <row r="54" spans="1:15" ht="15" thickBot="1">
      <c r="A54" s="13" t="s">
        <v>76</v>
      </c>
      <c r="B54" s="13">
        <v>35</v>
      </c>
      <c r="C54" s="13">
        <v>671.57069722222195</v>
      </c>
      <c r="D54" s="13"/>
      <c r="E54" s="13"/>
      <c r="F54" s="13"/>
      <c r="G54" s="10"/>
      <c r="H54" s="10"/>
      <c r="I54" s="10"/>
      <c r="J54" s="10"/>
      <c r="K54" s="10"/>
      <c r="L54" s="10"/>
      <c r="M54" s="10"/>
      <c r="N54" s="10"/>
      <c r="O54" s="10"/>
    </row>
    <row r="55" spans="1:15" ht="15" thickBo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>
      <c r="A56" s="14"/>
      <c r="B56" s="14" t="s">
        <v>83</v>
      </c>
      <c r="C56" s="14" t="s">
        <v>71</v>
      </c>
      <c r="D56" s="14" t="s">
        <v>84</v>
      </c>
      <c r="E56" s="14" t="s">
        <v>85</v>
      </c>
      <c r="F56" s="14" t="s">
        <v>86</v>
      </c>
      <c r="G56" s="14" t="s">
        <v>87</v>
      </c>
      <c r="H56" s="14" t="s">
        <v>88</v>
      </c>
      <c r="I56" s="14" t="s">
        <v>89</v>
      </c>
      <c r="J56" s="10"/>
      <c r="K56" s="10"/>
      <c r="L56" s="10"/>
      <c r="M56" s="10"/>
      <c r="N56" s="10"/>
      <c r="O56" s="10"/>
    </row>
    <row r="57" spans="1:15">
      <c r="A57" s="12" t="s">
        <v>77</v>
      </c>
      <c r="B57" s="12">
        <v>22.790833333333335</v>
      </c>
      <c r="C57" s="12">
        <v>0.83665824018506219</v>
      </c>
      <c r="D57" s="12">
        <v>27.240314191242749</v>
      </c>
      <c r="E57" s="12">
        <v>5.2478995560014162E-19</v>
      </c>
      <c r="F57" s="12">
        <v>21.060073897454696</v>
      </c>
      <c r="G57" s="12">
        <v>24.521592769211974</v>
      </c>
      <c r="H57" s="12">
        <v>21.060073897454696</v>
      </c>
      <c r="I57" s="12">
        <v>24.521592769211974</v>
      </c>
      <c r="J57" s="10"/>
      <c r="K57" s="10"/>
      <c r="L57" s="10"/>
      <c r="M57" s="10"/>
      <c r="N57" s="10"/>
      <c r="O57" s="10"/>
    </row>
    <row r="58" spans="1:15">
      <c r="A58" s="12" t="s">
        <v>0</v>
      </c>
      <c r="B58" s="12">
        <v>-4.8645833333333319E-2</v>
      </c>
      <c r="C58" s="12">
        <v>2.0126869174606841E-2</v>
      </c>
      <c r="D58" s="12">
        <v>-2.4169597820364213</v>
      </c>
      <c r="E58" s="12">
        <v>2.3984360062283536E-2</v>
      </c>
      <c r="F58" s="12">
        <v>-9.0281434425292323E-2</v>
      </c>
      <c r="G58" s="12">
        <v>-7.0102322413743146E-3</v>
      </c>
      <c r="H58" s="12">
        <v>-9.0281434425292323E-2</v>
      </c>
      <c r="I58" s="12">
        <v>-7.0102322413743146E-3</v>
      </c>
      <c r="J58" s="10"/>
      <c r="K58" s="10"/>
      <c r="L58" s="10"/>
      <c r="M58" s="10"/>
      <c r="N58" s="10"/>
      <c r="O58" s="10"/>
    </row>
    <row r="59" spans="1:15">
      <c r="A59" s="12" t="s">
        <v>55</v>
      </c>
      <c r="B59" s="12">
        <v>-4.6884375000000009</v>
      </c>
      <c r="C59" s="12">
        <v>0.99113336248028006</v>
      </c>
      <c r="D59" s="12">
        <v>-4.7303800653701469</v>
      </c>
      <c r="E59" s="12">
        <v>9.115325598690565E-5</v>
      </c>
      <c r="F59" s="12">
        <v>-6.7387530732350545</v>
      </c>
      <c r="G59" s="12">
        <v>-2.6381219267649478</v>
      </c>
      <c r="H59" s="12">
        <v>-6.7387530732350545</v>
      </c>
      <c r="I59" s="12">
        <v>-2.6381219267649478</v>
      </c>
      <c r="J59" s="10"/>
      <c r="K59" s="10"/>
      <c r="L59" s="10"/>
      <c r="M59" s="10"/>
      <c r="N59" s="10"/>
      <c r="O59" s="10"/>
    </row>
    <row r="60" spans="1:15">
      <c r="A60" s="12" t="s">
        <v>56</v>
      </c>
      <c r="B60" s="12">
        <v>-8.1964583333333376</v>
      </c>
      <c r="C60" s="12">
        <v>0.98683252586407033</v>
      </c>
      <c r="D60" s="12">
        <v>-8.3058250701217222</v>
      </c>
      <c r="E60" s="12">
        <v>2.2399713806331863E-8</v>
      </c>
      <c r="F60" s="12">
        <v>-10.237876948171099</v>
      </c>
      <c r="G60" s="12">
        <v>-6.1550397184955754</v>
      </c>
      <c r="H60" s="12">
        <v>-10.237876948171099</v>
      </c>
      <c r="I60" s="12">
        <v>-6.1550397184955754</v>
      </c>
      <c r="J60" s="10"/>
      <c r="K60" s="10"/>
      <c r="L60" s="10"/>
      <c r="M60" s="10"/>
      <c r="N60" s="10"/>
      <c r="O60" s="10"/>
    </row>
    <row r="61" spans="1:15">
      <c r="A61" s="12" t="s">
        <v>57</v>
      </c>
      <c r="B61" s="12">
        <v>-9.9311458333333338</v>
      </c>
      <c r="C61" s="12">
        <v>0.98292507736378243</v>
      </c>
      <c r="D61" s="12">
        <v>-10.103665133835829</v>
      </c>
      <c r="E61" s="12">
        <v>6.2905769615981368E-10</v>
      </c>
      <c r="F61" s="12">
        <v>-11.964481275093654</v>
      </c>
      <c r="G61" s="12">
        <v>-7.8978103915730129</v>
      </c>
      <c r="H61" s="12">
        <v>-11.964481275093654</v>
      </c>
      <c r="I61" s="12">
        <v>-7.8978103915730129</v>
      </c>
      <c r="J61" s="10"/>
      <c r="K61" s="10"/>
      <c r="L61" s="10"/>
      <c r="M61" s="10"/>
      <c r="N61" s="10"/>
      <c r="O61" s="10"/>
    </row>
    <row r="62" spans="1:15">
      <c r="A62" s="12" t="s">
        <v>58</v>
      </c>
      <c r="B62" s="12">
        <v>-10.985833333333343</v>
      </c>
      <c r="C62" s="12">
        <v>0.97941572534010235</v>
      </c>
      <c r="D62" s="12">
        <v>-11.216721407570324</v>
      </c>
      <c r="E62" s="12">
        <v>8.3970786114424447E-11</v>
      </c>
      <c r="F62" s="12">
        <v>-13.011909127322237</v>
      </c>
      <c r="G62" s="12">
        <v>-8.959757539344448</v>
      </c>
      <c r="H62" s="12">
        <v>-13.011909127322237</v>
      </c>
      <c r="I62" s="12">
        <v>-8.959757539344448</v>
      </c>
      <c r="J62" s="10"/>
      <c r="K62" s="10"/>
      <c r="L62" s="10"/>
      <c r="M62" s="10"/>
      <c r="N62" s="10"/>
      <c r="O62" s="10"/>
    </row>
    <row r="63" spans="1:15">
      <c r="A63" s="12" t="s">
        <v>59</v>
      </c>
      <c r="B63" s="12">
        <v>-14.467187500000001</v>
      </c>
      <c r="C63" s="12">
        <v>0.97630876268827083</v>
      </c>
      <c r="D63" s="12">
        <v>-14.818250181596785</v>
      </c>
      <c r="E63" s="12">
        <v>2.9526513745367262E-13</v>
      </c>
      <c r="F63" s="12">
        <v>-16.486836052053899</v>
      </c>
      <c r="G63" s="12">
        <v>-12.447538947946104</v>
      </c>
      <c r="H63" s="12">
        <v>-16.486836052053899</v>
      </c>
      <c r="I63" s="12">
        <v>-12.447538947946104</v>
      </c>
      <c r="J63" s="10"/>
      <c r="K63" s="10"/>
      <c r="L63" s="10"/>
      <c r="M63" s="10"/>
      <c r="N63" s="10"/>
      <c r="O63" s="10"/>
    </row>
    <row r="64" spans="1:15">
      <c r="A64" s="12" t="s">
        <v>60</v>
      </c>
      <c r="B64" s="12">
        <v>-14.555208333333338</v>
      </c>
      <c r="C64" s="12">
        <v>0.97360804171179161</v>
      </c>
      <c r="D64" s="12">
        <v>-14.949761823805874</v>
      </c>
      <c r="E64" s="12">
        <v>2.4542851776207185E-13</v>
      </c>
      <c r="F64" s="12">
        <v>-16.569270018385623</v>
      </c>
      <c r="G64" s="12">
        <v>-12.541146648281053</v>
      </c>
      <c r="H64" s="12">
        <v>-16.569270018385623</v>
      </c>
      <c r="I64" s="12">
        <v>-12.541146648281053</v>
      </c>
      <c r="J64" s="10"/>
      <c r="K64" s="10"/>
      <c r="L64" s="10"/>
      <c r="M64" s="10"/>
      <c r="N64" s="10"/>
      <c r="O64" s="10"/>
    </row>
    <row r="65" spans="1:15">
      <c r="A65" s="12" t="s">
        <v>61</v>
      </c>
      <c r="B65" s="12">
        <v>-11.059895833333334</v>
      </c>
      <c r="C65" s="12">
        <v>0.97131695104913096</v>
      </c>
      <c r="D65" s="12">
        <v>-11.386495233494493</v>
      </c>
      <c r="E65" s="12">
        <v>6.252701640850604E-11</v>
      </c>
      <c r="F65" s="12">
        <v>-13.069218036250145</v>
      </c>
      <c r="G65" s="12">
        <v>-9.0505736304165225</v>
      </c>
      <c r="H65" s="12">
        <v>-13.069218036250145</v>
      </c>
      <c r="I65" s="12">
        <v>-9.0505736304165225</v>
      </c>
      <c r="J65" s="10"/>
      <c r="K65" s="10"/>
      <c r="L65" s="10"/>
      <c r="M65" s="10"/>
      <c r="N65" s="10"/>
      <c r="O65" s="10"/>
    </row>
    <row r="66" spans="1:15">
      <c r="A66" s="12" t="s">
        <v>62</v>
      </c>
      <c r="B66" s="12">
        <v>-12.27125</v>
      </c>
      <c r="C66" s="12">
        <v>0.96943839496402995</v>
      </c>
      <c r="D66" s="12">
        <v>-12.658101911112478</v>
      </c>
      <c r="E66" s="12">
        <v>7.5595928583726787E-12</v>
      </c>
      <c r="F66" s="12">
        <v>-14.276686113574769</v>
      </c>
      <c r="G66" s="12">
        <v>-10.265813886425232</v>
      </c>
      <c r="H66" s="12">
        <v>-14.276686113574769</v>
      </c>
      <c r="I66" s="12">
        <v>-10.265813886425232</v>
      </c>
      <c r="J66" s="10"/>
      <c r="K66" s="10"/>
      <c r="L66" s="10"/>
      <c r="M66" s="10"/>
      <c r="N66" s="10"/>
      <c r="O66" s="10"/>
    </row>
    <row r="67" spans="1:15">
      <c r="A67" s="12" t="s">
        <v>63</v>
      </c>
      <c r="B67" s="12">
        <v>-13.599270833333334</v>
      </c>
      <c r="C67" s="12">
        <v>0.96797477528654241</v>
      </c>
      <c r="D67" s="12">
        <v>-14.049199607817922</v>
      </c>
      <c r="E67" s="12">
        <v>8.9470157649029271E-13</v>
      </c>
      <c r="F67" s="12">
        <v>-15.601679218923508</v>
      </c>
      <c r="G67" s="12">
        <v>-11.59686244774316</v>
      </c>
      <c r="H67" s="12">
        <v>-15.601679218923508</v>
      </c>
      <c r="I67" s="12">
        <v>-11.59686244774316</v>
      </c>
      <c r="J67" s="10"/>
      <c r="K67" s="10"/>
      <c r="L67" s="10"/>
      <c r="M67" s="10"/>
      <c r="N67" s="10"/>
      <c r="O67" s="10"/>
    </row>
    <row r="68" spans="1:15">
      <c r="A68" s="12" t="s">
        <v>64</v>
      </c>
      <c r="B68" s="12">
        <v>-13.240625000000005</v>
      </c>
      <c r="C68" s="12">
        <v>0.96692797626150739</v>
      </c>
      <c r="D68" s="12">
        <v>-13.693496646144256</v>
      </c>
      <c r="E68" s="12">
        <v>1.5190192853370951E-12</v>
      </c>
      <c r="F68" s="12">
        <v>-15.240867916820463</v>
      </c>
      <c r="G68" s="12">
        <v>-11.240382083179547</v>
      </c>
      <c r="H68" s="12">
        <v>-15.240867916820463</v>
      </c>
      <c r="I68" s="12">
        <v>-11.240382083179547</v>
      </c>
      <c r="J68" s="10"/>
      <c r="K68" s="10"/>
      <c r="L68" s="10"/>
      <c r="M68" s="10"/>
      <c r="N68" s="10"/>
      <c r="O68" s="10"/>
    </row>
    <row r="69" spans="1:15" ht="15" thickBot="1">
      <c r="A69" s="13" t="s">
        <v>65</v>
      </c>
      <c r="B69" s="13">
        <v>-7.0119791666666771</v>
      </c>
      <c r="C69" s="13">
        <v>0.96629935252428822</v>
      </c>
      <c r="D69" s="13">
        <v>-7.2565288886400543</v>
      </c>
      <c r="E69" s="13">
        <v>2.1919905097184354E-7</v>
      </c>
      <c r="F69" s="13">
        <v>-9.0109216762090458</v>
      </c>
      <c r="G69" s="13">
        <v>-5.0130366571243083</v>
      </c>
      <c r="H69" s="13">
        <v>-9.0109216762090458</v>
      </c>
      <c r="I69" s="13">
        <v>-5.0130366571243083</v>
      </c>
      <c r="J69" s="10"/>
      <c r="K69" s="10"/>
      <c r="L69" s="10"/>
      <c r="M69" s="10"/>
      <c r="N69" s="10"/>
      <c r="O69" s="10"/>
    </row>
    <row r="70" spans="1: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>
      <c r="A71" s="10" t="s">
        <v>90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>
      <c r="A74" s="10" t="s">
        <v>102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>
      <c r="A75" s="10" t="s">
        <v>91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>
      <c r="A76" s="10" t="s">
        <v>98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>
      <c r="A78" s="10" t="s">
        <v>101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Nischith M Gowda</cp:lastModifiedBy>
  <dcterms:created xsi:type="dcterms:W3CDTF">2020-10-17T01:40:54Z</dcterms:created>
  <dcterms:modified xsi:type="dcterms:W3CDTF">2022-04-12T03:03:31Z</dcterms:modified>
</cp:coreProperties>
</file>