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a\Downloads\"/>
    </mc:Choice>
  </mc:AlternateContent>
  <xr:revisionPtr revIDLastSave="0" documentId="13_ncr:1_{46EB775A-C321-4E79-9E91-AA9ED2CB3AA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GanttChart!$A$1:$BN$34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9" l="1"/>
  <c r="F26" i="9"/>
  <c r="F21" i="9"/>
  <c r="F20" i="9"/>
  <c r="F19" i="9"/>
  <c r="F18" i="9"/>
  <c r="F8" i="9" l="1"/>
  <c r="F29" i="9"/>
  <c r="F22" i="9"/>
  <c r="F12" i="9" l="1"/>
  <c r="F9" i="9"/>
  <c r="K6" i="9"/>
  <c r="F10" i="9" l="1"/>
  <c r="F13" i="9"/>
  <c r="K7" i="9"/>
  <c r="K4" i="9"/>
  <c r="A8" i="9"/>
  <c r="L6" i="9" l="1"/>
  <c r="F15" i="9" l="1"/>
  <c r="F14" i="9"/>
  <c r="F24" i="9"/>
  <c r="F23" i="9"/>
  <c r="F31" i="9"/>
  <c r="F30" i="9"/>
  <c r="M6" i="9"/>
  <c r="F32" i="9" l="1"/>
  <c r="N6" i="9"/>
  <c r="F33" i="9" l="1"/>
  <c r="O6" i="9"/>
  <c r="K5" i="9"/>
  <c r="F28" i="9" l="1"/>
  <c r="F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BA6" i="9" l="1"/>
  <c r="AX7" i="9"/>
  <c r="BB6" i="9" l="1"/>
  <c r="AY7" i="9"/>
  <c r="BC6" i="9" l="1"/>
  <c r="AZ7" i="9"/>
  <c r="BD6" i="9" l="1"/>
  <c r="BA5" i="9"/>
  <c r="BA4" i="9"/>
  <c r="BA7" i="9"/>
  <c r="BE6" i="9" l="1"/>
  <c r="BB7" i="9"/>
  <c r="BF6" i="9" l="1"/>
  <c r="BC7" i="9"/>
  <c r="BG6" i="9" l="1"/>
  <c r="BD7" i="9"/>
  <c r="BH6" i="9" l="1"/>
  <c r="BE7" i="9"/>
  <c r="BI6" i="9" l="1"/>
  <c r="BF7" i="9"/>
  <c r="BJ6" i="9" l="1"/>
  <c r="BG7" i="9"/>
  <c r="BK6" i="9" l="1"/>
  <c r="BH4" i="9"/>
  <c r="BH7" i="9"/>
  <c r="BH5" i="9"/>
  <c r="BL6" i="9" l="1"/>
  <c r="BI7" i="9"/>
  <c r="BM6" i="9" l="1"/>
  <c r="BJ7" i="9"/>
  <c r="BN6" i="9" l="1"/>
  <c r="BK7" i="9"/>
  <c r="BL7" i="9" l="1"/>
  <c r="BM7" i="9" l="1"/>
  <c r="BN7" i="9" l="1"/>
  <c r="A9" i="9" l="1"/>
  <c r="A10" i="9" s="1"/>
  <c r="A11" i="9" s="1"/>
  <c r="A12" i="9" l="1"/>
  <c r="A13" i="9" s="1"/>
  <c r="A14" i="9" s="1"/>
  <c r="A15" i="9" s="1"/>
  <c r="A16" i="9" l="1"/>
  <c r="A17" i="9" s="1"/>
  <c r="A18" i="9" l="1"/>
  <c r="F16" i="9"/>
  <c r="A19" i="9" l="1"/>
  <c r="F17" i="9"/>
  <c r="A20" i="9" l="1"/>
  <c r="A21" i="9" s="1"/>
  <c r="A22" i="9" l="1"/>
  <c r="A23" i="9" s="1"/>
  <c r="A24" i="9" s="1"/>
  <c r="A25" i="9" s="1"/>
  <c r="A29" i="9" s="1"/>
  <c r="A30" i="9" s="1"/>
  <c r="A31" i="9" s="1"/>
  <c r="A32" i="9" s="1"/>
  <c r="A33" i="9" s="1"/>
  <c r="F2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<sst xmlns="http://schemas.openxmlformats.org/spreadsheetml/2006/main" count="38" uniqueCount="38">
  <si>
    <t>WBS</t>
  </si>
  <si>
    <t>TASK</t>
  </si>
  <si>
    <t>START</t>
  </si>
  <si>
    <t>END</t>
  </si>
  <si>
    <t>DAYS</t>
  </si>
  <si>
    <t>% DONE</t>
  </si>
  <si>
    <t>PREDECESSOR</t>
  </si>
  <si>
    <t xml:space="preserve">Display Week </t>
  </si>
  <si>
    <t xml:space="preserve">Project Start Date </t>
  </si>
  <si>
    <t>Reviewing Online Literature</t>
  </si>
  <si>
    <t>Testing</t>
  </si>
  <si>
    <t>Report and Walkthrough</t>
  </si>
  <si>
    <t>Draft Report</t>
  </si>
  <si>
    <t>Final Report</t>
  </si>
  <si>
    <t>Video Walkthrough / Presentation</t>
  </si>
  <si>
    <t>Editing and Cleanup</t>
  </si>
  <si>
    <t>Team Making</t>
  </si>
  <si>
    <t>Understanding the Data</t>
  </si>
  <si>
    <t>Data Collection from source</t>
  </si>
  <si>
    <t>Data Collection and Processing</t>
  </si>
  <si>
    <t>Finalization of Data</t>
  </si>
  <si>
    <t>Understanding Libraries</t>
  </si>
  <si>
    <t>Data Cleaning</t>
  </si>
  <si>
    <t>Understanding Hadoop</t>
  </si>
  <si>
    <t>Understanding Pyspark</t>
  </si>
  <si>
    <t>Making Decisions on using Python tools</t>
  </si>
  <si>
    <t>Describing the Data</t>
  </si>
  <si>
    <t>Finding the Correlation</t>
  </si>
  <si>
    <t>Big Data Hypothesis</t>
  </si>
  <si>
    <t>Model building</t>
  </si>
  <si>
    <t>Linear Regression</t>
  </si>
  <si>
    <t>Random Forest Regression</t>
  </si>
  <si>
    <t>Gradient Boosting Regression</t>
  </si>
  <si>
    <t>Decision Tree Regression</t>
  </si>
  <si>
    <t>Comparative Analysis</t>
  </si>
  <si>
    <t>Fri 12/07/2022</t>
  </si>
  <si>
    <t>Fri 12/07/22</t>
  </si>
  <si>
    <t>Predicting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</si>
</sst>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i/>
      <sz val="8"/>
      <color theme="1" tint="0.34998626667073579"/>
      <name val="Arial"/>
      <family val="2"/>
    </font>
    <font>
      <sz val="10"/>
      <color rgb="FF000000"/>
      <name val="Arial"/>
      <family val="2"/>
    </font>
    <font>
      <b/>
      <sz val="16"/>
      <color theme="3"/>
      <name val="Arial"/>
      <family val="2"/>
      <scheme val="major"/>
    </font>
    <font>
      <b/>
      <sz val="9"/>
      <color rgb="FF7030A0"/>
      <name val="Arial"/>
      <family val="2"/>
      <scheme val="minor"/>
    </font>
    <font>
      <b/>
      <sz val="10"/>
      <color rgb="FF7030A0"/>
      <name val="Arial"/>
      <family val="2"/>
    </font>
    <font>
      <b/>
      <i/>
      <sz val="9"/>
      <color rgb="FF7030A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22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84">
    <xf numFmtId="0" fontId="0" fillId="0" borderId="0" xfId="0"/>
    <xf numFmtId="0" fontId="0" fillId="20" borderId="0" xfId="0" applyFill="1"/>
    <xf numFmtId="0" fontId="1" fillId="0" borderId="0" xfId="0" applyFont="1"/>
    <xf numFmtId="0" fontId="7" fillId="0" borderId="0" xfId="0" applyFo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Font="1" applyAlignment="1" applyProtection="1">
      <alignment vertical="center"/>
      <protection locked="0"/>
    </xf>
    <xf numFmtId="0" fontId="29" fillId="0" borderId="0" xfId="0" applyFont="1"/>
    <xf numFmtId="0" fontId="30" fillId="0" borderId="0" xfId="0" applyFont="1" applyAlignment="1" applyProtection="1">
      <alignment vertical="center"/>
      <protection locked="0"/>
    </xf>
    <xf numFmtId="0" fontId="32" fillId="21" borderId="10" xfId="0" applyFont="1" applyFill="1" applyBorder="1" applyAlignment="1">
      <alignment horizontal="left" vertical="center"/>
    </xf>
    <xf numFmtId="0" fontId="32" fillId="21" borderId="10" xfId="0" applyFont="1" applyFill="1" applyBorder="1" applyAlignment="1">
      <alignment vertical="center"/>
    </xf>
    <xf numFmtId="0" fontId="28" fillId="21" borderId="10" xfId="0" applyFont="1" applyFill="1" applyBorder="1" applyAlignment="1">
      <alignment vertical="center"/>
    </xf>
    <xf numFmtId="0" fontId="28" fillId="21" borderId="10" xfId="0" applyFont="1" applyFill="1" applyBorder="1" applyAlignment="1">
      <alignment horizontal="center" vertical="center"/>
    </xf>
    <xf numFmtId="1" fontId="28" fillId="21" borderId="10" xfId="40" applyNumberFormat="1" applyFont="1" applyFill="1" applyBorder="1" applyAlignment="1" applyProtection="1">
      <alignment horizontal="center" vertical="center"/>
    </xf>
    <xf numFmtId="9" fontId="28" fillId="21" borderId="10" xfId="40" applyFont="1" applyFill="1" applyBorder="1" applyAlignment="1" applyProtection="1">
      <alignment horizontal="center" vertical="center"/>
    </xf>
    <xf numFmtId="1" fontId="28" fillId="21" borderId="10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8" fillId="0" borderId="10" xfId="0" applyFont="1" applyBorder="1" applyAlignment="1">
      <alignment vertical="center"/>
    </xf>
    <xf numFmtId="1" fontId="33" fillId="23" borderId="11" xfId="0" applyNumberFormat="1" applyFont="1" applyFill="1" applyBorder="1" applyAlignment="1">
      <alignment horizontal="center" vertical="center"/>
    </xf>
    <xf numFmtId="9" fontId="33" fillId="23" borderId="11" xfId="40" applyFont="1" applyFill="1" applyBorder="1" applyAlignment="1" applyProtection="1">
      <alignment horizontal="center" vertical="center"/>
    </xf>
    <xf numFmtId="1" fontId="33" fillId="0" borderId="11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1" fontId="28" fillId="0" borderId="10" xfId="40" applyNumberFormat="1" applyFont="1" applyFill="1" applyBorder="1" applyAlignment="1" applyProtection="1">
      <alignment horizontal="center" vertical="center"/>
    </xf>
    <xf numFmtId="9" fontId="28" fillId="0" borderId="10" xfId="40" applyFont="1" applyFill="1" applyBorder="1" applyAlignment="1" applyProtection="1">
      <alignment horizontal="center" vertical="center"/>
    </xf>
    <xf numFmtId="1" fontId="28" fillId="0" borderId="10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166" fontId="3" fillId="0" borderId="12" xfId="0" applyNumberFormat="1" applyFont="1" applyBorder="1" applyAlignment="1">
      <alignment horizontal="center" vertical="center" shrinkToFit="1"/>
    </xf>
    <xf numFmtId="0" fontId="32" fillId="21" borderId="13" xfId="0" applyFont="1" applyFill="1" applyBorder="1" applyAlignment="1">
      <alignment horizontal="left" vertical="center"/>
    </xf>
    <xf numFmtId="0" fontId="32" fillId="21" borderId="1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0" fontId="28" fillId="21" borderId="13" xfId="0" applyFont="1" applyFill="1" applyBorder="1" applyAlignment="1">
      <alignment horizontal="center" vertical="center"/>
    </xf>
    <xf numFmtId="165" fontId="28" fillId="21" borderId="13" xfId="0" applyNumberFormat="1" applyFont="1" applyFill="1" applyBorder="1" applyAlignment="1">
      <alignment horizontal="right" vertical="center"/>
    </xf>
    <xf numFmtId="1" fontId="28" fillId="21" borderId="13" xfId="40" applyNumberFormat="1" applyFont="1" applyFill="1" applyBorder="1" applyAlignment="1" applyProtection="1">
      <alignment horizontal="center" vertical="center"/>
    </xf>
    <xf numFmtId="9" fontId="28" fillId="21" borderId="13" xfId="40" applyFont="1" applyFill="1" applyBorder="1" applyAlignment="1" applyProtection="1">
      <alignment horizontal="center" vertical="center"/>
    </xf>
    <xf numFmtId="1" fontId="28" fillId="21" borderId="13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 shrinkToFit="1"/>
    </xf>
    <xf numFmtId="166" fontId="3" fillId="0" borderId="15" xfId="0" applyNumberFormat="1" applyFont="1" applyBorder="1" applyAlignment="1">
      <alignment horizontal="center" vertical="center" shrinkToFit="1"/>
    </xf>
    <xf numFmtId="1" fontId="37" fillId="21" borderId="13" xfId="0" applyNumberFormat="1" applyFont="1" applyFill="1" applyBorder="1" applyAlignment="1">
      <alignment horizontal="center" vertical="center"/>
    </xf>
    <xf numFmtId="1" fontId="38" fillId="0" borderId="11" xfId="0" applyNumberFormat="1" applyFont="1" applyBorder="1" applyAlignment="1">
      <alignment horizontal="center" vertical="center"/>
    </xf>
    <xf numFmtId="1" fontId="37" fillId="21" borderId="10" xfId="0" applyNumberFormat="1" applyFont="1" applyFill="1" applyBorder="1" applyAlignment="1">
      <alignment horizontal="center" vertical="center"/>
    </xf>
    <xf numFmtId="1" fontId="37" fillId="0" borderId="10" xfId="0" applyNumberFormat="1" applyFont="1" applyBorder="1" applyAlignment="1">
      <alignment horizontal="center" vertical="center"/>
    </xf>
    <xf numFmtId="165" fontId="33" fillId="22" borderId="11" xfId="0" applyNumberFormat="1" applyFont="1" applyFill="1" applyBorder="1" applyAlignment="1">
      <alignment horizontal="center" vertical="center"/>
    </xf>
    <xf numFmtId="165" fontId="33" fillId="0" borderId="11" xfId="0" applyNumberFormat="1" applyFont="1" applyBorder="1" applyAlignment="1">
      <alignment horizontal="center" vertical="center"/>
    </xf>
    <xf numFmtId="165" fontId="28" fillId="21" borderId="10" xfId="0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8" fillId="21" borderId="13" xfId="0" applyFont="1" applyFill="1" applyBorder="1" applyAlignment="1">
      <alignment horizontal="left" vertical="center"/>
    </xf>
    <xf numFmtId="9" fontId="28" fillId="0" borderId="10" xfId="0" applyNumberFormat="1" applyFont="1" applyBorder="1" applyAlignment="1">
      <alignment horizontal="left" vertical="center"/>
    </xf>
    <xf numFmtId="0" fontId="28" fillId="21" borderId="10" xfId="0" applyFont="1" applyFill="1" applyBorder="1" applyAlignment="1">
      <alignment horizontal="left" vertical="center"/>
    </xf>
    <xf numFmtId="0" fontId="39" fillId="0" borderId="0" xfId="0" applyFont="1"/>
    <xf numFmtId="0" fontId="39" fillId="0" borderId="0" xfId="0" applyFont="1" applyAlignment="1">
      <alignment horizontal="right" vertical="center"/>
    </xf>
    <xf numFmtId="165" fontId="28" fillId="21" borderId="13" xfId="0" applyNumberFormat="1" applyFont="1" applyFill="1" applyBorder="1" applyAlignment="1">
      <alignment horizontal="center" vertical="center"/>
    </xf>
    <xf numFmtId="0" fontId="40" fillId="0" borderId="16" xfId="0" applyFont="1" applyBorder="1" applyAlignment="1">
      <alignment horizontal="left" vertical="center"/>
    </xf>
    <xf numFmtId="0" fontId="40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shrinkToFit="1"/>
    </xf>
    <xf numFmtId="0" fontId="28" fillId="0" borderId="18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0" fontId="33" fillId="0" borderId="11" xfId="0" applyFont="1" applyBorder="1" applyAlignment="1">
      <alignment horizontal="center" vertical="center"/>
    </xf>
    <xf numFmtId="0" fontId="31" fillId="0" borderId="2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center"/>
    </xf>
    <xf numFmtId="0" fontId="8" fillId="0" borderId="0" xfId="0" applyFont="1" applyProtection="1">
      <protection locked="0"/>
    </xf>
    <xf numFmtId="0" fontId="43" fillId="0" borderId="0" xfId="0" applyFont="1" applyAlignment="1">
      <alignment vertical="top"/>
    </xf>
    <xf numFmtId="0" fontId="42" fillId="0" borderId="0" xfId="34" applyFont="1" applyBorder="1" applyAlignment="1" applyProtection="1">
      <alignment horizontal="left" vertical="center"/>
    </xf>
    <xf numFmtId="164" fontId="31" fillId="0" borderId="0" xfId="0" applyNumberFormat="1" applyFont="1" applyAlignment="1" applyProtection="1">
      <alignment horizontal="center" vertical="center" shrinkToFit="1"/>
      <protection locked="0"/>
    </xf>
    <xf numFmtId="0" fontId="36" fillId="0" borderId="14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167" fontId="31" fillId="0" borderId="14" xfId="0" applyNumberFormat="1" applyFont="1" applyBorder="1" applyAlignment="1">
      <alignment horizontal="center" vertical="center"/>
    </xf>
    <xf numFmtId="167" fontId="31" fillId="0" borderId="12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40" fillId="0" borderId="16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4" fillId="0" borderId="0" xfId="0" applyFont="1" applyAlignment="1" applyProtection="1">
      <alignment vertical="center"/>
      <protection locked="0"/>
    </xf>
    <xf numFmtId="0" fontId="45" fillId="0" borderId="10" xfId="0" applyFont="1" applyBorder="1" applyAlignment="1">
      <alignment vertical="center" wrapText="1"/>
    </xf>
    <xf numFmtId="0" fontId="46" fillId="0" borderId="21" xfId="0" applyFont="1" applyBorder="1" applyAlignment="1">
      <alignment vertical="top"/>
    </xf>
    <xf numFmtId="0" fontId="46" fillId="0" borderId="0" xfId="0" applyFont="1" applyAlignment="1">
      <alignment vertical="top"/>
    </xf>
    <xf numFmtId="0" fontId="46" fillId="0" borderId="0" xfId="0" applyFont="1"/>
    <xf numFmtId="0" fontId="46" fillId="0" borderId="0" xfId="0" applyFont="1" applyAlignment="1">
      <alignment vertical="top"/>
    </xf>
    <xf numFmtId="0" fontId="46" fillId="0" borderId="13" xfId="0" applyFont="1" applyBorder="1" applyAlignment="1">
      <alignment vertical="top"/>
    </xf>
    <xf numFmtId="0" fontId="47" fillId="0" borderId="10" xfId="0" applyFont="1" applyBorder="1" applyAlignment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104775</xdr:colOff>
      <xdr:row>5</xdr:row>
      <xdr:rowOff>142875</xdr:rowOff>
    </xdr:from>
    <xdr:to>
      <xdr:col>28</xdr:col>
      <xdr:colOff>57150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127000</xdr:rowOff>
        </xdr:from>
        <xdr:to>
          <xdr:col>27</xdr:col>
          <xdr:colOff>107950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BT42"/>
  <sheetViews>
    <sheetView showGridLines="0" tabSelected="1" zoomScale="49" zoomScaleNormal="71" workbookViewId="0">
      <pane ySplit="7" topLeftCell="A8" activePane="bottomLeft" state="frozen"/>
      <selection pane="bottomLeft" activeCell="H40" sqref="H40"/>
    </sheetView>
  </sheetViews>
  <sheetFormatPr defaultColWidth="9.1796875" defaultRowHeight="12.5" x14ac:dyDescent="0.25"/>
  <cols>
    <col min="1" max="1" width="6.26953125" customWidth="1"/>
    <col min="2" max="2" width="19" customWidth="1"/>
    <col min="3" max="3" width="10.7265625" customWidth="1"/>
    <col min="4" max="4" width="6.81640625" hidden="1" customWidth="1"/>
    <col min="5" max="6" width="12" customWidth="1"/>
    <col min="7" max="7" width="6" customWidth="1"/>
    <col min="8" max="8" width="6.7265625" customWidth="1"/>
    <col min="9" max="9" width="6.453125" customWidth="1"/>
    <col min="10" max="10" width="1.81640625" customWidth="1"/>
    <col min="11" max="66" width="2.453125" customWidth="1"/>
  </cols>
  <sheetData>
    <row r="1" spans="1:66" ht="30" customHeight="1" x14ac:dyDescent="0.25">
      <c r="A1" s="76" t="s">
        <v>37</v>
      </c>
      <c r="B1" s="7"/>
      <c r="C1" s="7"/>
      <c r="D1" s="7"/>
      <c r="E1" s="7"/>
      <c r="F1" s="7"/>
      <c r="I1" s="63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66" ht="18" customHeight="1" x14ac:dyDescent="0.25">
      <c r="A2" s="9"/>
      <c r="B2" s="3"/>
      <c r="C2" s="3"/>
      <c r="D2" s="6"/>
      <c r="E2" s="64"/>
      <c r="F2" s="64"/>
      <c r="H2" s="1"/>
    </row>
    <row r="3" spans="1:66" ht="14" x14ac:dyDescent="0.25">
      <c r="A3" s="9"/>
      <c r="B3" s="2"/>
      <c r="H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66" ht="17.25" customHeight="1" x14ac:dyDescent="0.25">
      <c r="A4" s="51"/>
      <c r="B4" s="52" t="s">
        <v>8</v>
      </c>
      <c r="C4" s="67">
        <v>44880</v>
      </c>
      <c r="D4" s="67"/>
      <c r="E4" s="67"/>
      <c r="F4" s="51"/>
      <c r="G4" s="52" t="s">
        <v>7</v>
      </c>
      <c r="H4" s="62">
        <v>1</v>
      </c>
      <c r="I4" s="2"/>
      <c r="J4" s="8"/>
      <c r="K4" s="68" t="str">
        <f>"Week "&amp;(K6-($C$4-WEEKDAY($C$4,1)+2))/7+1</f>
        <v>Week 1</v>
      </c>
      <c r="L4" s="69"/>
      <c r="M4" s="69"/>
      <c r="N4" s="69"/>
      <c r="O4" s="69"/>
      <c r="P4" s="69"/>
      <c r="Q4" s="70"/>
      <c r="R4" s="68" t="str">
        <f>"Week "&amp;(R6-($C$4-WEEKDAY($C$4,1)+2))/7+1</f>
        <v>Week 2</v>
      </c>
      <c r="S4" s="69"/>
      <c r="T4" s="69"/>
      <c r="U4" s="69"/>
      <c r="V4" s="69"/>
      <c r="W4" s="69"/>
      <c r="X4" s="70"/>
      <c r="Y4" s="68" t="str">
        <f>"Week "&amp;(Y6-($C$4-WEEKDAY($C$4,1)+2))/7+1</f>
        <v>Week 3</v>
      </c>
      <c r="Z4" s="69"/>
      <c r="AA4" s="69"/>
      <c r="AB4" s="69"/>
      <c r="AC4" s="69"/>
      <c r="AD4" s="69"/>
      <c r="AE4" s="70"/>
      <c r="AF4" s="68" t="str">
        <f>"Week "&amp;(AF6-($C$4-WEEKDAY($C$4,1)+2))/7+1</f>
        <v>Week 4</v>
      </c>
      <c r="AG4" s="69"/>
      <c r="AH4" s="69"/>
      <c r="AI4" s="69"/>
      <c r="AJ4" s="69"/>
      <c r="AK4" s="69"/>
      <c r="AL4" s="70"/>
      <c r="AM4" s="68" t="str">
        <f>"Week "&amp;(AM6-($C$4-WEEKDAY($C$4,1)+2))/7+1</f>
        <v>Week 5</v>
      </c>
      <c r="AN4" s="69"/>
      <c r="AO4" s="69"/>
      <c r="AP4" s="69"/>
      <c r="AQ4" s="69"/>
      <c r="AR4" s="69"/>
      <c r="AS4" s="70"/>
      <c r="AT4" s="68" t="str">
        <f>"Week "&amp;(AT6-($C$4-WEEKDAY($C$4,1)+2))/7+1</f>
        <v>Week 6</v>
      </c>
      <c r="AU4" s="69"/>
      <c r="AV4" s="69"/>
      <c r="AW4" s="69"/>
      <c r="AX4" s="69"/>
      <c r="AY4" s="69"/>
      <c r="AZ4" s="70"/>
      <c r="BA4" s="68" t="str">
        <f>"Week "&amp;(BA6-($C$4-WEEKDAY($C$4,1)+2))/7+1</f>
        <v>Week 7</v>
      </c>
      <c r="BB4" s="69"/>
      <c r="BC4" s="69"/>
      <c r="BD4" s="69"/>
      <c r="BE4" s="69"/>
      <c r="BF4" s="69"/>
      <c r="BG4" s="70"/>
      <c r="BH4" s="68" t="str">
        <f>"Week "&amp;(BH6-($C$4-WEEKDAY($C$4,1)+2))/7+1</f>
        <v>Week 8</v>
      </c>
      <c r="BI4" s="69"/>
      <c r="BJ4" s="69"/>
      <c r="BK4" s="69"/>
      <c r="BL4" s="69"/>
      <c r="BM4" s="69"/>
      <c r="BN4" s="70"/>
    </row>
    <row r="5" spans="1:66" ht="17.25" customHeight="1" x14ac:dyDescent="0.25">
      <c r="A5" s="51"/>
      <c r="B5" s="52"/>
      <c r="C5" s="67"/>
      <c r="D5" s="67"/>
      <c r="E5" s="67"/>
      <c r="F5" s="51"/>
      <c r="G5" s="51"/>
      <c r="H5" s="51"/>
      <c r="I5" s="51"/>
      <c r="J5" s="8"/>
      <c r="K5" s="71">
        <f>K6</f>
        <v>44879</v>
      </c>
      <c r="L5" s="72"/>
      <c r="M5" s="72"/>
      <c r="N5" s="72"/>
      <c r="O5" s="72"/>
      <c r="P5" s="72"/>
      <c r="Q5" s="73"/>
      <c r="R5" s="71">
        <f>R6</f>
        <v>44886</v>
      </c>
      <c r="S5" s="72"/>
      <c r="T5" s="72"/>
      <c r="U5" s="72"/>
      <c r="V5" s="72"/>
      <c r="W5" s="72"/>
      <c r="X5" s="73"/>
      <c r="Y5" s="71">
        <f>Y6</f>
        <v>44893</v>
      </c>
      <c r="Z5" s="72"/>
      <c r="AA5" s="72"/>
      <c r="AB5" s="72"/>
      <c r="AC5" s="72"/>
      <c r="AD5" s="72"/>
      <c r="AE5" s="73"/>
      <c r="AF5" s="71">
        <f>AF6</f>
        <v>44900</v>
      </c>
      <c r="AG5" s="72"/>
      <c r="AH5" s="72"/>
      <c r="AI5" s="72"/>
      <c r="AJ5" s="72"/>
      <c r="AK5" s="72"/>
      <c r="AL5" s="73"/>
      <c r="AM5" s="71">
        <f>AM6</f>
        <v>44907</v>
      </c>
      <c r="AN5" s="72"/>
      <c r="AO5" s="72"/>
      <c r="AP5" s="72"/>
      <c r="AQ5" s="72"/>
      <c r="AR5" s="72"/>
      <c r="AS5" s="73"/>
      <c r="AT5" s="71">
        <f>AT6</f>
        <v>44914</v>
      </c>
      <c r="AU5" s="72"/>
      <c r="AV5" s="72"/>
      <c r="AW5" s="72"/>
      <c r="AX5" s="72"/>
      <c r="AY5" s="72"/>
      <c r="AZ5" s="73"/>
      <c r="BA5" s="71">
        <f>BA6</f>
        <v>44921</v>
      </c>
      <c r="BB5" s="72"/>
      <c r="BC5" s="72"/>
      <c r="BD5" s="72"/>
      <c r="BE5" s="72"/>
      <c r="BF5" s="72"/>
      <c r="BG5" s="73"/>
      <c r="BH5" s="71">
        <f>BH6</f>
        <v>44928</v>
      </c>
      <c r="BI5" s="72"/>
      <c r="BJ5" s="72"/>
      <c r="BK5" s="72"/>
      <c r="BL5" s="72"/>
      <c r="BM5" s="72"/>
      <c r="BN5" s="73"/>
    </row>
    <row r="6" spans="1:6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38">
        <f>C4-WEEKDAY(C4,1)+2+7*(H4-1)</f>
        <v>44879</v>
      </c>
      <c r="L6" s="29">
        <f t="shared" ref="L6:AQ6" si="0">K6+1</f>
        <v>44880</v>
      </c>
      <c r="M6" s="29">
        <f t="shared" si="0"/>
        <v>44881</v>
      </c>
      <c r="N6" s="29">
        <f t="shared" si="0"/>
        <v>44882</v>
      </c>
      <c r="O6" s="29">
        <f t="shared" si="0"/>
        <v>44883</v>
      </c>
      <c r="P6" s="29">
        <f t="shared" si="0"/>
        <v>44884</v>
      </c>
      <c r="Q6" s="39">
        <f t="shared" si="0"/>
        <v>44885</v>
      </c>
      <c r="R6" s="38">
        <f t="shared" si="0"/>
        <v>44886</v>
      </c>
      <c r="S6" s="29">
        <f t="shared" si="0"/>
        <v>44887</v>
      </c>
      <c r="T6" s="29">
        <f t="shared" si="0"/>
        <v>44888</v>
      </c>
      <c r="U6" s="29">
        <f t="shared" si="0"/>
        <v>44889</v>
      </c>
      <c r="V6" s="29">
        <f t="shared" si="0"/>
        <v>44890</v>
      </c>
      <c r="W6" s="29">
        <f t="shared" si="0"/>
        <v>44891</v>
      </c>
      <c r="X6" s="39">
        <f t="shared" si="0"/>
        <v>44892</v>
      </c>
      <c r="Y6" s="38">
        <f t="shared" si="0"/>
        <v>44893</v>
      </c>
      <c r="Z6" s="29">
        <f t="shared" si="0"/>
        <v>44894</v>
      </c>
      <c r="AA6" s="29">
        <f t="shared" si="0"/>
        <v>44895</v>
      </c>
      <c r="AB6" s="29">
        <f t="shared" si="0"/>
        <v>44896</v>
      </c>
      <c r="AC6" s="29">
        <f t="shared" si="0"/>
        <v>44897</v>
      </c>
      <c r="AD6" s="29">
        <f t="shared" si="0"/>
        <v>44898</v>
      </c>
      <c r="AE6" s="39">
        <f t="shared" si="0"/>
        <v>44899</v>
      </c>
      <c r="AF6" s="38">
        <f t="shared" si="0"/>
        <v>44900</v>
      </c>
      <c r="AG6" s="29">
        <f t="shared" si="0"/>
        <v>44901</v>
      </c>
      <c r="AH6" s="29">
        <f t="shared" si="0"/>
        <v>44902</v>
      </c>
      <c r="AI6" s="29">
        <f t="shared" si="0"/>
        <v>44903</v>
      </c>
      <c r="AJ6" s="29">
        <f t="shared" si="0"/>
        <v>44904</v>
      </c>
      <c r="AK6" s="29">
        <f t="shared" si="0"/>
        <v>44905</v>
      </c>
      <c r="AL6" s="39">
        <f t="shared" si="0"/>
        <v>44906</v>
      </c>
      <c r="AM6" s="38">
        <f t="shared" si="0"/>
        <v>44907</v>
      </c>
      <c r="AN6" s="29">
        <f t="shared" si="0"/>
        <v>44908</v>
      </c>
      <c r="AO6" s="29">
        <f t="shared" si="0"/>
        <v>44909</v>
      </c>
      <c r="AP6" s="29">
        <f t="shared" si="0"/>
        <v>44910</v>
      </c>
      <c r="AQ6" s="29">
        <f t="shared" si="0"/>
        <v>44911</v>
      </c>
      <c r="AR6" s="29">
        <f t="shared" ref="AR6:BN6" si="1">AQ6+1</f>
        <v>44912</v>
      </c>
      <c r="AS6" s="39">
        <f t="shared" si="1"/>
        <v>44913</v>
      </c>
      <c r="AT6" s="38">
        <f t="shared" si="1"/>
        <v>44914</v>
      </c>
      <c r="AU6" s="29">
        <f t="shared" si="1"/>
        <v>44915</v>
      </c>
      <c r="AV6" s="29">
        <f t="shared" si="1"/>
        <v>44916</v>
      </c>
      <c r="AW6" s="29">
        <f t="shared" si="1"/>
        <v>44917</v>
      </c>
      <c r="AX6" s="29">
        <f t="shared" si="1"/>
        <v>44918</v>
      </c>
      <c r="AY6" s="29">
        <f t="shared" si="1"/>
        <v>44919</v>
      </c>
      <c r="AZ6" s="39">
        <f t="shared" si="1"/>
        <v>44920</v>
      </c>
      <c r="BA6" s="38">
        <f t="shared" si="1"/>
        <v>44921</v>
      </c>
      <c r="BB6" s="29">
        <f t="shared" si="1"/>
        <v>44922</v>
      </c>
      <c r="BC6" s="29">
        <f t="shared" si="1"/>
        <v>44923</v>
      </c>
      <c r="BD6" s="29">
        <f t="shared" si="1"/>
        <v>44924</v>
      </c>
      <c r="BE6" s="29">
        <f t="shared" si="1"/>
        <v>44925</v>
      </c>
      <c r="BF6" s="29">
        <f t="shared" si="1"/>
        <v>44926</v>
      </c>
      <c r="BG6" s="39">
        <f t="shared" si="1"/>
        <v>44927</v>
      </c>
      <c r="BH6" s="38">
        <f t="shared" si="1"/>
        <v>44928</v>
      </c>
      <c r="BI6" s="29">
        <f t="shared" si="1"/>
        <v>44929</v>
      </c>
      <c r="BJ6" s="29">
        <f t="shared" si="1"/>
        <v>44930</v>
      </c>
      <c r="BK6" s="29">
        <f t="shared" si="1"/>
        <v>44931</v>
      </c>
      <c r="BL6" s="29">
        <f t="shared" si="1"/>
        <v>44932</v>
      </c>
      <c r="BM6" s="29">
        <f t="shared" si="1"/>
        <v>44933</v>
      </c>
      <c r="BN6" s="39">
        <f t="shared" si="1"/>
        <v>44934</v>
      </c>
    </row>
    <row r="7" spans="1:66" s="2" customFormat="1" ht="32" thickBot="1" x14ac:dyDescent="0.3">
      <c r="A7" s="54" t="s">
        <v>0</v>
      </c>
      <c r="B7" s="74" t="s">
        <v>1</v>
      </c>
      <c r="C7" s="74"/>
      <c r="D7" s="56" t="s">
        <v>6</v>
      </c>
      <c r="E7" s="57" t="s">
        <v>2</v>
      </c>
      <c r="F7" s="57" t="s">
        <v>3</v>
      </c>
      <c r="G7" s="55" t="s">
        <v>4</v>
      </c>
      <c r="H7" s="55" t="s">
        <v>5</v>
      </c>
      <c r="I7" s="55"/>
      <c r="J7" s="55"/>
      <c r="K7" s="58" t="str">
        <f t="shared" ref="K7:AP7" si="2">CHOOSE(WEEKDAY(K6,1),"S","M","T","W","T","F","S")</f>
        <v>M</v>
      </c>
      <c r="L7" s="59" t="str">
        <f t="shared" si="2"/>
        <v>T</v>
      </c>
      <c r="M7" s="59" t="str">
        <f t="shared" si="2"/>
        <v>W</v>
      </c>
      <c r="N7" s="59" t="str">
        <f t="shared" si="2"/>
        <v>T</v>
      </c>
      <c r="O7" s="59" t="str">
        <f t="shared" si="2"/>
        <v>F</v>
      </c>
      <c r="P7" s="59" t="str">
        <f t="shared" si="2"/>
        <v>S</v>
      </c>
      <c r="Q7" s="60" t="str">
        <f t="shared" si="2"/>
        <v>S</v>
      </c>
      <c r="R7" s="58" t="str">
        <f t="shared" si="2"/>
        <v>M</v>
      </c>
      <c r="S7" s="59" t="str">
        <f t="shared" si="2"/>
        <v>T</v>
      </c>
      <c r="T7" s="59" t="str">
        <f t="shared" si="2"/>
        <v>W</v>
      </c>
      <c r="U7" s="59" t="str">
        <f t="shared" si="2"/>
        <v>T</v>
      </c>
      <c r="V7" s="59" t="str">
        <f t="shared" si="2"/>
        <v>F</v>
      </c>
      <c r="W7" s="59" t="str">
        <f t="shared" si="2"/>
        <v>S</v>
      </c>
      <c r="X7" s="60" t="str">
        <f t="shared" si="2"/>
        <v>S</v>
      </c>
      <c r="Y7" s="58" t="str">
        <f t="shared" si="2"/>
        <v>M</v>
      </c>
      <c r="Z7" s="59" t="str">
        <f t="shared" si="2"/>
        <v>T</v>
      </c>
      <c r="AA7" s="59" t="str">
        <f t="shared" si="2"/>
        <v>W</v>
      </c>
      <c r="AB7" s="59" t="str">
        <f t="shared" si="2"/>
        <v>T</v>
      </c>
      <c r="AC7" s="59" t="str">
        <f t="shared" si="2"/>
        <v>F</v>
      </c>
      <c r="AD7" s="59" t="str">
        <f t="shared" si="2"/>
        <v>S</v>
      </c>
      <c r="AE7" s="60" t="str">
        <f t="shared" si="2"/>
        <v>S</v>
      </c>
      <c r="AF7" s="58" t="str">
        <f t="shared" si="2"/>
        <v>M</v>
      </c>
      <c r="AG7" s="59" t="str">
        <f t="shared" si="2"/>
        <v>T</v>
      </c>
      <c r="AH7" s="59" t="str">
        <f t="shared" si="2"/>
        <v>W</v>
      </c>
      <c r="AI7" s="59" t="str">
        <f t="shared" si="2"/>
        <v>T</v>
      </c>
      <c r="AJ7" s="59" t="str">
        <f t="shared" si="2"/>
        <v>F</v>
      </c>
      <c r="AK7" s="59" t="str">
        <f t="shared" si="2"/>
        <v>S</v>
      </c>
      <c r="AL7" s="60" t="str">
        <f t="shared" si="2"/>
        <v>S</v>
      </c>
      <c r="AM7" s="58" t="str">
        <f t="shared" si="2"/>
        <v>M</v>
      </c>
      <c r="AN7" s="59" t="str">
        <f t="shared" si="2"/>
        <v>T</v>
      </c>
      <c r="AO7" s="59" t="str">
        <f t="shared" si="2"/>
        <v>W</v>
      </c>
      <c r="AP7" s="59" t="str">
        <f t="shared" si="2"/>
        <v>T</v>
      </c>
      <c r="AQ7" s="59" t="str">
        <f t="shared" ref="AQ7:BN7" si="3">CHOOSE(WEEKDAY(AQ6,1),"S","M","T","W","T","F","S")</f>
        <v>F</v>
      </c>
      <c r="AR7" s="59" t="str">
        <f t="shared" si="3"/>
        <v>S</v>
      </c>
      <c r="AS7" s="60" t="str">
        <f t="shared" si="3"/>
        <v>S</v>
      </c>
      <c r="AT7" s="58" t="str">
        <f t="shared" si="3"/>
        <v>M</v>
      </c>
      <c r="AU7" s="59" t="str">
        <f t="shared" si="3"/>
        <v>T</v>
      </c>
      <c r="AV7" s="59" t="str">
        <f t="shared" si="3"/>
        <v>W</v>
      </c>
      <c r="AW7" s="59" t="str">
        <f t="shared" si="3"/>
        <v>T</v>
      </c>
      <c r="AX7" s="59" t="str">
        <f t="shared" si="3"/>
        <v>F</v>
      </c>
      <c r="AY7" s="59" t="str">
        <f t="shared" si="3"/>
        <v>S</v>
      </c>
      <c r="AZ7" s="60" t="str">
        <f t="shared" si="3"/>
        <v>S</v>
      </c>
      <c r="BA7" s="58" t="str">
        <f t="shared" si="3"/>
        <v>M</v>
      </c>
      <c r="BB7" s="59" t="str">
        <f t="shared" si="3"/>
        <v>T</v>
      </c>
      <c r="BC7" s="59" t="str">
        <f t="shared" si="3"/>
        <v>W</v>
      </c>
      <c r="BD7" s="59" t="str">
        <f t="shared" si="3"/>
        <v>T</v>
      </c>
      <c r="BE7" s="59" t="str">
        <f t="shared" si="3"/>
        <v>F</v>
      </c>
      <c r="BF7" s="59" t="str">
        <f t="shared" si="3"/>
        <v>S</v>
      </c>
      <c r="BG7" s="60" t="str">
        <f t="shared" si="3"/>
        <v>S</v>
      </c>
      <c r="BH7" s="58" t="str">
        <f t="shared" si="3"/>
        <v>M</v>
      </c>
      <c r="BI7" s="59" t="str">
        <f t="shared" si="3"/>
        <v>T</v>
      </c>
      <c r="BJ7" s="59" t="str">
        <f t="shared" si="3"/>
        <v>W</v>
      </c>
      <c r="BK7" s="59" t="str">
        <f t="shared" si="3"/>
        <v>T</v>
      </c>
      <c r="BL7" s="59" t="str">
        <f t="shared" si="3"/>
        <v>F</v>
      </c>
      <c r="BM7" s="59" t="str">
        <f t="shared" si="3"/>
        <v>S</v>
      </c>
      <c r="BN7" s="60" t="str">
        <f t="shared" si="3"/>
        <v>S</v>
      </c>
    </row>
    <row r="8" spans="1:66" s="12" customFormat="1" ht="17.5" x14ac:dyDescent="0.25">
      <c r="A8" s="30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1" t="s">
        <v>19</v>
      </c>
      <c r="C8" s="32"/>
      <c r="D8" s="33"/>
      <c r="E8" s="34"/>
      <c r="F8" s="53" t="str">
        <f t="shared" ref="F8:G33" si="4">IF(ISBLANK(E8)," - ",IF(G8=0,E8,E8+G8-1))</f>
        <v xml:space="preserve"> - </v>
      </c>
      <c r="G8" s="35"/>
      <c r="H8" s="36"/>
      <c r="I8" s="37"/>
      <c r="J8" s="40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</row>
    <row r="9" spans="1:66" s="18" customFormat="1" ht="18" customHeight="1" x14ac:dyDescent="0.25">
      <c r="A9" s="17" t="str">
        <f t="shared" ref="A9:A13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77" t="s">
        <v>9</v>
      </c>
      <c r="C9" s="77"/>
      <c r="D9" s="61"/>
      <c r="E9" s="44">
        <v>44880</v>
      </c>
      <c r="F9" s="45">
        <f t="shared" si="4"/>
        <v>44890</v>
      </c>
      <c r="G9" s="19">
        <v>11</v>
      </c>
      <c r="H9" s="20">
        <v>1</v>
      </c>
      <c r="I9" s="21"/>
      <c r="J9" s="41"/>
      <c r="K9" s="17"/>
      <c r="L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</row>
    <row r="10" spans="1:66" s="18" customFormat="1" ht="17.5" x14ac:dyDescent="0.25">
      <c r="A10" s="17" t="str">
        <f t="shared" si="5"/>
        <v>1.2</v>
      </c>
      <c r="B10" s="77" t="s">
        <v>16</v>
      </c>
      <c r="C10" s="77"/>
      <c r="D10" s="61"/>
      <c r="E10" s="44">
        <v>44880</v>
      </c>
      <c r="F10" s="45">
        <f t="shared" si="4"/>
        <v>44883</v>
      </c>
      <c r="G10" s="19">
        <v>4</v>
      </c>
      <c r="H10" s="20">
        <v>1</v>
      </c>
      <c r="I10" s="21"/>
      <c r="J10" s="41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</row>
    <row r="11" spans="1:66" s="18" customFormat="1" ht="17.5" x14ac:dyDescent="0.25">
      <c r="A11" s="17" t="str">
        <f t="shared" si="5"/>
        <v>1.3</v>
      </c>
      <c r="B11" s="77" t="s">
        <v>18</v>
      </c>
      <c r="C11" s="77"/>
      <c r="D11" s="61"/>
      <c r="E11" s="44">
        <v>44880</v>
      </c>
      <c r="F11" s="45">
        <f t="shared" si="4"/>
        <v>44883</v>
      </c>
      <c r="G11" s="19">
        <v>4</v>
      </c>
      <c r="H11" s="20">
        <v>1</v>
      </c>
      <c r="I11" s="21"/>
      <c r="J11" s="41"/>
      <c r="K11" s="17"/>
      <c r="L11" s="17"/>
      <c r="M11" s="49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</row>
    <row r="12" spans="1:66" s="18" customFormat="1" ht="17.5" x14ac:dyDescent="0.25">
      <c r="A12" s="17" t="str">
        <f t="shared" si="5"/>
        <v>1.4</v>
      </c>
      <c r="B12" s="77" t="s">
        <v>17</v>
      </c>
      <c r="C12" s="77"/>
      <c r="D12" s="61"/>
      <c r="E12" s="44">
        <v>44883</v>
      </c>
      <c r="F12" s="45">
        <f t="shared" si="4"/>
        <v>44885</v>
      </c>
      <c r="G12" s="19">
        <v>3</v>
      </c>
      <c r="H12" s="20">
        <v>1</v>
      </c>
      <c r="I12" s="21"/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</row>
    <row r="13" spans="1:66" s="18" customFormat="1" ht="17.5" x14ac:dyDescent="0.25">
      <c r="A13" s="17" t="str">
        <f t="shared" si="5"/>
        <v>1.5</v>
      </c>
      <c r="B13" s="77" t="s">
        <v>20</v>
      </c>
      <c r="C13" s="77"/>
      <c r="D13" s="61"/>
      <c r="E13" s="44">
        <v>44890</v>
      </c>
      <c r="F13" s="45">
        <f t="shared" si="4"/>
        <v>44890</v>
      </c>
      <c r="G13" s="19">
        <v>1</v>
      </c>
      <c r="H13" s="20">
        <v>1</v>
      </c>
      <c r="I13" s="21"/>
      <c r="J13" s="41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</row>
    <row r="14" spans="1:66" s="18" customFormat="1" ht="17.25" customHeight="1" x14ac:dyDescent="0.25">
      <c r="A14" s="17" t="str">
        <f t="shared" ref="A14:A21" si="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1.6</v>
      </c>
      <c r="B14" s="77" t="s">
        <v>21</v>
      </c>
      <c r="C14" s="77"/>
      <c r="D14" s="61"/>
      <c r="E14" s="44">
        <v>44891</v>
      </c>
      <c r="F14" s="45">
        <f t="shared" si="4"/>
        <v>44892</v>
      </c>
      <c r="G14" s="19">
        <v>2</v>
      </c>
      <c r="H14" s="20">
        <v>1</v>
      </c>
      <c r="I14" s="21"/>
      <c r="J14" s="41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</row>
    <row r="15" spans="1:66" s="18" customFormat="1" ht="17.5" x14ac:dyDescent="0.25">
      <c r="A15" s="17" t="str">
        <f t="shared" si="6"/>
        <v>1.7</v>
      </c>
      <c r="B15" s="77" t="s">
        <v>22</v>
      </c>
      <c r="C15" s="77"/>
      <c r="D15" s="61"/>
      <c r="E15" s="44">
        <v>44892</v>
      </c>
      <c r="F15" s="45">
        <f t="shared" si="4"/>
        <v>44894</v>
      </c>
      <c r="G15" s="19">
        <v>3</v>
      </c>
      <c r="H15" s="20">
        <v>1</v>
      </c>
      <c r="I15" s="21"/>
      <c r="J15" s="41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</row>
    <row r="16" spans="1:66" s="18" customFormat="1" ht="18" customHeight="1" x14ac:dyDescent="0.25">
      <c r="A16" s="17" t="str">
        <f t="shared" si="6"/>
        <v>1.8</v>
      </c>
      <c r="B16" s="77" t="s">
        <v>23</v>
      </c>
      <c r="C16" s="77"/>
      <c r="D16" s="61"/>
      <c r="E16" s="44">
        <v>44892</v>
      </c>
      <c r="F16" s="45">
        <f t="shared" si="4"/>
        <v>44894</v>
      </c>
      <c r="G16" s="19">
        <v>3</v>
      </c>
      <c r="H16" s="20">
        <v>1</v>
      </c>
      <c r="I16" s="21"/>
      <c r="J16" s="41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</row>
    <row r="17" spans="1:66" s="18" customFormat="1" ht="17.5" x14ac:dyDescent="0.25">
      <c r="A17" s="17" t="str">
        <f t="shared" si="6"/>
        <v>1.9</v>
      </c>
      <c r="B17" s="77" t="s">
        <v>24</v>
      </c>
      <c r="C17" s="77"/>
      <c r="D17" s="61"/>
      <c r="E17" s="44">
        <v>44895</v>
      </c>
      <c r="F17" s="45">
        <f t="shared" si="4"/>
        <v>44896</v>
      </c>
      <c r="G17" s="19">
        <v>2</v>
      </c>
      <c r="H17" s="20">
        <v>1</v>
      </c>
      <c r="I17" s="21"/>
      <c r="J17" s="41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</row>
    <row r="18" spans="1:66" s="18" customFormat="1" ht="18" customHeight="1" x14ac:dyDescent="0.25">
      <c r="A18" s="17" t="str">
        <f t="shared" si="6"/>
        <v>1.10</v>
      </c>
      <c r="B18" s="77" t="s">
        <v>25</v>
      </c>
      <c r="C18" s="77"/>
      <c r="D18" s="61"/>
      <c r="E18" s="44">
        <v>44896</v>
      </c>
      <c r="F18" s="45">
        <f t="shared" si="4"/>
        <v>44898</v>
      </c>
      <c r="G18" s="19">
        <v>3</v>
      </c>
      <c r="H18" s="20">
        <v>1</v>
      </c>
      <c r="I18" s="21"/>
      <c r="J18" s="41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</row>
    <row r="19" spans="1:66" s="18" customFormat="1" ht="18" customHeight="1" x14ac:dyDescent="0.25">
      <c r="A19" s="17" t="str">
        <f t="shared" si="6"/>
        <v>1.11</v>
      </c>
      <c r="B19" s="77" t="s">
        <v>26</v>
      </c>
      <c r="C19" s="77"/>
      <c r="D19" s="61"/>
      <c r="E19" s="44">
        <v>44896</v>
      </c>
      <c r="F19" s="45">
        <f t="shared" si="4"/>
        <v>44898</v>
      </c>
      <c r="G19" s="19">
        <v>3</v>
      </c>
      <c r="H19" s="20">
        <v>1</v>
      </c>
      <c r="I19" s="21"/>
      <c r="J19" s="41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</row>
    <row r="20" spans="1:66" s="18" customFormat="1" ht="18" customHeight="1" x14ac:dyDescent="0.25">
      <c r="A20" s="17" t="str">
        <f t="shared" si="6"/>
        <v>1.12</v>
      </c>
      <c r="B20" s="77" t="s">
        <v>27</v>
      </c>
      <c r="C20" s="77"/>
      <c r="D20" s="61"/>
      <c r="E20" s="44">
        <v>44900</v>
      </c>
      <c r="F20" s="45">
        <f t="shared" si="4"/>
        <v>44901</v>
      </c>
      <c r="G20" s="19">
        <v>2</v>
      </c>
      <c r="H20" s="20">
        <v>1</v>
      </c>
      <c r="I20" s="21"/>
      <c r="J20" s="41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</row>
    <row r="21" spans="1:66" s="18" customFormat="1" ht="18" customHeight="1" x14ac:dyDescent="0.25">
      <c r="A21" s="17" t="str">
        <f t="shared" si="6"/>
        <v>1.13</v>
      </c>
      <c r="B21" s="77" t="s">
        <v>28</v>
      </c>
      <c r="C21" s="77"/>
      <c r="D21" s="61"/>
      <c r="E21" s="44">
        <v>44900</v>
      </c>
      <c r="F21" s="45">
        <f t="shared" si="4"/>
        <v>44901</v>
      </c>
      <c r="G21" s="19">
        <v>2</v>
      </c>
      <c r="H21" s="20">
        <v>1</v>
      </c>
      <c r="I21" s="21"/>
      <c r="J21" s="41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</row>
    <row r="22" spans="1:66" s="12" customFormat="1" ht="17.5" x14ac:dyDescent="0.25">
      <c r="A22" s="10" t="str">
        <f>IF(ISERROR(VALUE(SUBSTITUTE(prevWBS,".",""))),"1",IF(ISERROR(FIND("`",SUBSTITUTE(prevWBS,".","`",1))),TEXT(VALUE(prevWBS)+1,"#"),TEXT(VALUE(LEFT(prevWBS,FIND("`",SUBSTITUTE(prevWBS,".","`",1))-1))+1,"#")))</f>
        <v>2</v>
      </c>
      <c r="B22" s="11" t="s">
        <v>29</v>
      </c>
      <c r="D22" s="13"/>
      <c r="E22" s="46"/>
      <c r="F22" s="46" t="str">
        <f t="shared" si="4"/>
        <v xml:space="preserve"> - </v>
      </c>
      <c r="G22" s="14"/>
      <c r="H22" s="15"/>
      <c r="I22" s="16"/>
      <c r="J22" s="42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</row>
    <row r="23" spans="1:66" s="18" customFormat="1" ht="17.5" x14ac:dyDescent="0.25">
      <c r="A23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3" s="78" t="s">
        <v>30</v>
      </c>
      <c r="C23" s="78"/>
      <c r="D23" s="61"/>
      <c r="E23" s="44">
        <v>44880</v>
      </c>
      <c r="F23" s="45">
        <f t="shared" si="4"/>
        <v>44882</v>
      </c>
      <c r="G23" s="19">
        <v>3</v>
      </c>
      <c r="H23" s="20">
        <v>1</v>
      </c>
      <c r="I23" s="21"/>
      <c r="J23" s="41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</row>
    <row r="24" spans="1:66" s="18" customFormat="1" ht="17.5" x14ac:dyDescent="0.25">
      <c r="A24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4" s="79" t="s">
        <v>31</v>
      </c>
      <c r="C24" s="79"/>
      <c r="D24" s="61"/>
      <c r="E24" s="44">
        <v>44898</v>
      </c>
      <c r="F24" s="45">
        <f t="shared" si="4"/>
        <v>44901</v>
      </c>
      <c r="G24" s="19">
        <v>4</v>
      </c>
      <c r="H24" s="20">
        <v>1</v>
      </c>
      <c r="I24" s="21"/>
      <c r="J24" s="41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</row>
    <row r="25" spans="1:66" s="18" customFormat="1" ht="17.5" x14ac:dyDescent="0.25">
      <c r="A25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5" s="79" t="s">
        <v>32</v>
      </c>
      <c r="C25" s="79"/>
      <c r="D25" s="61"/>
      <c r="E25" s="44">
        <v>44902</v>
      </c>
      <c r="F25" s="45">
        <f t="shared" si="4"/>
        <v>44910</v>
      </c>
      <c r="G25" s="19">
        <v>9</v>
      </c>
      <c r="H25" s="20">
        <v>1</v>
      </c>
      <c r="I25" s="21"/>
      <c r="J25" s="41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</row>
    <row r="26" spans="1:66" ht="13" x14ac:dyDescent="0.3">
      <c r="A26" s="75">
        <v>2.4</v>
      </c>
      <c r="B26" s="80" t="s">
        <v>33</v>
      </c>
      <c r="E26" s="44">
        <v>44902</v>
      </c>
      <c r="F26" s="45">
        <f t="shared" si="4"/>
        <v>44910</v>
      </c>
      <c r="G26" s="19">
        <v>9</v>
      </c>
      <c r="H26" s="20">
        <v>1</v>
      </c>
    </row>
    <row r="27" spans="1:66" s="18" customFormat="1" ht="17.5" x14ac:dyDescent="0.25">
      <c r="A27" s="17">
        <v>2.5</v>
      </c>
      <c r="B27" s="81" t="s">
        <v>34</v>
      </c>
      <c r="C27" s="65"/>
      <c r="D27" s="61"/>
      <c r="E27" s="44" t="s">
        <v>35</v>
      </c>
      <c r="F27" s="45" t="s">
        <v>36</v>
      </c>
      <c r="G27" s="19">
        <v>1</v>
      </c>
      <c r="H27" s="20">
        <v>1</v>
      </c>
      <c r="I27" s="21"/>
      <c r="J27" s="41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 spans="1:66" s="18" customFormat="1" ht="17.5" x14ac:dyDescent="0.25">
      <c r="A28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2.6</v>
      </c>
      <c r="B28" s="82" t="s">
        <v>10</v>
      </c>
      <c r="C28" s="82"/>
      <c r="D28" s="61"/>
      <c r="E28" s="44">
        <v>44912</v>
      </c>
      <c r="F28" s="45">
        <f t="shared" si="4"/>
        <v>44912</v>
      </c>
      <c r="G28" s="19">
        <v>1</v>
      </c>
      <c r="H28" s="20">
        <v>1</v>
      </c>
      <c r="I28" s="21"/>
      <c r="J28" s="41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spans="1:66" s="12" customFormat="1" ht="17.5" x14ac:dyDescent="0.25">
      <c r="A29" s="10" t="str">
        <f>IF(ISERROR(VALUE(SUBSTITUTE(prevWBS,".",""))),"1",IF(ISERROR(FIND("`",SUBSTITUTE(prevWBS,".","`",1))),TEXT(VALUE(prevWBS)+1,"#"),TEXT(VALUE(LEFT(prevWBS,FIND("`",SUBSTITUTE(prevWBS,".","`",1))-1))+1,"#")))</f>
        <v>3</v>
      </c>
      <c r="B29" s="11" t="s">
        <v>11</v>
      </c>
      <c r="D29" s="13"/>
      <c r="E29" s="46"/>
      <c r="F29" s="46" t="str">
        <f t="shared" si="4"/>
        <v xml:space="preserve"> - </v>
      </c>
      <c r="G29" s="14"/>
      <c r="H29" s="15"/>
      <c r="I29" s="16"/>
      <c r="J29" s="42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</row>
    <row r="30" spans="1:66" s="18" customFormat="1" ht="17.5" x14ac:dyDescent="0.25">
      <c r="A3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0" s="78" t="s">
        <v>12</v>
      </c>
      <c r="C30" s="78"/>
      <c r="D30" s="61"/>
      <c r="E30" s="44">
        <v>44913</v>
      </c>
      <c r="F30" s="45">
        <f t="shared" si="4"/>
        <v>44915</v>
      </c>
      <c r="G30" s="19">
        <v>3</v>
      </c>
      <c r="H30" s="20">
        <v>1</v>
      </c>
      <c r="I30" s="21"/>
      <c r="J30" s="41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s="18" customFormat="1" ht="17.5" x14ac:dyDescent="0.25">
      <c r="A3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31" s="79" t="s">
        <v>13</v>
      </c>
      <c r="C31" s="79"/>
      <c r="D31" s="61"/>
      <c r="E31" s="44">
        <v>44915</v>
      </c>
      <c r="F31" s="45">
        <f t="shared" si="4"/>
        <v>44925</v>
      </c>
      <c r="G31" s="19">
        <v>11</v>
      </c>
      <c r="H31" s="20">
        <v>1</v>
      </c>
      <c r="I31" s="21"/>
      <c r="J31" s="4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s="18" customFormat="1" ht="17.5" x14ac:dyDescent="0.25">
      <c r="A3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32" s="79" t="s">
        <v>14</v>
      </c>
      <c r="C32" s="79"/>
      <c r="D32" s="61"/>
      <c r="E32" s="44">
        <v>44920</v>
      </c>
      <c r="F32" s="45">
        <f t="shared" si="4"/>
        <v>44927</v>
      </c>
      <c r="G32" s="19">
        <v>8</v>
      </c>
      <c r="H32" s="20">
        <v>1</v>
      </c>
      <c r="I32" s="21"/>
      <c r="J32" s="41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spans="1:72" s="18" customFormat="1" ht="17.5" x14ac:dyDescent="0.25">
      <c r="A33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33" s="82" t="s">
        <v>15</v>
      </c>
      <c r="C33" s="82"/>
      <c r="D33" s="61"/>
      <c r="E33" s="44">
        <v>44927</v>
      </c>
      <c r="F33" s="45">
        <f t="shared" si="4"/>
        <v>44930</v>
      </c>
      <c r="G33" s="19">
        <v>4</v>
      </c>
      <c r="H33" s="20">
        <v>1</v>
      </c>
      <c r="I33" s="21"/>
      <c r="J33" s="41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spans="1:72" s="27" customFormat="1" ht="17.5" x14ac:dyDescent="0.25">
      <c r="A34" s="17"/>
      <c r="B34" s="83"/>
      <c r="C34" s="22"/>
      <c r="D34" s="23"/>
      <c r="E34" s="47"/>
      <c r="F34" s="47"/>
      <c r="G34" s="24"/>
      <c r="H34" s="25"/>
      <c r="I34" s="26"/>
      <c r="J34" s="43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spans="1:72" s="27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s="28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72" s="27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1:72" s="27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72" s="27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72" s="27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s="27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72" s="5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</sheetData>
  <sheetProtection formatCells="0" formatColumns="0" formatRows="0" insertRows="0" deleteRows="0"/>
  <mergeCells count="41">
    <mergeCell ref="B21:C21"/>
    <mergeCell ref="B30:C30"/>
    <mergeCell ref="B31:C31"/>
    <mergeCell ref="B32:C32"/>
    <mergeCell ref="B33:C33"/>
    <mergeCell ref="B23:C23"/>
    <mergeCell ref="B24:C24"/>
    <mergeCell ref="B25:C25"/>
    <mergeCell ref="B28:C28"/>
    <mergeCell ref="B18:C18"/>
    <mergeCell ref="B19:C19"/>
    <mergeCell ref="B20:C20"/>
    <mergeCell ref="B12:C12"/>
    <mergeCell ref="B14:C14"/>
    <mergeCell ref="B15:C15"/>
    <mergeCell ref="B16:C16"/>
    <mergeCell ref="B17:C17"/>
    <mergeCell ref="B13:C13"/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  <mergeCell ref="B7:C7"/>
    <mergeCell ref="B9:C9"/>
    <mergeCell ref="B10:C10"/>
    <mergeCell ref="B11:C11"/>
    <mergeCell ref="K1:AE1"/>
    <mergeCell ref="C5:E5"/>
    <mergeCell ref="R4:X4"/>
    <mergeCell ref="K4:Q4"/>
    <mergeCell ref="C4:E4"/>
    <mergeCell ref="R5:X5"/>
    <mergeCell ref="K5:Q5"/>
    <mergeCell ref="Y4:AE4"/>
    <mergeCell ref="Y5:AE5"/>
  </mergeCells>
  <phoneticPr fontId="3" type="noConversion"/>
  <conditionalFormatting sqref="H8:H34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3" priority="45">
      <formula>K$6=TODAY()</formula>
    </cfRule>
  </conditionalFormatting>
  <conditionalFormatting sqref="K8:BN25 K27:BN34">
    <cfRule type="expression" dxfId="2" priority="48">
      <formula>AND($E8&lt;=K$6,ROUNDDOWN(($F8-$E8+1)*$H8,0)+$E8-1&gt;=K$6)</formula>
    </cfRule>
    <cfRule type="expression" dxfId="1" priority="49">
      <formula>AND(NOT(ISBLANK($E8)),$E8&lt;=K$6,$F8&gt;=K$6)</formula>
    </cfRule>
  </conditionalFormatting>
  <conditionalFormatting sqref="K6:BN25 K27:BN34">
    <cfRule type="expression" dxfId="0" priority="8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A34:B34 E22 E29 E34:H34 G22:H22 G29:H29" unlockedFormula="1"/>
    <ignoredError sqref="A29 A22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127000</xdr:rowOff>
                  </from>
                  <to>
                    <xdr:col>27</xdr:col>
                    <xdr:colOff>107950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Nishanthi Rajakumar</cp:lastModifiedBy>
  <cp:lastPrinted>2018-02-12T20:25:38Z</cp:lastPrinted>
  <dcterms:created xsi:type="dcterms:W3CDTF">2010-06-09T16:05:03Z</dcterms:created>
  <dcterms:modified xsi:type="dcterms:W3CDTF">2022-12-27T03:34:16Z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