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6_10_2024 - Table 1-1" sheetId="3" r:id="rId6"/>
  </sheets>
</workbook>
</file>

<file path=xl/sharedStrings.xml><?xml version="1.0" encoding="utf-8"?>
<sst xmlns="http://schemas.openxmlformats.org/spreadsheetml/2006/main" uniqueCount="34">
  <si>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</si>
  <si>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</si>
  <si>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</si>
  <si>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</si>
  <si>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</si>
  <si>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</si>
  <si>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r>
      <rPr>
        <u val="single"/>
        <sz val="12"/>
        <color indexed="12"/>
        <rFont val="Helvetica Neue"/>
      </rPr>
      <t>Sheet 1</t>
    </r>
  </si>
  <si>
    <t>6_10_2024</t>
  </si>
  <si>
    <t>Table 1-1</t>
  </si>
  <si>
    <r>
      <rPr>
        <u val="single"/>
        <sz val="12"/>
        <color indexed="12"/>
        <rFont val="Helvetica Neue"/>
      </rPr>
      <t>6_10_2024 - Table 1-1</t>
    </r>
  </si>
  <si>
    <t>Ground Truth Height  Z</t>
  </si>
  <si>
    <t>L’(pixels)</t>
  </si>
  <si>
    <t>R’(pixels)</t>
  </si>
  <si>
    <t>Baseline(m) B</t>
  </si>
  <si>
    <t>Disparity  D’</t>
  </si>
  <si>
    <t>Focal Length(mm) f</t>
  </si>
  <si>
    <t>d Sensor Size(mm)</t>
  </si>
  <si>
    <t>Z’ (Calculated mm)</t>
  </si>
  <si>
    <t>Error( Z’ calculated and ground truth Z)</t>
  </si>
  <si>
    <t>Ideal Bf/Z</t>
  </si>
  <si>
    <t>Z calc with ideal vals</t>
  </si>
  <si>
    <t>L</t>
  </si>
  <si>
    <t>R</t>
  </si>
  <si>
    <t>▵L</t>
  </si>
  <si>
    <t>▵R</t>
  </si>
  <si>
    <t>W(width of image, pixels)</t>
  </si>
  <si>
    <t>X(x coordinate of object)</t>
  </si>
  <si>
    <t>D</t>
  </si>
  <si>
    <t>Error constant</t>
  </si>
  <si>
    <t>True height after offsets</t>
  </si>
  <si>
    <t>Difference in disparity</t>
  </si>
  <si>
    <t>Testing data</t>
  </si>
  <si>
    <t>Predicted_L</t>
  </si>
  <si>
    <t>Predicted_R</t>
  </si>
</sst>
</file>

<file path=xl/styles.xml><?xml version="1.0" encoding="utf-8"?>
<styleSheet xmlns="http://schemas.openxmlformats.org/spreadsheetml/2006/main">
  <numFmts count="3">
    <numFmt numFmtId="0" formatCode="General"/>
    <numFmt numFmtId="59" formatCode="0.000"/>
    <numFmt numFmtId="60" formatCode="0.0000"/>
  </numFmts>
  <fonts count="8">
    <font>
      <sz val="10"/>
      <color indexed="8"/>
      <name val="Helvetica Neue"/>
    </font>
    <font>
      <sz val="12"/>
      <color indexed="8"/>
      <name val="Helvetica Neue"/>
    </font>
    <font>
      <sz val="15"/>
      <color indexed="8"/>
      <name val="Calibri"/>
    </font>
    <font>
      <sz val="14"/>
      <color indexed="8"/>
      <name val="Helvetica Neue"/>
    </font>
    <font>
      <u val="single"/>
      <sz val="12"/>
      <color indexed="12"/>
      <name val="Helvetica Neue"/>
    </font>
    <font>
      <b val="1"/>
      <sz val="10"/>
      <color indexed="8"/>
      <name val="Helvetica Neue"/>
    </font>
    <font>
      <sz val="10"/>
      <color indexed="8"/>
      <name val="Helvetica Neue Medium"/>
    </font>
    <font>
      <sz val="10"/>
      <color indexed="8"/>
      <name val="Verdana"/>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6"/>
        <bgColor auto="1"/>
      </patternFill>
    </fill>
    <fill>
      <patternFill patternType="solid">
        <fgColor indexed="18"/>
        <bgColor auto="1"/>
      </patternFill>
    </fill>
  </fills>
  <borders count="52">
    <border>
      <left/>
      <right/>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right/>
      <top style="thin">
        <color indexed="9"/>
      </top>
      <bottom style="thin">
        <color indexed="14"/>
      </bottom>
      <diagonal/>
    </border>
    <border>
      <left/>
      <right/>
      <top style="thin">
        <color indexed="9"/>
      </top>
      <bottom style="thin">
        <color indexed="15"/>
      </bottom>
      <diagonal/>
    </border>
    <border>
      <left style="thin">
        <color indexed="9"/>
      </left>
      <right style="thin">
        <color indexed="14"/>
      </right>
      <top/>
      <bottom/>
      <diagonal/>
    </border>
    <border>
      <left style="thin">
        <color indexed="14"/>
      </left>
      <right style="thin">
        <color indexed="13"/>
      </right>
      <top style="thin">
        <color indexed="14"/>
      </top>
      <bottom style="thin">
        <color indexed="17"/>
      </bottom>
      <diagonal/>
    </border>
    <border>
      <left style="thin">
        <color indexed="13"/>
      </left>
      <right style="thin">
        <color indexed="13"/>
      </right>
      <top style="thin">
        <color indexed="14"/>
      </top>
      <bottom style="thin">
        <color indexed="17"/>
      </bottom>
      <diagonal/>
    </border>
    <border>
      <left style="thin">
        <color indexed="13"/>
      </left>
      <right style="thin">
        <color indexed="15"/>
      </right>
      <top style="thin">
        <color indexed="14"/>
      </top>
      <bottom style="thin">
        <color indexed="17"/>
      </bottom>
      <diagonal/>
    </border>
    <border>
      <left style="thin">
        <color indexed="15"/>
      </left>
      <right style="thin">
        <color indexed="15"/>
      </right>
      <top style="thin">
        <color indexed="15"/>
      </top>
      <bottom style="thin">
        <color indexed="17"/>
      </bottom>
      <diagonal/>
    </border>
    <border>
      <left style="thin">
        <color indexed="15"/>
      </left>
      <right style="thin">
        <color indexed="15"/>
      </right>
      <top style="thin">
        <color indexed="15"/>
      </top>
      <bottom style="thin">
        <color indexed="14"/>
      </bottom>
      <diagonal/>
    </border>
    <border>
      <left style="thin">
        <color indexed="15"/>
      </left>
      <right style="thin">
        <color indexed="15"/>
      </right>
      <top style="thin">
        <color indexed="14"/>
      </top>
      <bottom style="thin">
        <color indexed="14"/>
      </bottom>
      <diagonal/>
    </border>
    <border>
      <left style="thin">
        <color indexed="15"/>
      </left>
      <right/>
      <top/>
      <bottom/>
      <diagonal/>
    </border>
    <border>
      <left/>
      <right/>
      <top style="thin">
        <color indexed="17"/>
      </top>
      <bottom/>
      <diagonal/>
    </border>
    <border>
      <left/>
      <right style="thin">
        <color indexed="14"/>
      </right>
      <top style="thin">
        <color indexed="17"/>
      </top>
      <bottom/>
      <diagonal/>
    </border>
    <border>
      <left style="thin">
        <color indexed="14"/>
      </left>
      <right style="thin">
        <color indexed="14"/>
      </right>
      <top style="thin">
        <color indexed="17"/>
      </top>
      <bottom style="thin">
        <color indexed="17"/>
      </bottom>
      <diagonal/>
    </border>
    <border>
      <left style="thin">
        <color indexed="14"/>
      </left>
      <right style="thin">
        <color indexed="15"/>
      </right>
      <top style="thin">
        <color indexed="17"/>
      </top>
      <bottom style="thin">
        <color indexed="17"/>
      </bottom>
      <diagonal/>
    </border>
    <border>
      <left style="thin">
        <color indexed="15"/>
      </left>
      <right style="thin">
        <color indexed="15"/>
      </right>
      <top style="thin">
        <color indexed="17"/>
      </top>
      <bottom style="thin">
        <color indexed="17"/>
      </bottom>
      <diagonal/>
    </border>
    <border>
      <left style="thin">
        <color indexed="15"/>
      </left>
      <right style="thin">
        <color indexed="14"/>
      </right>
      <top style="thin">
        <color indexed="17"/>
      </top>
      <bottom style="thin">
        <color indexed="17"/>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4"/>
      </top>
      <bottom style="thin">
        <color indexed="14"/>
      </bottom>
      <diagonal/>
    </border>
    <border>
      <left style="thin">
        <color indexed="14"/>
      </left>
      <right/>
      <top/>
      <bottom/>
      <diagonal/>
    </border>
    <border>
      <left/>
      <right style="thin">
        <color indexed="14"/>
      </right>
      <top/>
      <bottom/>
      <diagonal/>
    </border>
    <border>
      <left style="thin">
        <color indexed="14"/>
      </left>
      <right style="thin">
        <color indexed="14"/>
      </right>
      <top style="thin">
        <color indexed="17"/>
      </top>
      <bottom style="thin">
        <color indexed="14"/>
      </bottom>
      <diagonal/>
    </border>
    <border>
      <left style="thin">
        <color indexed="15"/>
      </left>
      <right style="thin">
        <color indexed="15"/>
      </right>
      <top style="thin">
        <color indexed="17"/>
      </top>
      <bottom style="thin">
        <color indexed="14"/>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n">
        <color indexed="14"/>
      </left>
      <right style="thin">
        <color indexed="14"/>
      </right>
      <top/>
      <bottom style="thin">
        <color indexed="14"/>
      </bottom>
      <diagonal/>
    </border>
    <border>
      <left style="thin">
        <color indexed="14"/>
      </left>
      <right style="thin">
        <color indexed="15"/>
      </right>
      <top style="thin">
        <color indexed="17"/>
      </top>
      <bottom style="thin">
        <color indexed="14"/>
      </bottom>
      <diagonal/>
    </border>
    <border>
      <left style="thin">
        <color indexed="15"/>
      </left>
      <right style="thin">
        <color indexed="14"/>
      </right>
      <top style="thin">
        <color indexed="17"/>
      </top>
      <bottom style="thin">
        <color indexed="14"/>
      </bottom>
      <diagonal/>
    </border>
    <border>
      <left/>
      <right/>
      <top/>
      <bottom style="thin">
        <color indexed="14"/>
      </bottom>
      <diagonal/>
    </border>
    <border>
      <left/>
      <right style="thin">
        <color indexed="14"/>
      </right>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4"/>
      </bottom>
      <diagonal/>
    </border>
    <border>
      <left style="thin">
        <color indexed="9"/>
      </left>
      <right style="thin">
        <color indexed="14"/>
      </right>
      <top/>
      <bottom style="thin">
        <color indexed="9"/>
      </bottom>
      <diagonal/>
    </border>
    <border>
      <left style="thin">
        <color indexed="14"/>
      </left>
      <right/>
      <top/>
      <bottom style="thin">
        <color indexed="9"/>
      </bottom>
      <diagonal/>
    </border>
    <border>
      <left style="thin">
        <color indexed="9"/>
      </left>
      <right/>
      <top/>
      <bottom style="thin">
        <color indexed="14"/>
      </bottom>
      <diagonal/>
    </border>
    <border>
      <left/>
      <right/>
      <top/>
      <bottom style="thin">
        <color indexed="15"/>
      </bottom>
      <diagonal/>
    </border>
    <border>
      <left/>
      <right style="thin">
        <color indexed="9"/>
      </right>
      <top/>
      <bottom style="thin">
        <color indexed="14"/>
      </bottom>
      <diagonal/>
    </border>
    <border>
      <left style="thin">
        <color indexed="15"/>
      </left>
      <right style="thin">
        <color indexed="14"/>
      </right>
      <top style="thin">
        <color indexed="14"/>
      </top>
      <bottom style="thin">
        <color indexed="17"/>
      </bottom>
      <diagonal/>
    </border>
    <border>
      <left style="thin">
        <color indexed="14"/>
      </left>
      <right style="thin">
        <color indexed="17"/>
      </right>
      <top style="thin">
        <color indexed="17"/>
      </top>
      <bottom style="thin">
        <color indexed="14"/>
      </bottom>
      <diagonal/>
    </border>
    <border>
      <left style="thin">
        <color indexed="17"/>
      </left>
      <right style="thin">
        <color indexed="14"/>
      </right>
      <top style="thin">
        <color indexed="17"/>
      </top>
      <bottom style="thin">
        <color indexed="14"/>
      </bottom>
      <diagonal/>
    </border>
    <border>
      <left style="thin">
        <color indexed="15"/>
      </left>
      <right style="thin">
        <color indexed="14"/>
      </right>
      <top style="thin">
        <color indexed="14"/>
      </top>
      <bottom style="thin">
        <color indexed="14"/>
      </bottom>
      <diagonal/>
    </border>
    <border>
      <left style="thin">
        <color indexed="15"/>
      </left>
      <right style="thin">
        <color indexed="15"/>
      </right>
      <top style="thin">
        <color indexed="14"/>
      </top>
      <bottom style="thin">
        <color indexed="15"/>
      </bottom>
      <diagonal/>
    </border>
    <border>
      <left style="thin">
        <color indexed="14"/>
      </left>
      <right style="thin">
        <color indexed="14"/>
      </right>
      <top style="thin">
        <color indexed="15"/>
      </top>
      <bottom style="thin">
        <color indexed="14"/>
      </bottom>
      <diagonal/>
    </border>
  </borders>
  <cellStyleXfs count="1">
    <xf numFmtId="0" fontId="0" applyNumberFormat="0" applyFont="1" applyFill="0" applyBorder="0" applyAlignment="1" applyProtection="0">
      <alignment vertical="top" wrapText="1"/>
    </xf>
  </cellStyleXfs>
  <cellXfs count="10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1" borderId="5" applyNumberFormat="1" applyFont="1" applyFill="0" applyBorder="1" applyAlignment="1" applyProtection="0">
      <alignment horizontal="left" vertical="top" wrapText="1"/>
    </xf>
    <xf numFmtId="49" fontId="3" borderId="5" applyNumberFormat="1" applyFont="1" applyFill="0" applyBorder="1" applyAlignment="1" applyProtection="0">
      <alignment horizontal="left" vertical="top" wrapText="1"/>
    </xf>
    <xf numFmtId="49" fontId="1" fillId="2" borderId="5" applyNumberFormat="1" applyFont="1" applyFill="1" applyBorder="1" applyAlignment="1" applyProtection="0">
      <alignment horizontal="left" vertical="top" wrapText="1"/>
    </xf>
    <xf numFmtId="0" fontId="1" fillId="2" borderId="5" applyNumberFormat="0" applyFont="1" applyFill="1" applyBorder="1" applyAlignment="1" applyProtection="0">
      <alignment horizontal="left" vertical="top" wrapText="1"/>
    </xf>
    <xf numFmtId="0" fontId="1" fillId="3" borderId="5" applyNumberFormat="0" applyFont="1" applyFill="1" applyBorder="1" applyAlignment="1" applyProtection="0">
      <alignment horizontal="left" vertical="top" wrapText="1"/>
    </xf>
    <xf numFmtId="49" fontId="1" fillId="3" borderId="5" applyNumberFormat="1" applyFont="1" applyFill="1" applyBorder="1" applyAlignment="1" applyProtection="0">
      <alignment horizontal="left" vertical="top" wrapText="1"/>
    </xf>
    <xf numFmtId="49" fontId="4" fillId="3" borderId="5" applyNumberFormat="1" applyFont="1" applyFill="1" applyBorder="1" applyAlignment="1" applyProtection="0">
      <alignment horizontal="left" vertical="top" wrapText="1"/>
    </xf>
    <xf numFmtId="0" fontId="0" borderId="7" applyNumberFormat="0" applyFont="1" applyFill="0" applyBorder="1" applyAlignment="1" applyProtection="0">
      <alignment vertical="top" wrapText="1"/>
    </xf>
    <xf numFmtId="0" fontId="1" fillId="3" borderId="8" applyNumberFormat="0" applyFont="1" applyFill="1" applyBorder="1" applyAlignment="1" applyProtection="0">
      <alignment horizontal="left" vertical="top" wrapText="1"/>
    </xf>
    <xf numFmtId="49" fontId="1" fillId="3" borderId="8" applyNumberFormat="1" applyFont="1" applyFill="1" applyBorder="1" applyAlignment="1" applyProtection="0">
      <alignment horizontal="left" vertical="top" wrapText="1"/>
    </xf>
    <xf numFmtId="49" fontId="4" fillId="3" borderId="8" applyNumberFormat="1" applyFont="1" applyFill="1" applyBorder="1" applyAlignment="1" applyProtection="0">
      <alignment horizontal="left" vertical="top" wrapText="1"/>
    </xf>
    <xf numFmtId="0" fontId="0" borderId="9"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49" fontId="1" fillId="4" borderId="10" applyNumberFormat="1" applyFont="1" applyFill="1" applyBorder="1" applyAlignment="1" applyProtection="0">
      <alignment horizontal="center" vertical="center"/>
    </xf>
    <xf numFmtId="0" fontId="1" fillId="4" borderId="10" applyNumberFormat="0" applyFont="1" applyFill="1" applyBorder="1" applyAlignment="1" applyProtection="0">
      <alignment horizontal="center" vertical="center"/>
    </xf>
    <xf numFmtId="0" fontId="1" fillId="4" borderId="11" applyNumberFormat="0" applyFont="1" applyFill="1" applyBorder="1" applyAlignment="1" applyProtection="0">
      <alignment horizontal="center" vertical="center"/>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49" fontId="5" fillId="5" borderId="13" applyNumberFormat="1" applyFont="1" applyFill="1" applyBorder="1" applyAlignment="1" applyProtection="0">
      <alignment vertical="top" wrapText="1"/>
    </xf>
    <xf numFmtId="49" fontId="5" fillId="5" borderId="14" applyNumberFormat="1" applyFont="1" applyFill="1" applyBorder="1" applyAlignment="1" applyProtection="0">
      <alignment vertical="top" wrapText="1"/>
    </xf>
    <xf numFmtId="49" fontId="5" fillId="5" borderId="15" applyNumberFormat="1" applyFont="1" applyFill="1" applyBorder="1" applyAlignment="1" applyProtection="0">
      <alignment vertical="top" wrapText="1"/>
    </xf>
    <xf numFmtId="49" fontId="5" fillId="5" borderId="16" applyNumberFormat="1" applyFont="1" applyFill="1" applyBorder="1" applyAlignment="1" applyProtection="0">
      <alignment vertical="top" wrapText="1"/>
    </xf>
    <xf numFmtId="49" fontId="5" fillId="5" borderId="17" applyNumberFormat="1" applyFont="1" applyFill="1" applyBorder="1" applyAlignment="1" applyProtection="0">
      <alignment vertical="top" wrapText="1"/>
    </xf>
    <xf numFmtId="49" fontId="5" fillId="5" borderId="18" applyNumberFormat="1" applyFont="1" applyFill="1" applyBorder="1" applyAlignment="1" applyProtection="0">
      <alignment vertical="top" wrapText="1"/>
    </xf>
    <xf numFmtId="49" fontId="5" fillId="5" borderId="19" applyNumberFormat="1" applyFont="1" applyFill="1" applyBorder="1" applyAlignment="1" applyProtection="0">
      <alignment vertical="top" wrapText="1"/>
    </xf>
    <xf numFmtId="49" fontId="5" fillId="5" borderId="6" applyNumberFormat="1"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20" applyNumberFormat="1" applyFont="1" applyFill="1" applyBorder="1" applyAlignment="1" applyProtection="0">
      <alignment vertical="top" wrapText="1"/>
    </xf>
    <xf numFmtId="0" fontId="0" fillId="4" borderId="21" applyNumberFormat="1" applyFont="1" applyFill="1" applyBorder="1" applyAlignment="1" applyProtection="0">
      <alignment vertical="top" wrapText="1"/>
    </xf>
    <xf numFmtId="0" fontId="0" fillId="4" borderId="22" applyNumberFormat="1" applyFont="1" applyFill="1" applyBorder="1" applyAlignment="1" applyProtection="0">
      <alignment vertical="top" wrapText="1"/>
    </xf>
    <xf numFmtId="0" fontId="0" fillId="4" borderId="23" applyNumberFormat="1" applyFont="1" applyFill="1" applyBorder="1" applyAlignment="1" applyProtection="0">
      <alignment vertical="top" wrapText="1"/>
    </xf>
    <xf numFmtId="0" fontId="0" fillId="4" borderId="24" applyNumberFormat="1" applyFont="1" applyFill="1" applyBorder="1" applyAlignment="1" applyProtection="0">
      <alignment vertical="top" wrapText="1"/>
    </xf>
    <xf numFmtId="0" fontId="0" fillId="4" borderId="24" applyNumberFormat="0" applyFont="1" applyFill="1" applyBorder="1" applyAlignment="1" applyProtection="0">
      <alignment vertical="top" wrapText="1"/>
    </xf>
    <xf numFmtId="0" fontId="0" fillId="4" borderId="25" applyNumberFormat="1" applyFont="1" applyFill="1" applyBorder="1" applyAlignment="1" applyProtection="0">
      <alignment vertical="top" wrapText="1"/>
    </xf>
    <xf numFmtId="0" fontId="0" fillId="4" borderId="26" applyNumberFormat="0" applyFont="1" applyFill="1" applyBorder="1" applyAlignment="1" applyProtection="0">
      <alignment vertical="top" wrapText="1"/>
    </xf>
    <xf numFmtId="0" fontId="0" fillId="4" borderId="27" applyNumberFormat="0" applyFont="1" applyFill="1" applyBorder="1" applyAlignment="1" applyProtection="0">
      <alignment vertical="top" wrapText="1"/>
    </xf>
    <xf numFmtId="0" fontId="0" fillId="4" borderId="28"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5" applyNumberFormat="1" applyFont="1" applyFill="1" applyBorder="1" applyAlignment="1" applyProtection="0">
      <alignment vertical="top" wrapText="1"/>
    </xf>
    <xf numFmtId="0" fontId="0" fillId="4" borderId="29" applyNumberFormat="1" applyFont="1" applyFill="1" applyBorder="1" applyAlignment="1" applyProtection="0">
      <alignment vertical="top" wrapText="1"/>
    </xf>
    <xf numFmtId="0" fontId="0" fillId="6" borderId="26" applyNumberFormat="0" applyFont="1" applyFill="1" applyBorder="1" applyAlignment="1" applyProtection="0">
      <alignment vertical="top" wrapText="1"/>
    </xf>
    <xf numFmtId="0" fontId="0" fillId="6" borderId="27" applyNumberFormat="0" applyFont="1" applyFill="1" applyBorder="1" applyAlignment="1" applyProtection="0">
      <alignment vertical="top" wrapText="1"/>
    </xf>
    <xf numFmtId="0" fontId="0" fillId="4" borderId="30" applyNumberFormat="1" applyFont="1" applyFill="1" applyBorder="1" applyAlignment="1" applyProtection="0">
      <alignment vertical="top" wrapText="1"/>
    </xf>
    <xf numFmtId="0" fontId="0" fillId="4" borderId="31" applyNumberFormat="0" applyFont="1" applyFill="1" applyBorder="1" applyAlignment="1" applyProtection="0">
      <alignment vertical="top" wrapText="1"/>
    </xf>
    <xf numFmtId="0" fontId="0" fillId="4" borderId="26" applyNumberFormat="1" applyFont="1" applyFill="1" applyBorder="1" applyAlignment="1" applyProtection="0">
      <alignment vertical="top" wrapText="1"/>
    </xf>
    <xf numFmtId="0" fontId="0" fillId="4" borderId="32" applyNumberFormat="1" applyFont="1" applyFill="1" applyBorder="1" applyAlignment="1" applyProtection="0">
      <alignment vertical="top" wrapText="1"/>
    </xf>
    <xf numFmtId="0" fontId="0" fillId="4" borderId="33" applyNumberFormat="1" applyFont="1" applyFill="1" applyBorder="1" applyAlignment="1" applyProtection="0">
      <alignment vertical="top" wrapText="1"/>
    </xf>
    <xf numFmtId="0" fontId="0" fillId="4" borderId="34" applyNumberFormat="1" applyFont="1" applyFill="1" applyBorder="1" applyAlignment="1" applyProtection="0">
      <alignment vertical="top" wrapText="1"/>
    </xf>
    <xf numFmtId="0" fontId="0" fillId="4" borderId="35" applyNumberFormat="1" applyFont="1" applyFill="1" applyBorder="1" applyAlignment="1" applyProtection="0">
      <alignment vertical="top" wrapText="1"/>
    </xf>
    <xf numFmtId="0" fontId="0" fillId="4" borderId="31" applyNumberFormat="1" applyFont="1" applyFill="1" applyBorder="1" applyAlignment="1" applyProtection="0">
      <alignment vertical="top" wrapText="1"/>
    </xf>
    <xf numFmtId="0" fontId="0" fillId="4" borderId="36" applyNumberFormat="1" applyFont="1" applyFill="1" applyBorder="1" applyAlignment="1" applyProtection="0">
      <alignment vertical="top" wrapText="1"/>
    </xf>
    <xf numFmtId="0" fontId="0" fillId="4" borderId="28"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5"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37" applyNumberFormat="0" applyFont="1" applyFill="1" applyBorder="1" applyAlignment="1" applyProtection="0">
      <alignment vertical="bottom"/>
    </xf>
    <xf numFmtId="0" fontId="0" fillId="4" borderId="38" applyNumberFormat="0" applyFont="1" applyFill="1" applyBorder="1" applyAlignment="1" applyProtection="0">
      <alignment vertical="bottom"/>
    </xf>
    <xf numFmtId="0" fontId="6" fillId="4" borderId="39" applyNumberFormat="0" applyFont="1" applyFill="1" applyBorder="1" applyAlignment="1" applyProtection="0">
      <alignment vertical="top" wrapText="1"/>
    </xf>
    <xf numFmtId="49" fontId="0" fillId="4" borderId="40" applyNumberFormat="1" applyFont="1" applyFill="1" applyBorder="1" applyAlignment="1" applyProtection="0">
      <alignment vertical="top" wrapText="1"/>
    </xf>
    <xf numFmtId="0" fontId="0" fillId="6" borderId="40" applyNumberFormat="0" applyFont="1" applyFill="1" applyBorder="1" applyAlignment="1" applyProtection="0">
      <alignment vertical="top" wrapText="1"/>
    </xf>
    <xf numFmtId="59" fontId="7" fillId="4" borderId="40" applyNumberFormat="1" applyFont="1" applyFill="1" applyBorder="1" applyAlignment="1" applyProtection="0">
      <alignment vertical="center" wrapText="1" readingOrder="1"/>
    </xf>
    <xf numFmtId="0" fontId="7" fillId="4" borderId="26" applyNumberFormat="0" applyFont="1" applyFill="1" applyBorder="1" applyAlignment="1" applyProtection="0">
      <alignment vertical="center" wrapText="1" readingOrder="1"/>
    </xf>
    <xf numFmtId="0" fontId="7" fillId="6" borderId="40" applyNumberFormat="0" applyFont="1" applyFill="1" applyBorder="1" applyAlignment="1" applyProtection="0">
      <alignment vertical="center" wrapText="1" readingOrder="1"/>
    </xf>
    <xf numFmtId="0" fontId="7" fillId="6" borderId="26" applyNumberFormat="0" applyFont="1" applyFill="1" applyBorder="1" applyAlignment="1" applyProtection="0">
      <alignment vertical="center" wrapText="1" readingOrder="1"/>
    </xf>
    <xf numFmtId="0" fontId="7" fillId="4" borderId="40" applyNumberFormat="0" applyFont="1" applyFill="1" applyBorder="1" applyAlignment="1" applyProtection="0">
      <alignment vertical="center" wrapText="1" readingOrder="1"/>
    </xf>
    <xf numFmtId="0" fontId="0" fillId="4" borderId="40"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 fillId="4" borderId="43" applyNumberFormat="1" applyFont="1" applyFill="1" applyBorder="1" applyAlignment="1" applyProtection="0">
      <alignment horizontal="center" vertical="center"/>
    </xf>
    <xf numFmtId="0" fontId="1" fillId="4" borderId="37" applyNumberFormat="0" applyFont="1" applyFill="1" applyBorder="1" applyAlignment="1" applyProtection="0">
      <alignment horizontal="center" vertical="center"/>
    </xf>
    <xf numFmtId="0" fontId="1" fillId="4" borderId="44" applyNumberFormat="0" applyFont="1" applyFill="1" applyBorder="1" applyAlignment="1" applyProtection="0">
      <alignment horizontal="center" vertical="center"/>
    </xf>
    <xf numFmtId="0" fontId="1" fillId="4" borderId="45" applyNumberFormat="0" applyFont="1" applyFill="1" applyBorder="1" applyAlignment="1" applyProtection="0">
      <alignment horizontal="center" vertical="center"/>
    </xf>
    <xf numFmtId="49" fontId="5" fillId="5" borderId="46" applyNumberFormat="1" applyFont="1" applyFill="1" applyBorder="1" applyAlignment="1" applyProtection="0">
      <alignment vertical="top" wrapText="1"/>
    </xf>
    <xf numFmtId="0" fontId="6" fillId="4" borderId="47" applyNumberFormat="1" applyFont="1" applyFill="1" applyBorder="1" applyAlignment="1" applyProtection="0">
      <alignment vertical="top" wrapText="1"/>
    </xf>
    <xf numFmtId="59" fontId="0" fillId="4" borderId="48" applyNumberFormat="1" applyFont="1" applyFill="1" applyBorder="1" applyAlignment="1" applyProtection="0">
      <alignment vertical="top" wrapText="1"/>
    </xf>
    <xf numFmtId="0" fontId="6" fillId="4" borderId="39" applyNumberFormat="1" applyFont="1" applyFill="1" applyBorder="1" applyAlignment="1" applyProtection="0">
      <alignment vertical="top" wrapText="1"/>
    </xf>
    <xf numFmtId="59" fontId="0" fillId="6" borderId="40" applyNumberFormat="1" applyFont="1" applyFill="1" applyBorder="1" applyAlignment="1" applyProtection="0">
      <alignment vertical="top" wrapText="1"/>
    </xf>
    <xf numFmtId="0" fontId="0" fillId="6" borderId="26" applyNumberFormat="1" applyFont="1" applyFill="1" applyBorder="1" applyAlignment="1" applyProtection="0">
      <alignment vertical="top" wrapText="1"/>
    </xf>
    <xf numFmtId="0" fontId="0" fillId="6" borderId="27" applyNumberFormat="1" applyFont="1" applyFill="1" applyBorder="1" applyAlignment="1" applyProtection="0">
      <alignment vertical="top" wrapText="1"/>
    </xf>
    <xf numFmtId="0" fontId="0" fillId="6" borderId="18" applyNumberFormat="1" applyFont="1" applyFill="1" applyBorder="1" applyAlignment="1" applyProtection="0">
      <alignment vertical="top" wrapText="1"/>
    </xf>
    <xf numFmtId="0" fontId="0" fillId="6" borderId="49" applyNumberFormat="1" applyFont="1" applyFill="1" applyBorder="1" applyAlignment="1" applyProtection="0">
      <alignment vertical="top" wrapText="1"/>
    </xf>
    <xf numFmtId="59" fontId="0" fillId="4" borderId="40" applyNumberFormat="1" applyFont="1" applyFill="1" applyBorder="1" applyAlignment="1" applyProtection="0">
      <alignment vertical="top" wrapText="1"/>
    </xf>
    <xf numFmtId="0" fontId="0" fillId="4" borderId="27" applyNumberFormat="1" applyFont="1" applyFill="1" applyBorder="1" applyAlignment="1" applyProtection="0">
      <alignment vertical="top" wrapText="1"/>
    </xf>
    <xf numFmtId="0" fontId="0" fillId="4" borderId="18" applyNumberFormat="1" applyFont="1" applyFill="1" applyBorder="1" applyAlignment="1" applyProtection="0">
      <alignment vertical="top" wrapText="1"/>
    </xf>
    <xf numFmtId="0" fontId="0" fillId="4" borderId="49" applyNumberFormat="1" applyFont="1" applyFill="1" applyBorder="1" applyAlignment="1" applyProtection="0">
      <alignment vertical="top" wrapText="1"/>
    </xf>
    <xf numFmtId="0" fontId="0" fillId="4" borderId="50" applyNumberFormat="1" applyFont="1" applyFill="1" applyBorder="1" applyAlignment="1" applyProtection="0">
      <alignment vertical="top" wrapText="1"/>
    </xf>
    <xf numFmtId="0" fontId="0" fillId="6" borderId="51" applyNumberFormat="1" applyFont="1" applyFill="1" applyBorder="1" applyAlignment="1" applyProtection="0">
      <alignment vertical="top" wrapText="1"/>
    </xf>
    <xf numFmtId="49" fontId="6" fillId="4" borderId="39" applyNumberFormat="1" applyFont="1" applyFill="1" applyBorder="1" applyAlignment="1" applyProtection="0">
      <alignment vertical="top" wrapText="1"/>
    </xf>
    <xf numFmtId="49" fontId="0" fillId="6" borderId="40" applyNumberFormat="1" applyFont="1" applyFill="1" applyBorder="1" applyAlignment="1" applyProtection="0">
      <alignment vertical="top" wrapText="1"/>
    </xf>
    <xf numFmtId="49" fontId="0" fillId="6" borderId="26" applyNumberFormat="1" applyFont="1" applyFill="1" applyBorder="1" applyAlignment="1" applyProtection="0">
      <alignment vertical="top" wrapText="1"/>
    </xf>
    <xf numFmtId="60" fontId="0" fillId="4" borderId="40" applyNumberFormat="1" applyFont="1" applyFill="1" applyBorder="1" applyAlignment="1" applyProtection="0">
      <alignment vertical="top" wrapText="1"/>
    </xf>
    <xf numFmtId="60" fontId="0" fillId="6" borderId="40" applyNumberFormat="1" applyFont="1" applyFill="1" applyBorder="1" applyAlignment="1" applyProtection="0">
      <alignment vertical="top" wrapText="1"/>
    </xf>
    <xf numFmtId="2" fontId="0" fillId="6" borderId="40"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5e88b1"/>
      <rgbColor rgb="ffeef3f4"/>
      <rgbColor rgb="ff0000ff"/>
      <rgbColor rgb="ffffffff"/>
      <rgbColor rgb="ffc8c8c8"/>
      <rgbColor rgb="ffafe3a5"/>
      <rgbColor rgb="fffdad00"/>
      <rgbColor rgb="ff89847f"/>
      <rgbColor rgb="fff7f7f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4.7" customHeight="1">
      <c r="A1" s="2"/>
      <c r="B1" s="3"/>
      <c r="C1" s="3"/>
      <c r="D1" s="3"/>
      <c r="E1" s="4"/>
    </row>
    <row r="2" ht="14.7" customHeight="1">
      <c r="A2" s="5"/>
      <c r="B2" s="6"/>
      <c r="C2" s="6"/>
      <c r="D2" s="6"/>
      <c r="E2" s="7"/>
    </row>
    <row r="3" ht="8" customHeight="1" hidden="1">
      <c r="A3" s="5"/>
      <c r="B3" t="s" s="8">
        <v>0</v>
      </c>
      <c r="C3" s="6"/>
      <c r="D3" s="6"/>
      <c r="E3" s="7"/>
    </row>
    <row r="4" ht="14.7" customHeight="1">
      <c r="A4" s="5"/>
      <c r="B4" s="6"/>
      <c r="C4" s="6"/>
      <c r="D4" s="6"/>
      <c r="E4" s="7"/>
    </row>
    <row r="5" ht="14.7" customHeight="1">
      <c r="A5" s="5"/>
      <c r="B5" s="6"/>
      <c r="C5" s="6"/>
      <c r="D5" s="6"/>
      <c r="E5" s="7"/>
    </row>
    <row r="6" ht="14.7" customHeight="1">
      <c r="A6" s="5"/>
      <c r="B6" s="6"/>
      <c r="C6" s="6"/>
      <c r="D6" s="6"/>
      <c r="E6" s="7"/>
    </row>
    <row r="7" ht="17.5" customHeight="1">
      <c r="A7" s="5"/>
      <c r="B7" t="s" s="9">
        <v>1</v>
      </c>
      <c r="C7" t="s" s="9">
        <v>2</v>
      </c>
      <c r="D7" t="s" s="9">
        <v>3</v>
      </c>
      <c r="E7" s="7"/>
    </row>
    <row r="8" ht="14.7" customHeight="1">
      <c r="A8" s="5"/>
      <c r="B8" s="6"/>
      <c r="C8" s="6"/>
      <c r="D8" s="6"/>
      <c r="E8" s="7"/>
    </row>
    <row r="9" ht="15.5" customHeight="1">
      <c r="A9" s="5"/>
      <c r="B9" t="s" s="10">
        <v>4</v>
      </c>
      <c r="C9" s="11"/>
      <c r="D9" s="11"/>
      <c r="E9" s="7"/>
    </row>
    <row r="10" ht="15.5" customHeight="1">
      <c r="A10" s="5"/>
      <c r="B10" s="12"/>
      <c r="C10" t="s" s="13">
        <v>5</v>
      </c>
      <c r="D10" t="s" s="14">
        <v>6</v>
      </c>
      <c r="E10" s="7"/>
    </row>
    <row r="11" ht="15.5" customHeight="1">
      <c r="A11" s="5"/>
      <c r="B11" t="s" s="10">
        <v>7</v>
      </c>
      <c r="C11" s="11"/>
      <c r="D11" s="11"/>
      <c r="E11" s="7"/>
    </row>
    <row r="12" ht="15.5" customHeight="1">
      <c r="A12" s="15"/>
      <c r="B12" s="16"/>
      <c r="C12" t="s" s="17">
        <v>8</v>
      </c>
      <c r="D12" t="s" s="18">
        <v>9</v>
      </c>
      <c r="E12" s="19"/>
    </row>
  </sheetData>
  <mergeCells count="1">
    <mergeCell ref="B3:D3"/>
  </mergeCells>
  <hyperlinks>
    <hyperlink ref="D10" location="'Sheet 1'!R1C1" tooltip="" display="Sheet 1"/>
    <hyperlink ref="D12" location="'6_10_2024 - Table 1-1'!R1C1" tooltip="" display="6_10_2024 - Table 1-1"/>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V78"/>
  <sheetViews>
    <sheetView workbookViewId="0" showGridLines="0" defaultGridColor="1"/>
  </sheetViews>
  <sheetFormatPr defaultColWidth="16.3333" defaultRowHeight="20" customHeight="1" outlineLevelRow="0" outlineLevelCol="0"/>
  <cols>
    <col min="1" max="1" width="1.85156" style="20" customWidth="1"/>
    <col min="2" max="6" width="16.3516" style="20" customWidth="1"/>
    <col min="7" max="7" width="23.6719" style="20" customWidth="1"/>
    <col min="8" max="22" width="16.3516" style="20" customWidth="1"/>
    <col min="23" max="16384" width="16.3516" style="20" customWidth="1"/>
  </cols>
  <sheetData>
    <row r="1" ht="27.75" customHeight="1">
      <c r="A1" s="21"/>
      <c r="B1" t="s" s="22">
        <v>5</v>
      </c>
      <c r="C1" s="23"/>
      <c r="D1" s="23"/>
      <c r="E1" s="23"/>
      <c r="F1" s="23"/>
      <c r="G1" s="23"/>
      <c r="H1" s="23"/>
      <c r="I1" s="24"/>
      <c r="J1" s="24"/>
      <c r="K1" s="24"/>
      <c r="L1" s="24"/>
      <c r="M1" s="24"/>
      <c r="N1" s="24"/>
      <c r="O1" s="24"/>
      <c r="P1" s="24"/>
      <c r="Q1" s="24"/>
      <c r="R1" s="24"/>
      <c r="S1" s="24"/>
      <c r="T1" s="23"/>
      <c r="U1" s="25"/>
      <c r="V1" s="26"/>
    </row>
    <row r="2" ht="44.5" customHeight="1">
      <c r="A2" s="27"/>
      <c r="B2" t="s" s="28">
        <v>10</v>
      </c>
      <c r="C2" t="s" s="29">
        <v>11</v>
      </c>
      <c r="D2" t="s" s="29">
        <v>12</v>
      </c>
      <c r="E2" t="s" s="29">
        <v>13</v>
      </c>
      <c r="F2" t="s" s="29">
        <v>14</v>
      </c>
      <c r="G2" t="s" s="29">
        <v>15</v>
      </c>
      <c r="H2" t="s" s="30">
        <v>16</v>
      </c>
      <c r="I2" t="s" s="31">
        <v>17</v>
      </c>
      <c r="J2" t="s" s="31">
        <v>18</v>
      </c>
      <c r="K2" t="s" s="31">
        <v>19</v>
      </c>
      <c r="L2" t="s" s="31">
        <v>20</v>
      </c>
      <c r="M2" t="s" s="31">
        <v>21</v>
      </c>
      <c r="N2" t="s" s="31">
        <v>22</v>
      </c>
      <c r="O2" t="s" s="32">
        <v>23</v>
      </c>
      <c r="P2" t="s" s="32">
        <v>24</v>
      </c>
      <c r="Q2" t="s" s="31">
        <v>25</v>
      </c>
      <c r="R2" t="s" s="31">
        <v>26</v>
      </c>
      <c r="S2" t="s" s="31">
        <v>27</v>
      </c>
      <c r="T2" t="s" s="33">
        <v>28</v>
      </c>
      <c r="U2" t="s" s="34">
        <v>29</v>
      </c>
      <c r="V2" t="s" s="35">
        <v>30</v>
      </c>
    </row>
    <row r="3" ht="20.25" customHeight="1">
      <c r="A3" s="36"/>
      <c r="B3" s="37">
        <v>5.4</v>
      </c>
      <c r="C3" s="37">
        <v>802</v>
      </c>
      <c r="D3" s="38">
        <v>984</v>
      </c>
      <c r="E3" s="39">
        <v>0.4</v>
      </c>
      <c r="F3" s="39">
        <f>D3-C3</f>
        <v>182</v>
      </c>
      <c r="G3" s="39">
        <v>3.2</v>
      </c>
      <c r="H3" s="40">
        <v>6.35</v>
      </c>
      <c r="I3" s="41">
        <f>(G3*E3*1000)/(F3*1.4)</f>
        <v>5.02354788069074</v>
      </c>
      <c r="J3" s="41">
        <f>ABS(U3-I3)</f>
        <v>0.57645211930926</v>
      </c>
      <c r="K3" s="42"/>
      <c r="L3" s="41">
        <f>(G3*E3*1000)/(S3*1.4)</f>
        <v>5.59999999999997</v>
      </c>
      <c r="M3" s="41">
        <f>(((1000*G3*R3)/(1.4*U3))+(Q3/2))</f>
        <v>1500.081632653060</v>
      </c>
      <c r="N3" s="43">
        <f>((1000*G3*(R3-E3))/(1.4*U3)+(Q3/2))</f>
        <v>1336.816326530610</v>
      </c>
      <c r="O3" s="44"/>
      <c r="P3" s="45"/>
      <c r="Q3" s="41">
        <v>2592</v>
      </c>
      <c r="R3" s="41">
        <v>0.5</v>
      </c>
      <c r="S3" s="43">
        <f>ABS(N3-M3)</f>
        <v>163.265306122450</v>
      </c>
      <c r="T3" s="44"/>
      <c r="U3" s="46">
        <f>B3+0.2</f>
        <v>5.6</v>
      </c>
      <c r="V3" s="47">
        <f>ABS(S3-F3)</f>
        <v>18.734693877550</v>
      </c>
    </row>
    <row r="4" ht="20.25" customHeight="1">
      <c r="A4" s="36"/>
      <c r="B4" s="48">
        <v>6</v>
      </c>
      <c r="C4" s="48">
        <v>925</v>
      </c>
      <c r="D4" s="49">
        <v>1083</v>
      </c>
      <c r="E4" s="39">
        <f>E3</f>
        <v>0.4</v>
      </c>
      <c r="F4" s="39">
        <f>D4-C4</f>
        <v>158</v>
      </c>
      <c r="G4" s="39">
        <f>G3</f>
        <v>3.2</v>
      </c>
      <c r="H4" s="40">
        <f>H3</f>
        <v>6.35</v>
      </c>
      <c r="I4" s="41">
        <f>(G4*E4*1000)/(F4*1.4)</f>
        <v>5.78661844484629</v>
      </c>
      <c r="J4" s="41">
        <f>ABS(U4-I4)</f>
        <v>0.41338155515371</v>
      </c>
      <c r="K4" s="42"/>
      <c r="L4" s="41">
        <f>(G4*E4*1000)/(S4*1.4)</f>
        <v>6.19999999999993</v>
      </c>
      <c r="M4" s="41">
        <f>(((1000*G4*R4)/(1.4*U4))+(Q4/2))</f>
        <v>1480.331797235020</v>
      </c>
      <c r="N4" s="43">
        <f>((1000*G4*(R4-E4))/(1.4*U4)+(Q4/2))</f>
        <v>1332.866359447</v>
      </c>
      <c r="O4" s="50"/>
      <c r="P4" s="51"/>
      <c r="Q4" s="41">
        <v>2592</v>
      </c>
      <c r="R4" s="41">
        <v>0.5</v>
      </c>
      <c r="S4" s="43">
        <f>ABS(N4-M4)</f>
        <v>147.465437788020</v>
      </c>
      <c r="T4" s="50"/>
      <c r="U4" s="46">
        <f>B4+0.2</f>
        <v>6.2</v>
      </c>
      <c r="V4" s="47">
        <f>ABS(S4-F4)</f>
        <v>10.534562211980</v>
      </c>
    </row>
    <row r="5" ht="20.25" customHeight="1">
      <c r="A5" s="36"/>
      <c r="B5" s="48">
        <v>6.6</v>
      </c>
      <c r="C5" s="48">
        <v>938</v>
      </c>
      <c r="D5" s="49">
        <v>1079</v>
      </c>
      <c r="E5" s="39">
        <v>0.4</v>
      </c>
      <c r="F5" s="39">
        <f>D5-C5</f>
        <v>141</v>
      </c>
      <c r="G5" s="39">
        <v>3.2</v>
      </c>
      <c r="H5" s="40">
        <v>6.35</v>
      </c>
      <c r="I5" s="41">
        <f>(G5*E5*1000)/(F5*1.4)</f>
        <v>6.48429584599797</v>
      </c>
      <c r="J5" s="41">
        <f>ABS(U5-I5)</f>
        <v>0.31570415400203</v>
      </c>
      <c r="K5" s="42"/>
      <c r="L5" s="41">
        <f>(G5*E5*1000)/(S5*1.4)</f>
        <v>6.79999999999975</v>
      </c>
      <c r="M5" s="41">
        <f>(((1000*G5*R5)/(1.4*U5))+(Q5/2))</f>
        <v>1464.067226890760</v>
      </c>
      <c r="N5" s="43">
        <f>((1000*G5*(R5-E5))/(1.4*U5)+(Q5/2))</f>
        <v>1329.613445378150</v>
      </c>
      <c r="O5" s="44"/>
      <c r="P5" s="45"/>
      <c r="Q5" s="41">
        <v>2592</v>
      </c>
      <c r="R5" s="41">
        <v>0.5</v>
      </c>
      <c r="S5" s="43">
        <f>ABS(N5-M5)</f>
        <v>134.453781512610</v>
      </c>
      <c r="T5" s="44"/>
      <c r="U5" s="46">
        <f>B5+0.2</f>
        <v>6.8</v>
      </c>
      <c r="V5" s="47">
        <f>ABS(S5-F5)</f>
        <v>6.546218487390</v>
      </c>
    </row>
    <row r="6" ht="20.25" customHeight="1">
      <c r="A6" s="36"/>
      <c r="B6" s="48">
        <v>7.2</v>
      </c>
      <c r="C6" s="48">
        <v>982</v>
      </c>
      <c r="D6" s="49">
        <v>1109</v>
      </c>
      <c r="E6" s="39">
        <v>0.4</v>
      </c>
      <c r="F6" s="39">
        <f>D6-C6</f>
        <v>127</v>
      </c>
      <c r="G6" s="39">
        <v>3.2</v>
      </c>
      <c r="H6" s="40">
        <v>6.35</v>
      </c>
      <c r="I6" s="41">
        <f>(G6*E6*1000)/(F6*1.4)</f>
        <v>7.19910011248594</v>
      </c>
      <c r="J6" s="41">
        <f>ABS(U6-I6)</f>
        <v>0.20089988751406</v>
      </c>
      <c r="K6" s="42"/>
      <c r="L6" s="41">
        <f>(G6*E6*1000)/(S6*1.4)</f>
        <v>7.40000000000021</v>
      </c>
      <c r="M6" s="41">
        <f>(((1000*G6*R6)/(1.4*U6))+(Q6/2))</f>
        <v>1450.440154440150</v>
      </c>
      <c r="N6" s="43">
        <f>((1000*G6*(R6-E6))/(1.4*U6)+(Q6/2))</f>
        <v>1326.888030888030</v>
      </c>
      <c r="O6" s="50"/>
      <c r="P6" s="51"/>
      <c r="Q6" s="41">
        <v>2592</v>
      </c>
      <c r="R6" s="41">
        <v>0.5</v>
      </c>
      <c r="S6" s="43">
        <f>ABS(N6-M6)</f>
        <v>123.552123552120</v>
      </c>
      <c r="T6" s="50"/>
      <c r="U6" s="46">
        <f>B6+0.2</f>
        <v>7.4</v>
      </c>
      <c r="V6" s="47">
        <f>ABS(S6-F6)</f>
        <v>3.447876447880</v>
      </c>
    </row>
    <row r="7" ht="20.25" customHeight="1">
      <c r="A7" s="36"/>
      <c r="B7" s="48">
        <v>7.8</v>
      </c>
      <c r="C7" s="48">
        <v>1000</v>
      </c>
      <c r="D7" s="49">
        <v>1118</v>
      </c>
      <c r="E7" s="39">
        <v>0.4</v>
      </c>
      <c r="F7" s="39">
        <f>D7-C7</f>
        <v>118</v>
      </c>
      <c r="G7" s="39">
        <v>3.2</v>
      </c>
      <c r="H7" s="40">
        <v>6.35</v>
      </c>
      <c r="I7" s="41">
        <f>(G7*E7*1000)/(F7*1.4)</f>
        <v>7.74818401937046</v>
      </c>
      <c r="J7" s="41">
        <f>ABS(U7-I7)</f>
        <v>0.25181598062954</v>
      </c>
      <c r="K7" s="42"/>
      <c r="L7" s="41">
        <f>(G7*E7*1000)/(S7*1.4)</f>
        <v>8.0000000000003</v>
      </c>
      <c r="M7" s="41">
        <f>(((1000*G7*R7)/(1.4*U7))+(Q7/2))</f>
        <v>1438.857142857140</v>
      </c>
      <c r="N7" s="43">
        <f>((1000*G7*(R7-E7))/(1.4*U7)+(Q7/2))</f>
        <v>1324.571428571430</v>
      </c>
      <c r="O7" s="44"/>
      <c r="P7" s="45"/>
      <c r="Q7" s="41">
        <v>2592</v>
      </c>
      <c r="R7" s="41">
        <v>0.5</v>
      </c>
      <c r="S7" s="43">
        <f>ABS(N7-M7)</f>
        <v>114.285714285710</v>
      </c>
      <c r="T7" s="44"/>
      <c r="U7" s="46">
        <f>B7+0.2</f>
        <v>8</v>
      </c>
      <c r="V7" s="47">
        <f>ABS(S7-F7)</f>
        <v>3.714285714290</v>
      </c>
    </row>
    <row r="8" ht="20.25" customHeight="1">
      <c r="A8" s="36"/>
      <c r="B8" s="48">
        <v>8.4</v>
      </c>
      <c r="C8" s="48">
        <v>1042</v>
      </c>
      <c r="D8" s="49">
        <v>1150</v>
      </c>
      <c r="E8" s="39">
        <v>0.4</v>
      </c>
      <c r="F8" s="39">
        <f>D8-C8</f>
        <v>108</v>
      </c>
      <c r="G8" s="39">
        <v>3.2</v>
      </c>
      <c r="H8" s="40">
        <v>6.35</v>
      </c>
      <c r="I8" s="41">
        <f>(G8*E8*1000)/(F8*1.4)</f>
        <v>8.46560846560847</v>
      </c>
      <c r="J8" s="41">
        <f>ABS(U8-I8)</f>
        <v>0.13439153439153</v>
      </c>
      <c r="K8" s="42"/>
      <c r="L8" s="41">
        <f>(G8*E8*1000)/(S8*1.4)</f>
        <v>8.600000000000319</v>
      </c>
      <c r="M8" s="41">
        <f>(((1000*G8*R8)/(1.4*U8))+(Q8/2))</f>
        <v>1428.8903654485</v>
      </c>
      <c r="N8" s="43">
        <f>((1000*G8*(R8-E8))/(1.4*U8)+(Q8/2))</f>
        <v>1322.5780730897</v>
      </c>
      <c r="O8" s="50"/>
      <c r="P8" s="51"/>
      <c r="Q8" s="41">
        <v>2592</v>
      </c>
      <c r="R8" s="41">
        <v>0.5</v>
      </c>
      <c r="S8" s="43">
        <f>ABS(N8-M8)</f>
        <v>106.3122923588</v>
      </c>
      <c r="T8" s="50"/>
      <c r="U8" s="46">
        <f>B8+0.2</f>
        <v>8.6</v>
      </c>
      <c r="V8" s="47">
        <f>ABS(S8-F8)</f>
        <v>1.6877076412</v>
      </c>
    </row>
    <row r="9" ht="20.25" customHeight="1">
      <c r="A9" s="36"/>
      <c r="B9" s="48">
        <v>9</v>
      </c>
      <c r="C9" s="48">
        <v>1035</v>
      </c>
      <c r="D9" s="49">
        <v>1135</v>
      </c>
      <c r="E9" s="39">
        <v>0.4</v>
      </c>
      <c r="F9" s="39">
        <f>D9-C9</f>
        <v>100</v>
      </c>
      <c r="G9" s="39">
        <v>3.2</v>
      </c>
      <c r="H9" s="40">
        <v>6.35</v>
      </c>
      <c r="I9" s="41">
        <f>(G9*E9*1000)/(F9*1.4)</f>
        <v>9.142857142857141</v>
      </c>
      <c r="J9" s="41">
        <f>ABS(U9-I9)</f>
        <v>0.05714285714286</v>
      </c>
      <c r="K9" s="42"/>
      <c r="L9" s="41">
        <f>(G9*E9*1000)/(S9*1.4)</f>
        <v>9.199999999999781</v>
      </c>
      <c r="M9" s="41">
        <f>(((1000*G9*R9)/(1.4*U9))+(Q9/2))</f>
        <v>1420.223602484470</v>
      </c>
      <c r="N9" s="43">
        <f>((1000*G9*(R9-E9))/(1.4*U9)+(Q9/2))</f>
        <v>1320.844720496890</v>
      </c>
      <c r="O9" s="44"/>
      <c r="P9" s="45"/>
      <c r="Q9" s="41">
        <v>2592</v>
      </c>
      <c r="R9" s="41">
        <v>0.5</v>
      </c>
      <c r="S9" s="43">
        <f>ABS(N9-M9)</f>
        <v>99.378881987580</v>
      </c>
      <c r="T9" s="44"/>
      <c r="U9" s="46">
        <f>B9+0.2</f>
        <v>9.199999999999999</v>
      </c>
      <c r="V9" s="47">
        <f>ABS(S9-F9)</f>
        <v>0.621118012420</v>
      </c>
    </row>
    <row r="10" ht="20.25" customHeight="1">
      <c r="A10" s="36"/>
      <c r="B10" s="48">
        <v>9.6</v>
      </c>
      <c r="C10" s="48">
        <v>1072</v>
      </c>
      <c r="D10" s="49">
        <v>1164</v>
      </c>
      <c r="E10" s="39">
        <v>0.4</v>
      </c>
      <c r="F10" s="52">
        <f>D10-C10</f>
        <v>92</v>
      </c>
      <c r="G10" s="39">
        <v>3.2</v>
      </c>
      <c r="H10" s="40">
        <v>6.35</v>
      </c>
      <c r="I10" s="41">
        <f>(G10*E10*1000)/(F10*1.4)</f>
        <v>9.93788819875776</v>
      </c>
      <c r="J10" s="41">
        <f>ABS(U10-I10)</f>
        <v>0.13788819875776</v>
      </c>
      <c r="K10" s="53"/>
      <c r="L10" s="41">
        <f>(G10*E10*1000)/(S10*1.4)</f>
        <v>9.79999999999994</v>
      </c>
      <c r="M10" s="41">
        <f>(((1000*G10*R10)/(1.4*U10))+(Q10/2))</f>
        <v>1412.618075801750</v>
      </c>
      <c r="N10" s="43">
        <f>((1000*G10*(R10-E10))/(1.4*U10)+(Q10/2))</f>
        <v>1319.323615160350</v>
      </c>
      <c r="O10" s="50"/>
      <c r="P10" s="51"/>
      <c r="Q10" s="41">
        <v>2592</v>
      </c>
      <c r="R10" s="41">
        <v>0.5</v>
      </c>
      <c r="S10" s="43">
        <f>ABS(N10-M10)</f>
        <v>93.29446064139999</v>
      </c>
      <c r="T10" s="50"/>
      <c r="U10" s="46">
        <f>B10+0.2</f>
        <v>9.800000000000001</v>
      </c>
      <c r="V10" s="47">
        <f>ABS(S10-F10)</f>
        <v>1.2944606414</v>
      </c>
    </row>
    <row r="11" ht="20.25" customHeight="1">
      <c r="A11" s="36"/>
      <c r="B11" s="48">
        <v>10.2</v>
      </c>
      <c r="C11" s="48">
        <v>1089</v>
      </c>
      <c r="D11" s="49">
        <v>1174</v>
      </c>
      <c r="E11" s="39">
        <v>0.4</v>
      </c>
      <c r="F11" s="54">
        <f>D11-C11</f>
        <v>85</v>
      </c>
      <c r="G11" s="39">
        <v>3.2</v>
      </c>
      <c r="H11" s="40">
        <v>6.35</v>
      </c>
      <c r="I11" s="41">
        <f>(G11*E11*1000)/(F11*1.4)</f>
        <v>10.7563025210084</v>
      </c>
      <c r="J11" s="43">
        <f>ABS(U11-I11)</f>
        <v>0.3563025210084</v>
      </c>
      <c r="K11" s="45"/>
      <c r="L11" s="41">
        <f>(G11*E11*1000)/(S11*1.4)</f>
        <v>10.3999999999998</v>
      </c>
      <c r="M11" s="41">
        <f>(((1000*G11*R11)/(1.4*U11))+(Q11/2))</f>
        <v>1405.890109890110</v>
      </c>
      <c r="N11" s="43">
        <f>((1000*G11*(R11-E11))/(1.4*U11)+(Q11/2))</f>
        <v>1317.978021978020</v>
      </c>
      <c r="O11" s="44"/>
      <c r="P11" s="45"/>
      <c r="Q11" s="41">
        <v>2592</v>
      </c>
      <c r="R11" s="41">
        <v>0.5</v>
      </c>
      <c r="S11" s="43">
        <f>ABS(N11-M11)</f>
        <v>87.912087912090</v>
      </c>
      <c r="T11" s="44"/>
      <c r="U11" s="46">
        <f>B11+0.2</f>
        <v>10.4</v>
      </c>
      <c r="V11" s="47">
        <f>ABS(S11-F11)</f>
        <v>2.912087912090</v>
      </c>
    </row>
    <row r="12" ht="20.25" customHeight="1">
      <c r="A12" s="36"/>
      <c r="B12" s="48">
        <v>10.8</v>
      </c>
      <c r="C12" s="48">
        <v>1094</v>
      </c>
      <c r="D12" s="49">
        <v>1172</v>
      </c>
      <c r="E12" s="39">
        <v>0.4</v>
      </c>
      <c r="F12" s="54">
        <f>D12-C12</f>
        <v>78</v>
      </c>
      <c r="G12" s="39">
        <v>3.2</v>
      </c>
      <c r="H12" s="40">
        <v>6.35</v>
      </c>
      <c r="I12" s="41">
        <f>(G12*E12*1000)/(F12*1.4)</f>
        <v>11.7216117216117</v>
      </c>
      <c r="J12" s="43">
        <f>ABS(U12-I12)</f>
        <v>0.7216117216117</v>
      </c>
      <c r="K12" s="51"/>
      <c r="L12" s="41">
        <f>(G12*E12*1000)/(S12*1.4)</f>
        <v>11.0000000000004</v>
      </c>
      <c r="M12" s="41">
        <f>(((1000*G12*R12)/(1.4*U12))+(Q12/2))</f>
        <v>1399.8961038961</v>
      </c>
      <c r="N12" s="43">
        <f>((1000*G12*(R12-E12))/(1.4*U12)+(Q12/2))</f>
        <v>1316.779220779220</v>
      </c>
      <c r="O12" s="50"/>
      <c r="P12" s="51"/>
      <c r="Q12" s="41">
        <v>2592</v>
      </c>
      <c r="R12" s="41">
        <v>0.5</v>
      </c>
      <c r="S12" s="43">
        <f>ABS(N12-M12)</f>
        <v>83.116883116880</v>
      </c>
      <c r="T12" s="50"/>
      <c r="U12" s="46">
        <f>B12+0.2</f>
        <v>11</v>
      </c>
      <c r="V12" s="47">
        <f>ABS(S12-F12)</f>
        <v>5.116883116880</v>
      </c>
    </row>
    <row r="13" ht="20.25" customHeight="1">
      <c r="A13" s="36"/>
      <c r="B13" s="48">
        <v>11.4</v>
      </c>
      <c r="C13" s="48">
        <v>1126</v>
      </c>
      <c r="D13" s="49">
        <v>1198</v>
      </c>
      <c r="E13" s="39">
        <v>0.4</v>
      </c>
      <c r="F13" s="54">
        <f>D13-C13</f>
        <v>72</v>
      </c>
      <c r="G13" s="39">
        <v>3.2</v>
      </c>
      <c r="H13" s="40">
        <v>6.35</v>
      </c>
      <c r="I13" s="41">
        <f>(G13*E13*1000)/(F13*1.4)</f>
        <v>12.6984126984127</v>
      </c>
      <c r="J13" s="43">
        <f>ABS(U13-I13)</f>
        <v>1.0984126984127</v>
      </c>
      <c r="K13" s="45"/>
      <c r="L13" s="41">
        <f>(G13*E13*1000)/(S13*1.4)</f>
        <v>11.6000000000011</v>
      </c>
      <c r="M13" s="41">
        <f>(((1000*G13*R13)/(1.4*U13))+(Q13/2))</f>
        <v>1394.522167487680</v>
      </c>
      <c r="N13" s="43">
        <f>((1000*G13*(R13-E13))/(1.4*U13)+(Q13/2))</f>
        <v>1315.704433497540</v>
      </c>
      <c r="O13" s="44"/>
      <c r="P13" s="45"/>
      <c r="Q13" s="41">
        <v>2592</v>
      </c>
      <c r="R13" s="41">
        <v>0.5</v>
      </c>
      <c r="S13" s="43">
        <f>ABS(N13-M13)</f>
        <v>78.817733990140</v>
      </c>
      <c r="T13" s="44"/>
      <c r="U13" s="46">
        <f>B13+0.2</f>
        <v>11.6</v>
      </c>
      <c r="V13" s="47">
        <f>ABS(S13-F13)</f>
        <v>6.817733990140</v>
      </c>
    </row>
    <row r="14" ht="20.25" customHeight="1">
      <c r="A14" s="36"/>
      <c r="B14" s="48">
        <v>12</v>
      </c>
      <c r="C14" s="48">
        <v>1119</v>
      </c>
      <c r="D14" s="49">
        <v>1189</v>
      </c>
      <c r="E14" s="39">
        <v>0.4</v>
      </c>
      <c r="F14" s="55">
        <f>D14-C14</f>
        <v>70</v>
      </c>
      <c r="G14" s="39">
        <v>3.2</v>
      </c>
      <c r="H14" s="40">
        <v>6.35</v>
      </c>
      <c r="I14" s="41">
        <f>(G14*E14*1000)/(F14*1.4)</f>
        <v>13.0612244897959</v>
      </c>
      <c r="J14" s="43">
        <f>ABS(U14-I14)</f>
        <v>0.8612244897959001</v>
      </c>
      <c r="K14" s="51"/>
      <c r="L14" s="41">
        <f>(G14*E14*1000)/(S14*1.4)</f>
        <v>12.2000000000004</v>
      </c>
      <c r="M14" s="41">
        <f>(((1000*G14*R14)/(1.4*U14))+(Q14/2))</f>
        <v>1389.676814988290</v>
      </c>
      <c r="N14" s="43">
        <f>((1000*G14*(R14-E14))/(1.4*U14)+(Q14/2))</f>
        <v>1314.735362997660</v>
      </c>
      <c r="O14" s="50"/>
      <c r="P14" s="51"/>
      <c r="Q14" s="41">
        <v>2592</v>
      </c>
      <c r="R14" s="41">
        <v>0.5</v>
      </c>
      <c r="S14" s="43">
        <f>ABS(N14-M14)</f>
        <v>74.941451990630</v>
      </c>
      <c r="T14" s="50"/>
      <c r="U14" s="46">
        <f>B14+0.2</f>
        <v>12.2</v>
      </c>
      <c r="V14" s="47">
        <f>ABS(S14-F14)</f>
        <v>4.941451990630</v>
      </c>
    </row>
    <row r="15" ht="20.25" customHeight="1">
      <c r="A15" s="36"/>
      <c r="B15" s="48">
        <v>12.6</v>
      </c>
      <c r="C15" s="48">
        <v>1137</v>
      </c>
      <c r="D15" s="49">
        <v>1201</v>
      </c>
      <c r="E15" s="39">
        <v>0.4</v>
      </c>
      <c r="F15" s="56">
        <f>D15-C15</f>
        <v>64</v>
      </c>
      <c r="G15" s="39">
        <v>3.2</v>
      </c>
      <c r="H15" s="40">
        <v>6.35</v>
      </c>
      <c r="I15" s="41">
        <f>(G15*E15*1000)/(F15*1.4)</f>
        <v>14.2857142857143</v>
      </c>
      <c r="J15" s="43">
        <f>ABS(U15-I15)</f>
        <v>1.4857142857143</v>
      </c>
      <c r="K15" s="45"/>
      <c r="L15" s="41">
        <f>(G15*E15*1000)/(S15*1.4)</f>
        <v>12.8000000000003</v>
      </c>
      <c r="M15" s="41">
        <f>(((1000*G15*R15)/(1.4*U15))+(Q15/2))</f>
        <v>1385.285714285710</v>
      </c>
      <c r="N15" s="43">
        <f>((1000*G15*(R15-E15))/(1.4*U15)+(Q15/2))</f>
        <v>1313.857142857140</v>
      </c>
      <c r="O15" s="44"/>
      <c r="P15" s="45"/>
      <c r="Q15" s="41">
        <v>2592</v>
      </c>
      <c r="R15" s="41">
        <v>0.5</v>
      </c>
      <c r="S15" s="43">
        <f>ABS(N15-M15)</f>
        <v>71.428571428570</v>
      </c>
      <c r="T15" s="44"/>
      <c r="U15" s="46">
        <f>B15+0.2</f>
        <v>12.8</v>
      </c>
      <c r="V15" s="47">
        <f>ABS(S15-F15)</f>
        <v>7.428571428570</v>
      </c>
    </row>
    <row r="16" ht="20.25" customHeight="1">
      <c r="A16" s="36"/>
      <c r="B16" s="48">
        <v>13.2</v>
      </c>
      <c r="C16" s="48">
        <v>1158</v>
      </c>
      <c r="D16" s="49">
        <v>1218</v>
      </c>
      <c r="E16" s="39">
        <v>0.4</v>
      </c>
      <c r="F16" s="56">
        <f>D16-C16</f>
        <v>60</v>
      </c>
      <c r="G16" s="39">
        <v>3.2</v>
      </c>
      <c r="H16" s="40">
        <v>6.35</v>
      </c>
      <c r="I16" s="41">
        <f>(G16*E16*1000)/(F16*1.4)</f>
        <v>15.2380952380952</v>
      </c>
      <c r="J16" s="43">
        <f>ABS(U16-I16)</f>
        <v>1.8380952380952</v>
      </c>
      <c r="K16" s="51"/>
      <c r="L16" s="41">
        <f>(G16*E16*1000)/(S16*1.4)</f>
        <v>13.4000000000002</v>
      </c>
      <c r="M16" s="41">
        <f>(((1000*G16*R16)/(1.4*U16))+(Q16/2))</f>
        <v>1381.287846481880</v>
      </c>
      <c r="N16" s="43">
        <f>((1000*G16*(R16-E16))/(1.4*U16)+(Q16/2))</f>
        <v>1313.057569296380</v>
      </c>
      <c r="O16" s="50"/>
      <c r="P16" s="51"/>
      <c r="Q16" s="41">
        <v>2592</v>
      </c>
      <c r="R16" s="41">
        <v>0.5</v>
      </c>
      <c r="S16" s="43">
        <f>ABS(N16-M16)</f>
        <v>68.2302771855</v>
      </c>
      <c r="T16" s="50"/>
      <c r="U16" s="46">
        <f>B16+0.2</f>
        <v>13.4</v>
      </c>
      <c r="V16" s="47">
        <f>ABS(S16-F16)</f>
        <v>8.2302771855</v>
      </c>
    </row>
    <row r="17" ht="20.25" customHeight="1">
      <c r="A17" s="36"/>
      <c r="B17" s="48">
        <v>13.8</v>
      </c>
      <c r="C17" s="48">
        <v>1159</v>
      </c>
      <c r="D17" s="49">
        <v>1215</v>
      </c>
      <c r="E17" s="39">
        <v>0.4</v>
      </c>
      <c r="F17" s="56">
        <f>D17-C17</f>
        <v>56</v>
      </c>
      <c r="G17" s="39">
        <v>3.2</v>
      </c>
      <c r="H17" s="40">
        <v>6.35</v>
      </c>
      <c r="I17" s="41">
        <f>(G17*E17*1000)/(F17*1.4)</f>
        <v>16.3265306122449</v>
      </c>
      <c r="J17" s="43">
        <f>ABS(U17-I17)</f>
        <v>2.3265306122449</v>
      </c>
      <c r="K17" s="45"/>
      <c r="L17" s="41">
        <f>(G17*E17*1000)/(S17*1.4)</f>
        <v>13.9999999999999</v>
      </c>
      <c r="M17" s="41">
        <f>(((1000*G17*R17)/(1.4*U17))+(Q17/2))</f>
        <v>1377.632653061220</v>
      </c>
      <c r="N17" s="43">
        <f>((1000*G17*(R17-E17))/(1.4*U17)+(Q17/2))</f>
        <v>1312.326530612240</v>
      </c>
      <c r="O17" s="44"/>
      <c r="P17" s="45"/>
      <c r="Q17" s="41">
        <v>2592</v>
      </c>
      <c r="R17" s="41">
        <v>0.5</v>
      </c>
      <c r="S17" s="43">
        <f>ABS(N17-M17)</f>
        <v>65.30612244898001</v>
      </c>
      <c r="T17" s="44"/>
      <c r="U17" s="46">
        <f>B17+0.2</f>
        <v>14</v>
      </c>
      <c r="V17" s="47">
        <f>ABS(S17-F17)</f>
        <v>9.306122448980</v>
      </c>
    </row>
    <row r="18" ht="20.25" customHeight="1">
      <c r="A18" s="36"/>
      <c r="B18" s="48">
        <v>14.4</v>
      </c>
      <c r="C18" s="48">
        <v>1145</v>
      </c>
      <c r="D18" s="49">
        <v>1198</v>
      </c>
      <c r="E18" s="39">
        <v>0.4</v>
      </c>
      <c r="F18" s="56">
        <f>D18-C18</f>
        <v>53</v>
      </c>
      <c r="G18" s="39">
        <v>3.2</v>
      </c>
      <c r="H18" s="40">
        <v>6.35</v>
      </c>
      <c r="I18" s="41">
        <f>(G18*E18*1000)/(F18*1.4)</f>
        <v>17.2506738544474</v>
      </c>
      <c r="J18" s="43">
        <f>ABS(U18-I18)</f>
        <v>2.6506738544474</v>
      </c>
      <c r="K18" s="51"/>
      <c r="L18" s="41">
        <f>(G18*E18*1000)/(S18*1.4)</f>
        <v>14.6000000000004</v>
      </c>
      <c r="M18" s="41">
        <f>(((1000*G18*R18)/(1.4*U18))+(Q18/2))</f>
        <v>1374.277886497060</v>
      </c>
      <c r="N18" s="43">
        <f>((1000*G18*(R18-E18))/(1.4*U18)+(Q18/2))</f>
        <v>1311.655577299410</v>
      </c>
      <c r="O18" s="50"/>
      <c r="P18" s="51"/>
      <c r="Q18" s="41">
        <v>2592</v>
      </c>
      <c r="R18" s="41">
        <v>0.5</v>
      </c>
      <c r="S18" s="43">
        <f>ABS(N18-M18)</f>
        <v>62.622309197650</v>
      </c>
      <c r="T18" s="50"/>
      <c r="U18" s="46">
        <f>B18+0.2</f>
        <v>14.6</v>
      </c>
      <c r="V18" s="47">
        <f>ABS(S18-F18)</f>
        <v>9.622309197650001</v>
      </c>
    </row>
    <row r="19" ht="20.25" customHeight="1">
      <c r="A19" s="36"/>
      <c r="B19" s="48">
        <v>15</v>
      </c>
      <c r="C19" s="48">
        <v>1175</v>
      </c>
      <c r="D19" s="49">
        <v>1224</v>
      </c>
      <c r="E19" s="39">
        <v>0.4</v>
      </c>
      <c r="F19" s="56">
        <f>D19-C19</f>
        <v>49</v>
      </c>
      <c r="G19" s="39">
        <v>3.2</v>
      </c>
      <c r="H19" s="40">
        <v>6.35</v>
      </c>
      <c r="I19" s="41">
        <f>(G19*E19*1000)/(F19*1.4)</f>
        <v>18.6588921282799</v>
      </c>
      <c r="J19" s="43">
        <f>ABS(U19-I19)</f>
        <v>3.4588921282799</v>
      </c>
      <c r="K19" s="45"/>
      <c r="L19" s="41">
        <f>(G19*E19*1000)/(S19*1.4)</f>
        <v>15.1999999999999</v>
      </c>
      <c r="M19" s="41">
        <f>(((1000*G19*R19)/(1.4*U19))+(Q19/2))</f>
        <v>1371.187969924810</v>
      </c>
      <c r="N19" s="43">
        <f>((1000*G19*(R19-E19))/(1.4*U19)+(Q19/2))</f>
        <v>1311.037593984960</v>
      </c>
      <c r="O19" s="44"/>
      <c r="P19" s="45"/>
      <c r="Q19" s="41">
        <v>2592</v>
      </c>
      <c r="R19" s="41">
        <v>0.5</v>
      </c>
      <c r="S19" s="43">
        <f>ABS(N19-M19)</f>
        <v>60.150375939850</v>
      </c>
      <c r="T19" s="44"/>
      <c r="U19" s="46">
        <f>B19+0.2</f>
        <v>15.2</v>
      </c>
      <c r="V19" s="47">
        <f>ABS(S19-F19)</f>
        <v>11.150375939850</v>
      </c>
    </row>
    <row r="20" ht="20.25" customHeight="1">
      <c r="A20" s="36"/>
      <c r="B20" s="48">
        <v>15.6</v>
      </c>
      <c r="C20" s="48">
        <v>1161</v>
      </c>
      <c r="D20" s="49">
        <v>1209</v>
      </c>
      <c r="E20" s="39">
        <v>0.4</v>
      </c>
      <c r="F20" s="56">
        <f>D20-C20</f>
        <v>48</v>
      </c>
      <c r="G20" s="39">
        <v>3.2</v>
      </c>
      <c r="H20" s="40">
        <v>6.35</v>
      </c>
      <c r="I20" s="41">
        <f>(G20*E20*1000)/(F20*1.4)</f>
        <v>19.047619047619</v>
      </c>
      <c r="J20" s="43">
        <f>ABS(U20-I20)</f>
        <v>3.247619047619</v>
      </c>
      <c r="K20" s="51"/>
      <c r="L20" s="41">
        <f>(G20*E20*1000)/(S20*1.4)</f>
        <v>15.8000000000008</v>
      </c>
      <c r="M20" s="41">
        <f>(((1000*G20*R20)/(1.4*U20))+(Q20/2))</f>
        <v>1368.332730560580</v>
      </c>
      <c r="N20" s="43">
        <f>((1000*G20*(R20-E20))/(1.4*U20)+(Q20/2))</f>
        <v>1310.466546112120</v>
      </c>
      <c r="O20" s="50"/>
      <c r="P20" s="51"/>
      <c r="Q20" s="41">
        <v>2592</v>
      </c>
      <c r="R20" s="41">
        <v>0.5</v>
      </c>
      <c r="S20" s="43">
        <f>ABS(N20-M20)</f>
        <v>57.866184448460</v>
      </c>
      <c r="T20" s="50"/>
      <c r="U20" s="46">
        <f>B20+0.2</f>
        <v>15.8</v>
      </c>
      <c r="V20" s="47">
        <f>ABS(S20-F20)</f>
        <v>9.866184448460</v>
      </c>
    </row>
    <row r="21" ht="20.25" customHeight="1">
      <c r="A21" s="36"/>
      <c r="B21" s="48">
        <v>16.2</v>
      </c>
      <c r="C21" s="48">
        <v>1188</v>
      </c>
      <c r="D21" s="49">
        <v>1235</v>
      </c>
      <c r="E21" s="52">
        <v>0.4</v>
      </c>
      <c r="F21" s="57">
        <f>D21-C21</f>
        <v>47</v>
      </c>
      <c r="G21" s="52">
        <v>3.2</v>
      </c>
      <c r="H21" s="58">
        <v>6.35</v>
      </c>
      <c r="I21" s="59">
        <f>(G21*E21*1000)/(F21*1.4)</f>
        <v>19.4528875379939</v>
      </c>
      <c r="J21" s="60">
        <f>ABS(U21-I21)</f>
        <v>3.0528875379939</v>
      </c>
      <c r="K21" s="45"/>
      <c r="L21" s="59">
        <f>(G21*E21*1000)/(S21*1.4)</f>
        <v>16.4000000000002</v>
      </c>
      <c r="M21" s="59">
        <f>(((1000*G21*R21)/(1.4*U21))+(Q21/2))</f>
        <v>1365.686411149830</v>
      </c>
      <c r="N21" s="60">
        <f>((1000*G21*(R21-E21))/(1.4*U21)+(Q21/2))</f>
        <v>1309.937282229970</v>
      </c>
      <c r="O21" s="44"/>
      <c r="P21" s="45"/>
      <c r="Q21" s="59">
        <v>2592</v>
      </c>
      <c r="R21" s="59">
        <v>0.5</v>
      </c>
      <c r="S21" s="60">
        <f>ABS(N21-M21)</f>
        <v>55.749128919860</v>
      </c>
      <c r="T21" s="44"/>
      <c r="U21" s="46">
        <f>B21+0.2</f>
        <v>16.4</v>
      </c>
      <c r="V21" s="47">
        <f>ABS(S21-F21)</f>
        <v>8.749128919860</v>
      </c>
    </row>
    <row r="22" ht="20.25" customHeight="1">
      <c r="A22" s="36"/>
      <c r="B22" s="48">
        <v>16.8</v>
      </c>
      <c r="C22" s="48">
        <v>1182</v>
      </c>
      <c r="D22" s="49">
        <v>1226</v>
      </c>
      <c r="E22" s="54">
        <v>0.4</v>
      </c>
      <c r="F22" s="54">
        <f>D22-C22</f>
        <v>44</v>
      </c>
      <c r="G22" s="54">
        <v>3.2</v>
      </c>
      <c r="H22" s="54">
        <v>6.35</v>
      </c>
      <c r="I22" s="54">
        <f>(G22*E22*1000)/(F22*1.4)</f>
        <v>20.7792207792208</v>
      </c>
      <c r="J22" s="54">
        <f>ABS(U22-I22)</f>
        <v>20.7792207792208</v>
      </c>
      <c r="K22" s="50"/>
      <c r="L22" s="50"/>
      <c r="M22" s="50"/>
      <c r="N22" s="50"/>
      <c r="O22" s="50"/>
      <c r="P22" s="50"/>
      <c r="Q22" s="50"/>
      <c r="R22" s="50"/>
      <c r="S22" s="50"/>
      <c r="T22" s="50"/>
      <c r="U22" s="61"/>
      <c r="V22" s="62"/>
    </row>
    <row r="23" ht="20.25" customHeight="1">
      <c r="A23" s="36"/>
      <c r="B23" s="48">
        <v>17.4</v>
      </c>
      <c r="C23" s="48">
        <v>1180</v>
      </c>
      <c r="D23" s="49">
        <v>1221</v>
      </c>
      <c r="E23" s="54">
        <v>0.4</v>
      </c>
      <c r="F23" s="54">
        <f>D23-C23</f>
        <v>41</v>
      </c>
      <c r="G23" s="54">
        <v>3.2</v>
      </c>
      <c r="H23" s="54">
        <v>6.35</v>
      </c>
      <c r="I23" s="54">
        <f>(G23*E23*1000)/(F23*1.4)</f>
        <v>22.2996515679443</v>
      </c>
      <c r="J23" s="54">
        <f>ABS(U23-I23)</f>
        <v>22.2996515679443</v>
      </c>
      <c r="K23" s="44"/>
      <c r="L23" s="44"/>
      <c r="M23" s="44"/>
      <c r="N23" s="44"/>
      <c r="O23" s="44"/>
      <c r="P23" s="44"/>
      <c r="Q23" s="44"/>
      <c r="R23" s="44"/>
      <c r="S23" s="44"/>
      <c r="T23" s="44"/>
      <c r="U23" s="61"/>
      <c r="V23" s="62"/>
    </row>
    <row r="24" ht="20.25" customHeight="1">
      <c r="A24" s="36"/>
      <c r="B24" s="48">
        <v>18</v>
      </c>
      <c r="C24" s="48">
        <v>1197</v>
      </c>
      <c r="D24" s="49">
        <v>1235</v>
      </c>
      <c r="E24" s="54">
        <v>0.4</v>
      </c>
      <c r="F24" s="54">
        <f>D24-C24</f>
        <v>38</v>
      </c>
      <c r="G24" s="54">
        <v>3.2</v>
      </c>
      <c r="H24" s="54">
        <v>6.35</v>
      </c>
      <c r="I24" s="54">
        <f>(G24*E24*1000)/(F24*1.4)</f>
        <v>24.0601503759399</v>
      </c>
      <c r="J24" s="54">
        <f>ABS(U24-I24)</f>
        <v>24.0601503759399</v>
      </c>
      <c r="K24" s="50"/>
      <c r="L24" s="50"/>
      <c r="M24" s="50"/>
      <c r="N24" s="50"/>
      <c r="O24" s="50"/>
      <c r="P24" s="50"/>
      <c r="Q24" s="50"/>
      <c r="R24" s="50"/>
      <c r="S24" s="50"/>
      <c r="T24" s="50"/>
      <c r="U24" s="61"/>
      <c r="V24" s="62"/>
    </row>
    <row r="25" ht="20.25" customHeight="1">
      <c r="A25" s="36"/>
      <c r="B25" s="48">
        <v>18.6</v>
      </c>
      <c r="C25" s="48">
        <v>1179</v>
      </c>
      <c r="D25" s="49">
        <v>1215</v>
      </c>
      <c r="E25" s="54">
        <v>0.4</v>
      </c>
      <c r="F25" s="54">
        <f>D25-C25</f>
        <v>36</v>
      </c>
      <c r="G25" s="54">
        <v>3.2</v>
      </c>
      <c r="H25" s="54">
        <v>6.35</v>
      </c>
      <c r="I25" s="54">
        <f>(G25*E25*1000)/(F25*1.4)</f>
        <v>25.3968253968254</v>
      </c>
      <c r="J25" s="54">
        <f>ABS(U25-I25)</f>
        <v>25.3968253968254</v>
      </c>
      <c r="K25" s="44"/>
      <c r="L25" s="44"/>
      <c r="M25" s="44"/>
      <c r="N25" s="44"/>
      <c r="O25" s="44"/>
      <c r="P25" s="44"/>
      <c r="Q25" s="44"/>
      <c r="R25" s="44"/>
      <c r="S25" s="44"/>
      <c r="T25" s="44"/>
      <c r="U25" s="61"/>
      <c r="V25" s="62"/>
    </row>
    <row r="26" ht="20.25" customHeight="1">
      <c r="A26" s="36"/>
      <c r="B26" s="48">
        <v>19.2</v>
      </c>
      <c r="C26" s="48">
        <v>1185</v>
      </c>
      <c r="D26" s="49">
        <v>1222</v>
      </c>
      <c r="E26" s="54">
        <v>0.4</v>
      </c>
      <c r="F26" s="54">
        <f>D26-C26</f>
        <v>37</v>
      </c>
      <c r="G26" s="54">
        <v>3.2</v>
      </c>
      <c r="H26" s="54">
        <v>6.35</v>
      </c>
      <c r="I26" s="54">
        <f>(G26*E26*1000)/(F26*1.4)</f>
        <v>24.7104247104247</v>
      </c>
      <c r="J26" s="54">
        <f>ABS(U26-I26)</f>
        <v>24.7104247104247</v>
      </c>
      <c r="K26" s="50"/>
      <c r="L26" s="50"/>
      <c r="M26" s="50"/>
      <c r="N26" s="50"/>
      <c r="O26" s="50"/>
      <c r="P26" s="50"/>
      <c r="Q26" s="50"/>
      <c r="R26" s="50"/>
      <c r="S26" s="50"/>
      <c r="T26" s="50"/>
      <c r="U26" s="61"/>
      <c r="V26" s="62"/>
    </row>
    <row r="27" ht="20.25" customHeight="1">
      <c r="A27" s="36"/>
      <c r="B27" s="48">
        <v>19.8</v>
      </c>
      <c r="C27" s="48">
        <v>1217</v>
      </c>
      <c r="D27" s="49">
        <v>1250</v>
      </c>
      <c r="E27" s="54">
        <v>0.4</v>
      </c>
      <c r="F27" s="54">
        <f>D27-C27</f>
        <v>33</v>
      </c>
      <c r="G27" s="54">
        <v>3.2</v>
      </c>
      <c r="H27" s="54">
        <v>6.35</v>
      </c>
      <c r="I27" s="54">
        <f>(G27*E27*1000)/(F27*1.4)</f>
        <v>27.7056277056277</v>
      </c>
      <c r="J27" s="54">
        <f>ABS(U27-I27)</f>
        <v>27.7056277056277</v>
      </c>
      <c r="K27" s="44"/>
      <c r="L27" s="44"/>
      <c r="M27" s="44"/>
      <c r="N27" s="44"/>
      <c r="O27" s="44"/>
      <c r="P27" s="44"/>
      <c r="Q27" s="44"/>
      <c r="R27" s="44"/>
      <c r="S27" s="44"/>
      <c r="T27" s="44"/>
      <c r="U27" s="61"/>
      <c r="V27" s="62"/>
    </row>
    <row r="28" ht="20.25" customHeight="1">
      <c r="A28" s="36"/>
      <c r="B28" s="48">
        <v>20.4</v>
      </c>
      <c r="C28" s="48">
        <v>1215</v>
      </c>
      <c r="D28" s="49">
        <v>1247</v>
      </c>
      <c r="E28" s="54">
        <v>0.4</v>
      </c>
      <c r="F28" s="54">
        <f>D28-C28</f>
        <v>32</v>
      </c>
      <c r="G28" s="54">
        <v>3.2</v>
      </c>
      <c r="H28" s="54">
        <v>6.35</v>
      </c>
      <c r="I28" s="54">
        <f>(G28*E28*1000)/(F28*1.4)</f>
        <v>28.5714285714286</v>
      </c>
      <c r="J28" s="54">
        <f>ABS(U28-I28)</f>
        <v>28.5714285714286</v>
      </c>
      <c r="K28" s="50"/>
      <c r="L28" s="50"/>
      <c r="M28" s="50"/>
      <c r="N28" s="50"/>
      <c r="O28" s="50"/>
      <c r="P28" s="50"/>
      <c r="Q28" s="50"/>
      <c r="R28" s="50"/>
      <c r="S28" s="50"/>
      <c r="T28" s="50"/>
      <c r="U28" s="61"/>
      <c r="V28" s="62"/>
    </row>
    <row r="29" ht="20.25" customHeight="1">
      <c r="A29" s="36"/>
      <c r="B29" s="48">
        <v>21</v>
      </c>
      <c r="C29" s="48">
        <v>1197</v>
      </c>
      <c r="D29" s="49">
        <v>1228</v>
      </c>
      <c r="E29" s="54">
        <v>0.4</v>
      </c>
      <c r="F29" s="54">
        <f>D29-C29</f>
        <v>31</v>
      </c>
      <c r="G29" s="54">
        <v>3.2</v>
      </c>
      <c r="H29" s="54">
        <v>6.35</v>
      </c>
      <c r="I29" s="54">
        <f>(G29*E29*1000)/(F29*1.4)</f>
        <v>29.4930875576037</v>
      </c>
      <c r="J29" s="54">
        <f>ABS(U29-I29)</f>
        <v>29.4930875576037</v>
      </c>
      <c r="K29" s="44"/>
      <c r="L29" s="44"/>
      <c r="M29" s="44"/>
      <c r="N29" s="44"/>
      <c r="O29" s="44"/>
      <c r="P29" s="44"/>
      <c r="Q29" s="44"/>
      <c r="R29" s="44"/>
      <c r="S29" s="44"/>
      <c r="T29" s="44"/>
      <c r="U29" s="61"/>
      <c r="V29" s="62"/>
    </row>
    <row r="30" ht="20.25" customHeight="1">
      <c r="A30" s="36"/>
      <c r="B30" s="48">
        <v>21.6</v>
      </c>
      <c r="C30" s="48">
        <v>1202</v>
      </c>
      <c r="D30" s="49">
        <v>1232</v>
      </c>
      <c r="E30" s="54">
        <v>0.4</v>
      </c>
      <c r="F30" s="54">
        <f>D30-C30</f>
        <v>30</v>
      </c>
      <c r="G30" s="54">
        <v>3.2</v>
      </c>
      <c r="H30" s="54">
        <v>6.35</v>
      </c>
      <c r="I30" s="54">
        <f>(G30*E30*1000)/(F30*1.4)</f>
        <v>30.4761904761905</v>
      </c>
      <c r="J30" s="54">
        <f>ABS(U30-I30)</f>
        <v>30.4761904761905</v>
      </c>
      <c r="K30" s="50"/>
      <c r="L30" s="50"/>
      <c r="M30" s="50"/>
      <c r="N30" s="50"/>
      <c r="O30" s="50"/>
      <c r="P30" s="50"/>
      <c r="Q30" s="50"/>
      <c r="R30" s="50"/>
      <c r="S30" s="50"/>
      <c r="T30" s="50"/>
      <c r="U30" s="61"/>
      <c r="V30" s="62"/>
    </row>
    <row r="31" ht="20.25" customHeight="1">
      <c r="A31" s="36"/>
      <c r="B31" s="48">
        <v>22.2</v>
      </c>
      <c r="C31" s="48">
        <v>1217</v>
      </c>
      <c r="D31" s="49">
        <v>1244</v>
      </c>
      <c r="E31" s="54">
        <v>0.4</v>
      </c>
      <c r="F31" s="54">
        <f>D31-C31</f>
        <v>27</v>
      </c>
      <c r="G31" s="54">
        <v>3.2</v>
      </c>
      <c r="H31" s="54">
        <v>6.35</v>
      </c>
      <c r="I31" s="54">
        <f>(G31*E31*1000)/(F31*1.4)</f>
        <v>33.8624338624339</v>
      </c>
      <c r="J31" s="54">
        <f>ABS(U31-I31)</f>
        <v>33.8624338624339</v>
      </c>
      <c r="K31" s="44"/>
      <c r="L31" s="44"/>
      <c r="M31" s="44"/>
      <c r="N31" s="44"/>
      <c r="O31" s="44"/>
      <c r="P31" s="44"/>
      <c r="Q31" s="44"/>
      <c r="R31" s="44"/>
      <c r="S31" s="44"/>
      <c r="T31" s="44"/>
      <c r="U31" s="61"/>
      <c r="V31" s="62"/>
    </row>
    <row r="32" ht="20.25" customHeight="1">
      <c r="A32" s="36"/>
      <c r="B32" s="48">
        <v>22.8</v>
      </c>
      <c r="C32" s="48">
        <v>1219</v>
      </c>
      <c r="D32" s="49">
        <v>1245</v>
      </c>
      <c r="E32" s="54">
        <v>0.4</v>
      </c>
      <c r="F32" s="54">
        <f>D32-C32</f>
        <v>26</v>
      </c>
      <c r="G32" s="54">
        <v>3.2</v>
      </c>
      <c r="H32" s="54">
        <v>6.35</v>
      </c>
      <c r="I32" s="54">
        <f>(G32*E32*1000)/(F32*1.4)</f>
        <v>35.1648351648352</v>
      </c>
      <c r="J32" s="54">
        <f>ABS(U32-I32)</f>
        <v>35.1648351648352</v>
      </c>
      <c r="K32" s="50"/>
      <c r="L32" s="50"/>
      <c r="M32" s="50"/>
      <c r="N32" s="50"/>
      <c r="O32" s="50"/>
      <c r="P32" s="50"/>
      <c r="Q32" s="50"/>
      <c r="R32" s="50"/>
      <c r="S32" s="50"/>
      <c r="T32" s="50"/>
      <c r="U32" s="61"/>
      <c r="V32" s="62"/>
    </row>
    <row r="33" ht="20.25" customHeight="1">
      <c r="A33" s="36"/>
      <c r="B33" s="48">
        <v>23.4</v>
      </c>
      <c r="C33" s="48">
        <v>1267</v>
      </c>
      <c r="D33" s="49">
        <v>1291</v>
      </c>
      <c r="E33" s="54">
        <v>0.4</v>
      </c>
      <c r="F33" s="54">
        <f>D33-C33</f>
        <v>24</v>
      </c>
      <c r="G33" s="54">
        <v>3.2</v>
      </c>
      <c r="H33" s="54">
        <v>6.35</v>
      </c>
      <c r="I33" s="54">
        <f>(G33*E33*1000)/(F33*1.4)</f>
        <v>38.0952380952381</v>
      </c>
      <c r="J33" s="54">
        <f>ABS(U33-I33)</f>
        <v>38.0952380952381</v>
      </c>
      <c r="K33" s="44"/>
      <c r="L33" s="44"/>
      <c r="M33" s="44"/>
      <c r="N33" s="44"/>
      <c r="O33" s="44"/>
      <c r="P33" s="44"/>
      <c r="Q33" s="44"/>
      <c r="R33" s="44"/>
      <c r="S33" s="44"/>
      <c r="T33" s="44"/>
      <c r="U33" s="61"/>
      <c r="V33" s="62"/>
    </row>
    <row r="34" ht="20.25" customHeight="1">
      <c r="A34" s="36"/>
      <c r="B34" s="48">
        <v>24</v>
      </c>
      <c r="C34" s="48">
        <v>1233</v>
      </c>
      <c r="D34" s="49">
        <v>1257</v>
      </c>
      <c r="E34" s="54">
        <v>0.4</v>
      </c>
      <c r="F34" s="54">
        <f>D34-C34</f>
        <v>24</v>
      </c>
      <c r="G34" s="54">
        <v>3.2</v>
      </c>
      <c r="H34" s="54">
        <v>6.35</v>
      </c>
      <c r="I34" s="54">
        <f>(G34*E34*1000)/(F34*1.4)</f>
        <v>38.0952380952381</v>
      </c>
      <c r="J34" s="54">
        <f>ABS(U34-I34)</f>
        <v>38.0952380952381</v>
      </c>
      <c r="K34" s="50"/>
      <c r="L34" s="50"/>
      <c r="M34" s="50"/>
      <c r="N34" s="50"/>
      <c r="O34" s="50"/>
      <c r="P34" s="50"/>
      <c r="Q34" s="50"/>
      <c r="R34" s="50"/>
      <c r="S34" s="50"/>
      <c r="T34" s="50"/>
      <c r="U34" s="61"/>
      <c r="V34" s="62"/>
    </row>
    <row r="35" ht="20.25" customHeight="1">
      <c r="A35" s="36"/>
      <c r="B35" s="48">
        <v>24.6</v>
      </c>
      <c r="C35" s="48">
        <v>1237</v>
      </c>
      <c r="D35" s="49">
        <v>1259</v>
      </c>
      <c r="E35" s="54">
        <v>0.4</v>
      </c>
      <c r="F35" s="54">
        <f>D35-C35</f>
        <v>22</v>
      </c>
      <c r="G35" s="54">
        <v>3.2</v>
      </c>
      <c r="H35" s="54">
        <v>6.35</v>
      </c>
      <c r="I35" s="54">
        <f>(G35*E35*1000)/(F35*1.4)</f>
        <v>41.5584415584416</v>
      </c>
      <c r="J35" s="54">
        <f>ABS(U35-I35)</f>
        <v>41.5584415584416</v>
      </c>
      <c r="K35" s="44"/>
      <c r="L35" s="44"/>
      <c r="M35" s="44"/>
      <c r="N35" s="44"/>
      <c r="O35" s="44"/>
      <c r="P35" s="44"/>
      <c r="Q35" s="44"/>
      <c r="R35" s="44"/>
      <c r="S35" s="44"/>
      <c r="T35" s="44"/>
      <c r="U35" s="61"/>
      <c r="V35" s="62"/>
    </row>
    <row r="36" ht="20.25" customHeight="1">
      <c r="A36" s="36"/>
      <c r="B36" s="48">
        <v>25.2</v>
      </c>
      <c r="C36" s="48">
        <v>1238</v>
      </c>
      <c r="D36" s="49">
        <v>1260</v>
      </c>
      <c r="E36" s="54">
        <v>0.4</v>
      </c>
      <c r="F36" s="54">
        <f>D36-C36</f>
        <v>22</v>
      </c>
      <c r="G36" s="54">
        <v>3.2</v>
      </c>
      <c r="H36" s="54">
        <v>6.35</v>
      </c>
      <c r="I36" s="54">
        <f>(G36*E36*1000)/(F36*1.4)</f>
        <v>41.5584415584416</v>
      </c>
      <c r="J36" s="54">
        <f>ABS(U36-I36)</f>
        <v>41.5584415584416</v>
      </c>
      <c r="K36" s="50"/>
      <c r="L36" s="50"/>
      <c r="M36" s="50"/>
      <c r="N36" s="50"/>
      <c r="O36" s="50"/>
      <c r="P36" s="50"/>
      <c r="Q36" s="50"/>
      <c r="R36" s="50"/>
      <c r="S36" s="50"/>
      <c r="T36" s="50"/>
      <c r="U36" s="61"/>
      <c r="V36" s="62"/>
    </row>
    <row r="37" ht="20.25" customHeight="1">
      <c r="A37" s="36"/>
      <c r="B37" s="48">
        <v>25.8</v>
      </c>
      <c r="C37" s="48">
        <v>1232</v>
      </c>
      <c r="D37" s="49">
        <v>1255</v>
      </c>
      <c r="E37" s="54">
        <v>0.4</v>
      </c>
      <c r="F37" s="54">
        <f>D37-C37</f>
        <v>23</v>
      </c>
      <c r="G37" s="54">
        <v>3.2</v>
      </c>
      <c r="H37" s="54">
        <v>6.35</v>
      </c>
      <c r="I37" s="54">
        <f>(G37*E37*1000)/(F37*1.4)</f>
        <v>39.7515527950311</v>
      </c>
      <c r="J37" s="54">
        <f>ABS(U37-I37)</f>
        <v>39.7515527950311</v>
      </c>
      <c r="K37" s="44"/>
      <c r="L37" s="44"/>
      <c r="M37" s="44"/>
      <c r="N37" s="44"/>
      <c r="O37" s="44"/>
      <c r="P37" s="44"/>
      <c r="Q37" s="44"/>
      <c r="R37" s="44"/>
      <c r="S37" s="44"/>
      <c r="T37" s="44"/>
      <c r="U37" s="61"/>
      <c r="V37" s="62"/>
    </row>
    <row r="38" ht="20.25" customHeight="1">
      <c r="A38" s="36"/>
      <c r="B38" s="48">
        <v>26.4</v>
      </c>
      <c r="C38" s="48">
        <v>1262</v>
      </c>
      <c r="D38" s="49">
        <v>1281</v>
      </c>
      <c r="E38" s="54">
        <v>0.4</v>
      </c>
      <c r="F38" s="54">
        <f>D38-C38</f>
        <v>19</v>
      </c>
      <c r="G38" s="54">
        <v>3.2</v>
      </c>
      <c r="H38" s="54">
        <v>6.35</v>
      </c>
      <c r="I38" s="54">
        <f>(G38*E38*1000)/(F38*1.4)</f>
        <v>48.1203007518797</v>
      </c>
      <c r="J38" s="54">
        <f>ABS(U38-I38)</f>
        <v>48.1203007518797</v>
      </c>
      <c r="K38" s="50"/>
      <c r="L38" s="50"/>
      <c r="M38" s="50"/>
      <c r="N38" s="50"/>
      <c r="O38" s="50"/>
      <c r="P38" s="50"/>
      <c r="Q38" s="50"/>
      <c r="R38" s="50"/>
      <c r="S38" s="50"/>
      <c r="T38" s="50"/>
      <c r="U38" s="61"/>
      <c r="V38" s="62"/>
    </row>
    <row r="39" ht="20.25" customHeight="1">
      <c r="A39" s="36"/>
      <c r="B39" s="48">
        <v>27</v>
      </c>
      <c r="C39" s="48">
        <v>1239</v>
      </c>
      <c r="D39" s="49">
        <v>1258</v>
      </c>
      <c r="E39" s="54">
        <v>0.4</v>
      </c>
      <c r="F39" s="54">
        <f>D39-C39</f>
        <v>19</v>
      </c>
      <c r="G39" s="54">
        <v>3.2</v>
      </c>
      <c r="H39" s="54">
        <v>6.35</v>
      </c>
      <c r="I39" s="54">
        <f>(G39*E39*1000)/(F39*1.4)</f>
        <v>48.1203007518797</v>
      </c>
      <c r="J39" s="54">
        <f>ABS(U39-I39)</f>
        <v>48.1203007518797</v>
      </c>
      <c r="K39" s="44"/>
      <c r="L39" s="44"/>
      <c r="M39" s="44"/>
      <c r="N39" s="44"/>
      <c r="O39" s="44"/>
      <c r="P39" s="44"/>
      <c r="Q39" s="44"/>
      <c r="R39" s="44"/>
      <c r="S39" s="44"/>
      <c r="T39" s="44"/>
      <c r="U39" s="61"/>
      <c r="V39" s="62"/>
    </row>
    <row r="40" ht="20.25" customHeight="1">
      <c r="A40" s="36"/>
      <c r="B40" s="48">
        <v>27.6</v>
      </c>
      <c r="C40" s="48">
        <v>1206</v>
      </c>
      <c r="D40" s="49">
        <v>1224</v>
      </c>
      <c r="E40" s="54">
        <v>0.4</v>
      </c>
      <c r="F40" s="54">
        <f>D40-C40</f>
        <v>18</v>
      </c>
      <c r="G40" s="54">
        <v>3.2</v>
      </c>
      <c r="H40" s="54">
        <v>6.35</v>
      </c>
      <c r="I40" s="54">
        <f>(G40*E40*1000)/(F40*1.4)</f>
        <v>50.7936507936508</v>
      </c>
      <c r="J40" s="54">
        <f>ABS(U40-I40)</f>
        <v>50.7936507936508</v>
      </c>
      <c r="K40" s="50"/>
      <c r="L40" s="50"/>
      <c r="M40" s="50"/>
      <c r="N40" s="50"/>
      <c r="O40" s="50"/>
      <c r="P40" s="50"/>
      <c r="Q40" s="50"/>
      <c r="R40" s="50"/>
      <c r="S40" s="50"/>
      <c r="T40" s="50"/>
      <c r="U40" s="61"/>
      <c r="V40" s="62"/>
    </row>
    <row r="41" ht="20.25" customHeight="1">
      <c r="A41" s="36"/>
      <c r="B41" s="48">
        <v>28.2</v>
      </c>
      <c r="C41" s="48">
        <v>1207</v>
      </c>
      <c r="D41" s="49">
        <v>1224</v>
      </c>
      <c r="E41" s="54">
        <v>0.4</v>
      </c>
      <c r="F41" s="54">
        <f>D41-C41</f>
        <v>17</v>
      </c>
      <c r="G41" s="54">
        <v>3.2</v>
      </c>
      <c r="H41" s="54">
        <v>6.35</v>
      </c>
      <c r="I41" s="54">
        <f>(G41*E41*1000)/(F41*1.4)</f>
        <v>53.781512605042</v>
      </c>
      <c r="J41" s="54">
        <f>ABS(U41-I41)</f>
        <v>53.781512605042</v>
      </c>
      <c r="K41" s="44"/>
      <c r="L41" s="44"/>
      <c r="M41" s="44"/>
      <c r="N41" s="44"/>
      <c r="O41" s="44"/>
      <c r="P41" s="44"/>
      <c r="Q41" s="44"/>
      <c r="R41" s="44"/>
      <c r="S41" s="44"/>
      <c r="T41" s="44"/>
      <c r="U41" s="61"/>
      <c r="V41" s="62"/>
    </row>
    <row r="42" ht="20.25" customHeight="1">
      <c r="A42" s="36"/>
      <c r="B42" s="48">
        <v>28.8</v>
      </c>
      <c r="C42" s="48">
        <v>1170</v>
      </c>
      <c r="D42" s="49">
        <v>1188</v>
      </c>
      <c r="E42" s="54">
        <v>0.4</v>
      </c>
      <c r="F42" s="54">
        <f>D42-C42</f>
        <v>18</v>
      </c>
      <c r="G42" s="54">
        <v>3.2</v>
      </c>
      <c r="H42" s="54">
        <v>6.35</v>
      </c>
      <c r="I42" s="54">
        <f>(G42*E42*1000)/(F42*1.4)</f>
        <v>50.7936507936508</v>
      </c>
      <c r="J42" s="54">
        <f>ABS(U42-I42)</f>
        <v>50.7936507936508</v>
      </c>
      <c r="K42" s="50"/>
      <c r="L42" s="50"/>
      <c r="M42" s="50"/>
      <c r="N42" s="50"/>
      <c r="O42" s="50"/>
      <c r="P42" s="50"/>
      <c r="Q42" s="50"/>
      <c r="R42" s="50"/>
      <c r="S42" s="50"/>
      <c r="T42" s="50"/>
      <c r="U42" s="61"/>
      <c r="V42" s="62"/>
    </row>
    <row r="43" ht="20.25" customHeight="1">
      <c r="A43" s="36"/>
      <c r="B43" s="48">
        <v>29.4</v>
      </c>
      <c r="C43" s="48">
        <v>1186</v>
      </c>
      <c r="D43" s="49">
        <v>1202</v>
      </c>
      <c r="E43" s="54">
        <v>0.4</v>
      </c>
      <c r="F43" s="54">
        <f>D43-C43</f>
        <v>16</v>
      </c>
      <c r="G43" s="54">
        <v>3.2</v>
      </c>
      <c r="H43" s="54">
        <v>6.35</v>
      </c>
      <c r="I43" s="54">
        <f>(G43*E43*1000)/(F43*1.4)</f>
        <v>57.1428571428571</v>
      </c>
      <c r="J43" s="54">
        <f>ABS(U43-I43)</f>
        <v>57.1428571428571</v>
      </c>
      <c r="K43" s="44"/>
      <c r="L43" s="44"/>
      <c r="M43" s="44"/>
      <c r="N43" s="44"/>
      <c r="O43" s="44"/>
      <c r="P43" s="44"/>
      <c r="Q43" s="44"/>
      <c r="R43" s="44"/>
      <c r="S43" s="44"/>
      <c r="T43" s="44"/>
      <c r="U43" s="61"/>
      <c r="V43" s="62"/>
    </row>
    <row r="44" ht="20.25" customHeight="1">
      <c r="A44" s="36"/>
      <c r="B44" s="48">
        <v>30</v>
      </c>
      <c r="C44" s="48">
        <v>1221</v>
      </c>
      <c r="D44" s="49">
        <v>1236</v>
      </c>
      <c r="E44" s="54">
        <v>0.4</v>
      </c>
      <c r="F44" s="54">
        <f>D44-C44</f>
        <v>15</v>
      </c>
      <c r="G44" s="54">
        <v>3.2</v>
      </c>
      <c r="H44" s="54">
        <v>6.35</v>
      </c>
      <c r="I44" s="54">
        <f>(G44*E44*1000)/(F44*1.4)</f>
        <v>60.952380952381</v>
      </c>
      <c r="J44" s="54">
        <f>ABS(U44-I44)</f>
        <v>60.952380952381</v>
      </c>
      <c r="K44" s="50"/>
      <c r="L44" s="50"/>
      <c r="M44" s="50"/>
      <c r="N44" s="50"/>
      <c r="O44" s="50"/>
      <c r="P44" s="50"/>
      <c r="Q44" s="50"/>
      <c r="R44" s="50"/>
      <c r="S44" s="50"/>
      <c r="T44" s="50"/>
      <c r="U44" s="61"/>
      <c r="V44" s="62"/>
    </row>
    <row r="45" ht="20.25" customHeight="1">
      <c r="A45" s="36"/>
      <c r="B45" s="63"/>
      <c r="C45" s="63"/>
      <c r="D45" s="64"/>
      <c r="E45" s="44"/>
      <c r="F45" s="44"/>
      <c r="G45" s="44"/>
      <c r="H45" s="44"/>
      <c r="I45" s="44"/>
      <c r="J45" s="44"/>
      <c r="K45" s="44"/>
      <c r="L45" s="44"/>
      <c r="M45" s="44"/>
      <c r="N45" s="44"/>
      <c r="O45" s="44"/>
      <c r="P45" s="44"/>
      <c r="Q45" s="44"/>
      <c r="R45" s="44"/>
      <c r="S45" s="44"/>
      <c r="T45" s="44"/>
      <c r="U45" s="61"/>
      <c r="V45" s="62"/>
    </row>
    <row r="46" ht="20.25" customHeight="1">
      <c r="A46" s="36"/>
      <c r="B46" s="63"/>
      <c r="C46" s="63"/>
      <c r="D46" s="64"/>
      <c r="E46" s="50"/>
      <c r="F46" s="50"/>
      <c r="G46" s="50"/>
      <c r="H46" s="50"/>
      <c r="I46" s="50"/>
      <c r="J46" s="50"/>
      <c r="K46" s="50"/>
      <c r="L46" s="50"/>
      <c r="M46" s="50"/>
      <c r="N46" s="50"/>
      <c r="O46" s="50"/>
      <c r="P46" s="50"/>
      <c r="Q46" s="50"/>
      <c r="R46" s="50"/>
      <c r="S46" s="50"/>
      <c r="T46" s="50"/>
      <c r="U46" s="61"/>
      <c r="V46" s="62"/>
    </row>
    <row r="47" ht="20.25" customHeight="1">
      <c r="A47" s="36"/>
      <c r="B47" s="63"/>
      <c r="C47" s="63"/>
      <c r="D47" s="64"/>
      <c r="E47" s="44"/>
      <c r="F47" s="44"/>
      <c r="G47" s="44"/>
      <c r="H47" s="44"/>
      <c r="I47" s="44"/>
      <c r="J47" s="44"/>
      <c r="K47" s="44"/>
      <c r="L47" s="44"/>
      <c r="M47" s="44"/>
      <c r="N47" s="44"/>
      <c r="O47" s="44"/>
      <c r="P47" s="44"/>
      <c r="Q47" s="44"/>
      <c r="R47" s="44"/>
      <c r="S47" s="44"/>
      <c r="T47" s="44"/>
      <c r="U47" s="61"/>
      <c r="V47" s="62"/>
    </row>
    <row r="48" ht="20.25" customHeight="1">
      <c r="A48" s="36"/>
      <c r="B48" s="63"/>
      <c r="C48" s="63"/>
      <c r="D48" s="64"/>
      <c r="E48" s="50"/>
      <c r="F48" s="50"/>
      <c r="G48" s="50"/>
      <c r="H48" s="50"/>
      <c r="I48" s="50"/>
      <c r="J48" s="50"/>
      <c r="K48" s="50"/>
      <c r="L48" s="50"/>
      <c r="M48" s="50"/>
      <c r="N48" s="50"/>
      <c r="O48" s="50"/>
      <c r="P48" s="50"/>
      <c r="Q48" s="50"/>
      <c r="R48" s="50"/>
      <c r="S48" s="50"/>
      <c r="T48" s="50"/>
      <c r="U48" s="61"/>
      <c r="V48" s="62"/>
    </row>
    <row r="49" ht="20.25" customHeight="1">
      <c r="A49" s="36"/>
      <c r="B49" s="63"/>
      <c r="C49" s="63"/>
      <c r="D49" s="64"/>
      <c r="E49" s="44"/>
      <c r="F49" s="44"/>
      <c r="G49" s="44"/>
      <c r="H49" s="44"/>
      <c r="I49" s="44"/>
      <c r="J49" s="44"/>
      <c r="K49" s="44"/>
      <c r="L49" s="44"/>
      <c r="M49" s="44"/>
      <c r="N49" s="44"/>
      <c r="O49" s="44"/>
      <c r="P49" s="44"/>
      <c r="Q49" s="44"/>
      <c r="R49" s="44"/>
      <c r="S49" s="44"/>
      <c r="T49" s="44"/>
      <c r="U49" s="61"/>
      <c r="V49" s="62"/>
    </row>
    <row r="50" ht="20.25" customHeight="1">
      <c r="A50" s="36"/>
      <c r="B50" s="63"/>
      <c r="C50" s="63"/>
      <c r="D50" s="64"/>
      <c r="E50" s="50"/>
      <c r="F50" s="50"/>
      <c r="G50" s="50"/>
      <c r="H50" s="50"/>
      <c r="I50" s="50"/>
      <c r="J50" s="50"/>
      <c r="K50" s="50"/>
      <c r="L50" s="50"/>
      <c r="M50" s="50"/>
      <c r="N50" s="50"/>
      <c r="O50" s="50"/>
      <c r="P50" s="50"/>
      <c r="Q50" s="50"/>
      <c r="R50" s="50"/>
      <c r="S50" s="50"/>
      <c r="T50" s="50"/>
      <c r="U50" s="61"/>
      <c r="V50" s="62"/>
    </row>
    <row r="51" ht="20.25" customHeight="1">
      <c r="A51" s="36"/>
      <c r="B51" s="63"/>
      <c r="C51" s="63"/>
      <c r="D51" s="64"/>
      <c r="E51" s="44"/>
      <c r="F51" s="44"/>
      <c r="G51" s="44"/>
      <c r="H51" s="44"/>
      <c r="I51" s="44"/>
      <c r="J51" s="44"/>
      <c r="K51" s="44"/>
      <c r="L51" s="44"/>
      <c r="M51" s="44"/>
      <c r="N51" s="44"/>
      <c r="O51" s="44"/>
      <c r="P51" s="44"/>
      <c r="Q51" s="44"/>
      <c r="R51" s="44"/>
      <c r="S51" s="44"/>
      <c r="T51" s="44"/>
      <c r="U51" s="61"/>
      <c r="V51" s="62"/>
    </row>
    <row r="52" ht="20.25" customHeight="1">
      <c r="A52" s="36"/>
      <c r="B52" s="63"/>
      <c r="C52" s="63"/>
      <c r="D52" s="64"/>
      <c r="E52" s="50"/>
      <c r="F52" s="50"/>
      <c r="G52" s="50"/>
      <c r="H52" s="50"/>
      <c r="I52" s="50"/>
      <c r="J52" s="50"/>
      <c r="K52" s="50"/>
      <c r="L52" s="50"/>
      <c r="M52" s="50"/>
      <c r="N52" s="50"/>
      <c r="O52" s="50"/>
      <c r="P52" s="50"/>
      <c r="Q52" s="50"/>
      <c r="R52" s="50"/>
      <c r="S52" s="50"/>
      <c r="T52" s="50"/>
      <c r="U52" s="61"/>
      <c r="V52" s="62"/>
    </row>
    <row r="53" ht="20.25" customHeight="1">
      <c r="A53" s="36"/>
      <c r="B53" s="63"/>
      <c r="C53" s="63"/>
      <c r="D53" s="64"/>
      <c r="E53" s="44"/>
      <c r="F53" s="44"/>
      <c r="G53" s="44"/>
      <c r="H53" s="44"/>
      <c r="I53" s="44"/>
      <c r="J53" s="44"/>
      <c r="K53" s="44"/>
      <c r="L53" s="44"/>
      <c r="M53" s="44"/>
      <c r="N53" s="44"/>
      <c r="O53" s="44"/>
      <c r="P53" s="44"/>
      <c r="Q53" s="44"/>
      <c r="R53" s="44"/>
      <c r="S53" s="44"/>
      <c r="T53" s="44"/>
      <c r="U53" s="61"/>
      <c r="V53" s="62"/>
    </row>
    <row r="54" ht="20.25" customHeight="1">
      <c r="A54" s="36"/>
      <c r="B54" s="63"/>
      <c r="C54" s="63"/>
      <c r="D54" s="64"/>
      <c r="E54" s="50"/>
      <c r="F54" s="50"/>
      <c r="G54" s="50"/>
      <c r="H54" s="50"/>
      <c r="I54" s="50"/>
      <c r="J54" s="50"/>
      <c r="K54" s="50"/>
      <c r="L54" s="50"/>
      <c r="M54" s="50"/>
      <c r="N54" s="50"/>
      <c r="O54" s="50"/>
      <c r="P54" s="50"/>
      <c r="Q54" s="50"/>
      <c r="R54" s="50"/>
      <c r="S54" s="50"/>
      <c r="T54" s="50"/>
      <c r="U54" s="61"/>
      <c r="V54" s="62"/>
    </row>
    <row r="55" ht="20.25" customHeight="1">
      <c r="A55" s="36"/>
      <c r="B55" s="63"/>
      <c r="C55" s="63"/>
      <c r="D55" s="64"/>
      <c r="E55" s="44"/>
      <c r="F55" s="44"/>
      <c r="G55" s="44"/>
      <c r="H55" s="44"/>
      <c r="I55" s="44"/>
      <c r="J55" s="44"/>
      <c r="K55" s="44"/>
      <c r="L55" s="44"/>
      <c r="M55" s="44"/>
      <c r="N55" s="44"/>
      <c r="O55" s="44"/>
      <c r="P55" s="44"/>
      <c r="Q55" s="44"/>
      <c r="R55" s="44"/>
      <c r="S55" s="44"/>
      <c r="T55" s="44"/>
      <c r="U55" s="61"/>
      <c r="V55" s="62"/>
    </row>
    <row r="56" ht="20.25" customHeight="1">
      <c r="A56" s="36"/>
      <c r="B56" s="63"/>
      <c r="C56" s="63"/>
      <c r="D56" s="64"/>
      <c r="E56" s="50"/>
      <c r="F56" s="50"/>
      <c r="G56" s="50"/>
      <c r="H56" s="50"/>
      <c r="I56" s="50"/>
      <c r="J56" s="50"/>
      <c r="K56" s="50"/>
      <c r="L56" s="50"/>
      <c r="M56" s="50"/>
      <c r="N56" s="50"/>
      <c r="O56" s="50"/>
      <c r="P56" s="50"/>
      <c r="Q56" s="50"/>
      <c r="R56" s="50"/>
      <c r="S56" s="50"/>
      <c r="T56" s="50"/>
      <c r="U56" s="61"/>
      <c r="V56" s="62"/>
    </row>
    <row r="57" ht="20.25" customHeight="1">
      <c r="A57" s="36"/>
      <c r="B57" s="63"/>
      <c r="C57" s="63"/>
      <c r="D57" s="64"/>
      <c r="E57" s="44"/>
      <c r="F57" s="44"/>
      <c r="G57" s="44"/>
      <c r="H57" s="44"/>
      <c r="I57" s="44"/>
      <c r="J57" s="44"/>
      <c r="K57" s="44"/>
      <c r="L57" s="44"/>
      <c r="M57" s="44"/>
      <c r="N57" s="44"/>
      <c r="O57" s="44"/>
      <c r="P57" s="44"/>
      <c r="Q57" s="44"/>
      <c r="R57" s="44"/>
      <c r="S57" s="44"/>
      <c r="T57" s="44"/>
      <c r="U57" s="61"/>
      <c r="V57" s="62"/>
    </row>
    <row r="58" ht="20.25" customHeight="1">
      <c r="A58" s="36"/>
      <c r="B58" s="63"/>
      <c r="C58" s="63"/>
      <c r="D58" s="64"/>
      <c r="E58" s="50"/>
      <c r="F58" s="50"/>
      <c r="G58" s="50"/>
      <c r="H58" s="50"/>
      <c r="I58" s="50"/>
      <c r="J58" s="50"/>
      <c r="K58" s="50"/>
      <c r="L58" s="50"/>
      <c r="M58" s="50"/>
      <c r="N58" s="50"/>
      <c r="O58" s="50"/>
      <c r="P58" s="50"/>
      <c r="Q58" s="50"/>
      <c r="R58" s="50"/>
      <c r="S58" s="50"/>
      <c r="T58" s="50"/>
      <c r="U58" s="61"/>
      <c r="V58" s="62"/>
    </row>
    <row r="59" ht="20.25" customHeight="1">
      <c r="A59" s="36"/>
      <c r="B59" s="63"/>
      <c r="C59" s="63"/>
      <c r="D59" s="64"/>
      <c r="E59" s="44"/>
      <c r="F59" s="44"/>
      <c r="G59" s="44"/>
      <c r="H59" s="44"/>
      <c r="I59" s="44"/>
      <c r="J59" s="44"/>
      <c r="K59" s="44"/>
      <c r="L59" s="44"/>
      <c r="M59" s="44"/>
      <c r="N59" s="44"/>
      <c r="O59" s="44"/>
      <c r="P59" s="44"/>
      <c r="Q59" s="44"/>
      <c r="R59" s="44"/>
      <c r="S59" s="44"/>
      <c r="T59" s="44"/>
      <c r="U59" s="61"/>
      <c r="V59" s="62"/>
    </row>
    <row r="60" ht="20.25" customHeight="1">
      <c r="A60" s="36"/>
      <c r="B60" s="63"/>
      <c r="C60" s="63"/>
      <c r="D60" s="64"/>
      <c r="E60" s="50"/>
      <c r="F60" s="50"/>
      <c r="G60" s="50"/>
      <c r="H60" s="50"/>
      <c r="I60" s="50"/>
      <c r="J60" s="50"/>
      <c r="K60" s="50"/>
      <c r="L60" s="50"/>
      <c r="M60" s="50"/>
      <c r="N60" s="50"/>
      <c r="O60" s="50"/>
      <c r="P60" s="50"/>
      <c r="Q60" s="50"/>
      <c r="R60" s="50"/>
      <c r="S60" s="50"/>
      <c r="T60" s="50"/>
      <c r="U60" s="61"/>
      <c r="V60" s="62"/>
    </row>
    <row r="61" ht="20.25" customHeight="1">
      <c r="A61" s="36"/>
      <c r="B61" s="63"/>
      <c r="C61" s="63"/>
      <c r="D61" s="64"/>
      <c r="E61" s="44"/>
      <c r="F61" s="44"/>
      <c r="G61" s="44"/>
      <c r="H61" s="44"/>
      <c r="I61" s="44"/>
      <c r="J61" s="44"/>
      <c r="K61" s="44"/>
      <c r="L61" s="44"/>
      <c r="M61" s="44"/>
      <c r="N61" s="44"/>
      <c r="O61" s="44"/>
      <c r="P61" s="44"/>
      <c r="Q61" s="44"/>
      <c r="R61" s="44"/>
      <c r="S61" s="44"/>
      <c r="T61" s="44"/>
      <c r="U61" s="61"/>
      <c r="V61" s="62"/>
    </row>
    <row r="62" ht="20.25" customHeight="1">
      <c r="A62" s="36"/>
      <c r="B62" s="63"/>
      <c r="C62" s="63"/>
      <c r="D62" s="64"/>
      <c r="E62" s="44"/>
      <c r="F62" s="50"/>
      <c r="G62" s="50"/>
      <c r="H62" s="50"/>
      <c r="I62" s="50"/>
      <c r="J62" s="50"/>
      <c r="K62" s="50"/>
      <c r="L62" s="50"/>
      <c r="M62" s="50"/>
      <c r="N62" s="50"/>
      <c r="O62" s="50"/>
      <c r="P62" s="50"/>
      <c r="Q62" s="50"/>
      <c r="R62" s="50"/>
      <c r="S62" s="50"/>
      <c r="T62" s="50"/>
      <c r="U62" s="61"/>
      <c r="V62" s="62"/>
    </row>
    <row r="63" ht="20.25" customHeight="1">
      <c r="A63" s="36"/>
      <c r="B63" s="63"/>
      <c r="C63" s="63"/>
      <c r="D63" s="64"/>
      <c r="E63" s="44"/>
      <c r="F63" s="50"/>
      <c r="G63" s="50"/>
      <c r="H63" s="50"/>
      <c r="I63" s="50"/>
      <c r="J63" s="50"/>
      <c r="K63" s="50"/>
      <c r="L63" s="50"/>
      <c r="M63" s="50"/>
      <c r="N63" s="50"/>
      <c r="O63" s="50"/>
      <c r="P63" s="50"/>
      <c r="Q63" s="50"/>
      <c r="R63" s="50"/>
      <c r="S63" s="50"/>
      <c r="T63" s="50"/>
      <c r="U63" s="61"/>
      <c r="V63" s="62"/>
    </row>
    <row r="64" ht="20.25" customHeight="1">
      <c r="A64" s="36"/>
      <c r="B64" s="63"/>
      <c r="C64" s="63"/>
      <c r="D64" s="64"/>
      <c r="E64" s="44"/>
      <c r="F64" s="50"/>
      <c r="G64" s="50"/>
      <c r="H64" s="50"/>
      <c r="I64" s="50"/>
      <c r="J64" s="50"/>
      <c r="K64" s="50"/>
      <c r="L64" s="50"/>
      <c r="M64" s="50"/>
      <c r="N64" s="50"/>
      <c r="O64" s="50"/>
      <c r="P64" s="50"/>
      <c r="Q64" s="50"/>
      <c r="R64" s="50"/>
      <c r="S64" s="50"/>
      <c r="T64" s="50"/>
      <c r="U64" s="61"/>
      <c r="V64" s="62"/>
    </row>
    <row r="65" ht="20.25" customHeight="1">
      <c r="A65" s="36"/>
      <c r="B65" s="63"/>
      <c r="C65" s="63"/>
      <c r="D65" s="64"/>
      <c r="E65" s="44"/>
      <c r="F65" s="50"/>
      <c r="G65" s="50"/>
      <c r="H65" s="50"/>
      <c r="I65" s="50"/>
      <c r="J65" s="50"/>
      <c r="K65" s="50"/>
      <c r="L65" s="50"/>
      <c r="M65" s="50"/>
      <c r="N65" s="50"/>
      <c r="O65" s="50"/>
      <c r="P65" s="50"/>
      <c r="Q65" s="50"/>
      <c r="R65" s="50"/>
      <c r="S65" s="50"/>
      <c r="T65" s="50"/>
      <c r="U65" s="61"/>
      <c r="V65" s="62"/>
    </row>
    <row r="66" ht="20.25" customHeight="1">
      <c r="A66" s="36"/>
      <c r="B66" s="63"/>
      <c r="C66" s="63"/>
      <c r="D66" s="64"/>
      <c r="E66" s="44"/>
      <c r="F66" s="50"/>
      <c r="G66" s="50"/>
      <c r="H66" s="50"/>
      <c r="I66" s="50"/>
      <c r="J66" s="50"/>
      <c r="K66" s="50"/>
      <c r="L66" s="50"/>
      <c r="M66" s="50"/>
      <c r="N66" s="50"/>
      <c r="O66" s="50"/>
      <c r="P66" s="50"/>
      <c r="Q66" s="50"/>
      <c r="R66" s="50"/>
      <c r="S66" s="50"/>
      <c r="T66" s="50"/>
      <c r="U66" s="61"/>
      <c r="V66" s="62"/>
    </row>
    <row r="67" ht="20.25" customHeight="1">
      <c r="A67" s="36"/>
      <c r="B67" s="63"/>
      <c r="C67" s="63"/>
      <c r="D67" s="64"/>
      <c r="E67" s="44"/>
      <c r="F67" s="50"/>
      <c r="G67" s="50"/>
      <c r="H67" s="50"/>
      <c r="I67" s="50"/>
      <c r="J67" s="50"/>
      <c r="K67" s="50"/>
      <c r="L67" s="50"/>
      <c r="M67" s="50"/>
      <c r="N67" s="50"/>
      <c r="O67" s="50"/>
      <c r="P67" s="50"/>
      <c r="Q67" s="50"/>
      <c r="R67" s="50"/>
      <c r="S67" s="50"/>
      <c r="T67" s="50"/>
      <c r="U67" s="61"/>
      <c r="V67" s="62"/>
    </row>
    <row r="68" ht="20.25" customHeight="1">
      <c r="A68" s="36"/>
      <c r="B68" s="65"/>
      <c r="C68" s="65"/>
      <c r="D68" s="66"/>
      <c r="E68" s="44"/>
      <c r="F68" s="50"/>
      <c r="G68" s="50"/>
      <c r="H68" s="50"/>
      <c r="I68" s="50"/>
      <c r="J68" s="50"/>
      <c r="K68" s="50"/>
      <c r="L68" s="50"/>
      <c r="M68" s="50"/>
      <c r="N68" s="50"/>
      <c r="O68" s="50"/>
      <c r="P68" s="50"/>
      <c r="Q68" s="50"/>
      <c r="R68" s="50"/>
      <c r="S68" s="50"/>
      <c r="T68" s="50"/>
      <c r="U68" s="61"/>
      <c r="V68" s="62"/>
    </row>
    <row r="69" ht="20.25" customHeight="1">
      <c r="A69" s="27"/>
      <c r="B69" s="67"/>
      <c r="C69" s="68"/>
      <c r="D69" s="44"/>
      <c r="E69" s="44"/>
      <c r="F69" s="44"/>
      <c r="G69" s="44"/>
      <c r="H69" s="44"/>
      <c r="I69" s="44"/>
      <c r="J69" s="44"/>
      <c r="K69" s="44"/>
      <c r="L69" s="44"/>
      <c r="M69" s="44"/>
      <c r="N69" s="44"/>
      <c r="O69" s="44"/>
      <c r="P69" s="44"/>
      <c r="Q69" s="44"/>
      <c r="R69" s="44"/>
      <c r="S69" s="44"/>
      <c r="T69" s="44"/>
      <c r="U69" s="61"/>
      <c r="V69" s="62"/>
    </row>
    <row r="70" ht="20.25" customHeight="1">
      <c r="A70" s="27"/>
      <c r="B70" s="67"/>
      <c r="C70" s="69"/>
      <c r="D70" s="50"/>
      <c r="E70" s="50"/>
      <c r="F70" s="50"/>
      <c r="G70" s="50"/>
      <c r="H70" s="50"/>
      <c r="I70" s="50"/>
      <c r="J70" s="50"/>
      <c r="K70" s="50"/>
      <c r="L70" s="50"/>
      <c r="M70" s="50"/>
      <c r="N70" s="50"/>
      <c r="O70" s="50"/>
      <c r="P70" s="50"/>
      <c r="Q70" s="50"/>
      <c r="R70" s="50"/>
      <c r="S70" s="50"/>
      <c r="T70" s="50"/>
      <c r="U70" s="61"/>
      <c r="V70" s="62"/>
    </row>
    <row r="71" ht="22.5" customHeight="1">
      <c r="A71" s="27"/>
      <c r="B71" s="67"/>
      <c r="C71" s="70"/>
      <c r="D71" s="71"/>
      <c r="E71" s="44"/>
      <c r="F71" s="44"/>
      <c r="G71" s="44"/>
      <c r="H71" s="44"/>
      <c r="I71" s="44"/>
      <c r="J71" s="44"/>
      <c r="K71" s="44"/>
      <c r="L71" s="44"/>
      <c r="M71" s="44"/>
      <c r="N71" s="44"/>
      <c r="O71" s="44"/>
      <c r="P71" s="44"/>
      <c r="Q71" s="44"/>
      <c r="R71" s="44"/>
      <c r="S71" s="44"/>
      <c r="T71" s="44"/>
      <c r="U71" s="61"/>
      <c r="V71" s="62"/>
    </row>
    <row r="72" ht="22.5" customHeight="1">
      <c r="A72" s="27"/>
      <c r="B72" s="67"/>
      <c r="C72" s="72"/>
      <c r="D72" s="73"/>
      <c r="E72" s="50"/>
      <c r="F72" s="50"/>
      <c r="G72" s="50"/>
      <c r="H72" s="50"/>
      <c r="I72" s="50"/>
      <c r="J72" s="50"/>
      <c r="K72" s="50"/>
      <c r="L72" s="50"/>
      <c r="M72" s="50"/>
      <c r="N72" s="50"/>
      <c r="O72" s="50"/>
      <c r="P72" s="50"/>
      <c r="Q72" s="50"/>
      <c r="R72" s="50"/>
      <c r="S72" s="50"/>
      <c r="T72" s="50"/>
      <c r="U72" s="61"/>
      <c r="V72" s="62"/>
    </row>
    <row r="73" ht="22.5" customHeight="1">
      <c r="A73" s="27"/>
      <c r="B73" s="67"/>
      <c r="C73" s="70"/>
      <c r="D73" s="71"/>
      <c r="E73" s="44"/>
      <c r="F73" s="44"/>
      <c r="G73" s="44"/>
      <c r="H73" s="44"/>
      <c r="I73" s="44"/>
      <c r="J73" s="44"/>
      <c r="K73" s="44"/>
      <c r="L73" s="44"/>
      <c r="M73" s="44"/>
      <c r="N73" s="44"/>
      <c r="O73" s="44"/>
      <c r="P73" s="44"/>
      <c r="Q73" s="44"/>
      <c r="R73" s="44"/>
      <c r="S73" s="44"/>
      <c r="T73" s="44"/>
      <c r="U73" s="61"/>
      <c r="V73" s="62"/>
    </row>
    <row r="74" ht="22.5" customHeight="1">
      <c r="A74" s="27"/>
      <c r="B74" s="67"/>
      <c r="C74" s="72"/>
      <c r="D74" s="73"/>
      <c r="E74" s="50"/>
      <c r="F74" s="50"/>
      <c r="G74" s="50"/>
      <c r="H74" s="50"/>
      <c r="I74" s="50"/>
      <c r="J74" s="50"/>
      <c r="K74" s="50"/>
      <c r="L74" s="50"/>
      <c r="M74" s="50"/>
      <c r="N74" s="50"/>
      <c r="O74" s="50"/>
      <c r="P74" s="50"/>
      <c r="Q74" s="50"/>
      <c r="R74" s="50"/>
      <c r="S74" s="50"/>
      <c r="T74" s="50"/>
      <c r="U74" s="61"/>
      <c r="V74" s="62"/>
    </row>
    <row r="75" ht="22.5" customHeight="1">
      <c r="A75" s="27"/>
      <c r="B75" s="67"/>
      <c r="C75" s="74"/>
      <c r="D75" s="71"/>
      <c r="E75" s="44"/>
      <c r="F75" s="44"/>
      <c r="G75" s="44"/>
      <c r="H75" s="44"/>
      <c r="I75" s="44"/>
      <c r="J75" s="44"/>
      <c r="K75" s="44"/>
      <c r="L75" s="44"/>
      <c r="M75" s="44"/>
      <c r="N75" s="44"/>
      <c r="O75" s="44"/>
      <c r="P75" s="44"/>
      <c r="Q75" s="44"/>
      <c r="R75" s="44"/>
      <c r="S75" s="44"/>
      <c r="T75" s="44"/>
      <c r="U75" s="61"/>
      <c r="V75" s="62"/>
    </row>
    <row r="76" ht="20.25" customHeight="1">
      <c r="A76" s="27"/>
      <c r="B76" s="67"/>
      <c r="C76" s="69"/>
      <c r="D76" s="50"/>
      <c r="E76" s="50"/>
      <c r="F76" s="50"/>
      <c r="G76" s="50"/>
      <c r="H76" s="50"/>
      <c r="I76" s="50"/>
      <c r="J76" s="50"/>
      <c r="K76" s="50"/>
      <c r="L76" s="50"/>
      <c r="M76" s="50"/>
      <c r="N76" s="50"/>
      <c r="O76" s="50"/>
      <c r="P76" s="50"/>
      <c r="Q76" s="50"/>
      <c r="R76" s="50"/>
      <c r="S76" s="50"/>
      <c r="T76" s="50"/>
      <c r="U76" s="61"/>
      <c r="V76" s="62"/>
    </row>
    <row r="77" ht="20.25" customHeight="1">
      <c r="A77" s="27"/>
      <c r="B77" s="67"/>
      <c r="C77" s="75"/>
      <c r="D77" s="44"/>
      <c r="E77" s="44"/>
      <c r="F77" s="44"/>
      <c r="G77" s="44"/>
      <c r="H77" s="44"/>
      <c r="I77" s="44"/>
      <c r="J77" s="44"/>
      <c r="K77" s="44"/>
      <c r="L77" s="44"/>
      <c r="M77" s="44"/>
      <c r="N77" s="44"/>
      <c r="O77" s="44"/>
      <c r="P77" s="44"/>
      <c r="Q77" s="44"/>
      <c r="R77" s="44"/>
      <c r="S77" s="44"/>
      <c r="T77" s="44"/>
      <c r="U77" s="61"/>
      <c r="V77" s="62"/>
    </row>
    <row r="78" ht="20.25" customHeight="1">
      <c r="A78" s="76"/>
      <c r="B78" s="67"/>
      <c r="C78" s="69"/>
      <c r="D78" s="50"/>
      <c r="E78" s="50"/>
      <c r="F78" s="50"/>
      <c r="G78" s="50"/>
      <c r="H78" s="50"/>
      <c r="I78" s="50"/>
      <c r="J78" s="50"/>
      <c r="K78" s="50"/>
      <c r="L78" s="50"/>
      <c r="M78" s="50"/>
      <c r="N78" s="50"/>
      <c r="O78" s="50"/>
      <c r="P78" s="50"/>
      <c r="Q78" s="50"/>
      <c r="R78" s="50"/>
      <c r="S78" s="50"/>
      <c r="T78" s="50"/>
      <c r="U78" s="77"/>
      <c r="V78" s="78"/>
    </row>
  </sheetData>
  <mergeCells count="1">
    <mergeCell ref="B1:T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216"/>
  <sheetViews>
    <sheetView workbookViewId="0" showGridLines="0" defaultGridColor="1"/>
  </sheetViews>
  <sheetFormatPr defaultColWidth="16.3333" defaultRowHeight="20" customHeight="1" outlineLevelRow="0" outlineLevelCol="0"/>
  <cols>
    <col min="1" max="5" width="16.3516" style="79" customWidth="1"/>
    <col min="6" max="6" width="23.6719" style="79" customWidth="1"/>
    <col min="7" max="19" width="16.3516" style="79" customWidth="1"/>
    <col min="20" max="16384" width="16.3516" style="79" customWidth="1"/>
  </cols>
  <sheetData>
    <row r="1" ht="121" customHeight="1">
      <c r="A1" s="21"/>
      <c r="B1" s="25"/>
      <c r="C1" s="25"/>
      <c r="D1" s="25"/>
      <c r="E1" s="25"/>
      <c r="F1" s="25"/>
      <c r="G1" s="25"/>
      <c r="H1" s="25"/>
      <c r="I1" s="25"/>
      <c r="J1" s="25"/>
      <c r="K1" s="25"/>
      <c r="L1" s="25"/>
      <c r="M1" s="25"/>
      <c r="N1" s="25"/>
      <c r="O1" s="25"/>
      <c r="P1" s="25"/>
      <c r="Q1" s="25"/>
      <c r="R1" s="25"/>
      <c r="S1" s="26"/>
    </row>
    <row r="2" ht="27.75" customHeight="1">
      <c r="A2" t="s" s="80">
        <v>8</v>
      </c>
      <c r="B2" s="81"/>
      <c r="C2" s="81"/>
      <c r="D2" s="81"/>
      <c r="E2" s="81"/>
      <c r="F2" s="81"/>
      <c r="G2" s="81"/>
      <c r="H2" s="82"/>
      <c r="I2" s="82"/>
      <c r="J2" s="82"/>
      <c r="K2" s="82"/>
      <c r="L2" s="82"/>
      <c r="M2" s="82"/>
      <c r="N2" s="82"/>
      <c r="O2" s="82"/>
      <c r="P2" s="82"/>
      <c r="Q2" s="82"/>
      <c r="R2" s="82"/>
      <c r="S2" s="83"/>
    </row>
    <row r="3" ht="44.5" customHeight="1">
      <c r="A3" t="s" s="28">
        <v>10</v>
      </c>
      <c r="B3" t="s" s="29">
        <v>11</v>
      </c>
      <c r="C3" t="s" s="29">
        <v>12</v>
      </c>
      <c r="D3" t="s" s="29">
        <v>13</v>
      </c>
      <c r="E3" t="s" s="29">
        <v>14</v>
      </c>
      <c r="F3" t="s" s="29">
        <v>15</v>
      </c>
      <c r="G3" t="s" s="30">
        <v>16</v>
      </c>
      <c r="H3" t="s" s="31">
        <v>17</v>
      </c>
      <c r="I3" t="s" s="31">
        <v>18</v>
      </c>
      <c r="J3" t="s" s="31">
        <v>19</v>
      </c>
      <c r="K3" t="s" s="31">
        <v>20</v>
      </c>
      <c r="L3" t="s" s="31">
        <v>21</v>
      </c>
      <c r="M3" t="s" s="31">
        <v>22</v>
      </c>
      <c r="N3" t="s" s="31">
        <v>23</v>
      </c>
      <c r="O3" t="s" s="31">
        <v>24</v>
      </c>
      <c r="P3" t="s" s="31">
        <v>25</v>
      </c>
      <c r="Q3" t="s" s="31">
        <v>26</v>
      </c>
      <c r="R3" t="s" s="31">
        <v>27</v>
      </c>
      <c r="S3" t="s" s="84">
        <v>28</v>
      </c>
    </row>
    <row r="4" ht="20.5" customHeight="1">
      <c r="A4" s="85">
        <v>5</v>
      </c>
      <c r="B4" s="86">
        <v>1273.5</v>
      </c>
      <c r="C4" s="52">
        <v>646.5</v>
      </c>
      <c r="D4" s="52">
        <v>1</v>
      </c>
      <c r="E4" s="52">
        <f>ABS(C4-B4)</f>
        <v>627</v>
      </c>
      <c r="F4" s="52">
        <v>50</v>
      </c>
      <c r="G4" s="58">
        <v>36</v>
      </c>
      <c r="H4" s="59">
        <f>(F4*D4*P4)/(E4*G4)</f>
        <v>4.25305688463583</v>
      </c>
      <c r="I4" s="59">
        <f>ABS(H4-A4)</f>
        <v>0.74694311536417</v>
      </c>
      <c r="J4" s="59">
        <f>(D4*F4*P4)/(G4*A4)</f>
        <v>533.333333333333</v>
      </c>
      <c r="K4" s="59">
        <f>(D4*F4*P4)/(G4*R4)</f>
        <v>4.99999999999997</v>
      </c>
      <c r="L4" s="59">
        <f>(((P4*F4*Q4)/(G4*A4))+(P4/2))</f>
        <v>1226.666666666670</v>
      </c>
      <c r="M4" s="59">
        <f>((P4*F4*(Q4-D4))/(G4*A4)+(P4/2))</f>
        <v>693.333333333333</v>
      </c>
      <c r="N4" s="59">
        <f>B4-L4</f>
        <v>46.833333333330</v>
      </c>
      <c r="O4" s="59">
        <f>C4-M4</f>
        <v>-46.833333333333</v>
      </c>
      <c r="P4" s="59">
        <v>1920</v>
      </c>
      <c r="Q4" s="59">
        <v>0.5</v>
      </c>
      <c r="R4" s="59">
        <f>L4-M4</f>
        <v>533.333333333337</v>
      </c>
      <c r="S4" s="60">
        <f>1000*I4/($A4*$A4)</f>
        <v>29.8777246145668</v>
      </c>
    </row>
    <row r="5" ht="20.25" customHeight="1">
      <c r="A5" s="87">
        <v>5.5</v>
      </c>
      <c r="B5" s="88">
        <v>1256.5</v>
      </c>
      <c r="C5" s="89">
        <v>663.5</v>
      </c>
      <c r="D5" s="89">
        <v>1</v>
      </c>
      <c r="E5" s="89">
        <f>ABS(C5-B5)</f>
        <v>593</v>
      </c>
      <c r="F5" s="89">
        <v>50</v>
      </c>
      <c r="G5" s="90">
        <v>36</v>
      </c>
      <c r="H5" s="91">
        <f>(F5*D5*P5)/(E5*G5)</f>
        <v>4.49690837549185</v>
      </c>
      <c r="I5" s="91">
        <f>ABS(H5-A5)</f>
        <v>1.00309162450815</v>
      </c>
      <c r="J5" s="91">
        <f>(D5*F5*P5)/(G5*A5)</f>
        <v>484.848484848485</v>
      </c>
      <c r="K5" s="91">
        <f>(D5*F5*P5)/(G5*R5)</f>
        <v>5.50000000000003</v>
      </c>
      <c r="L5" s="91">
        <f>(((P5*F5*Q5)/(G5*A5))+(P5/2))</f>
        <v>1202.424242424240</v>
      </c>
      <c r="M5" s="91">
        <f>((P5*F5*(Q5-D5))/(G5*A5)+(P5/2))</f>
        <v>717.575757575758</v>
      </c>
      <c r="N5" s="91">
        <f>B5-L5</f>
        <v>54.075757575760</v>
      </c>
      <c r="O5" s="91">
        <f>C5-M5</f>
        <v>-54.075757575758</v>
      </c>
      <c r="P5" s="91">
        <v>1920</v>
      </c>
      <c r="Q5" s="91">
        <v>0.5</v>
      </c>
      <c r="R5" s="91">
        <f>L5-M5</f>
        <v>484.848484848482</v>
      </c>
      <c r="S5" s="92">
        <f>1000*I5/($A5*$A5)</f>
        <v>33.1600537027488</v>
      </c>
    </row>
    <row r="6" ht="20.25" customHeight="1">
      <c r="A6" s="87">
        <v>6</v>
      </c>
      <c r="B6" s="93">
        <v>1226.5</v>
      </c>
      <c r="C6" s="54">
        <v>693.5</v>
      </c>
      <c r="D6" s="54">
        <v>1</v>
      </c>
      <c r="E6" s="54">
        <f>ABS(C6-B6)</f>
        <v>533</v>
      </c>
      <c r="F6" s="54">
        <v>50</v>
      </c>
      <c r="G6" s="94">
        <v>36</v>
      </c>
      <c r="H6" s="95">
        <f>(F6*D6*P6)/(E6*G6)</f>
        <v>5.00312695434647</v>
      </c>
      <c r="I6" s="95">
        <f>ABS(H6-A6)</f>
        <v>0.99687304565353</v>
      </c>
      <c r="J6" s="95">
        <f>(D6*F6*P6)/(G6*A6)</f>
        <v>444.444444444444</v>
      </c>
      <c r="K6" s="95">
        <f>(D6*F6*P6)/(G6*R6)</f>
        <v>6.00000000000003</v>
      </c>
      <c r="L6" s="95">
        <f>(((P6*F6*Q6)/(G6*A6))+(P6/2))</f>
        <v>1182.222222222220</v>
      </c>
      <c r="M6" s="95">
        <f>((P6*F6*(Q6-D6))/(G6*A6)+(P6/2))</f>
        <v>737.7777777777781</v>
      </c>
      <c r="N6" s="95">
        <f>B6-L6</f>
        <v>44.277777777780</v>
      </c>
      <c r="O6" s="95">
        <f>C6-M6</f>
        <v>-44.277777777778</v>
      </c>
      <c r="P6" s="95">
        <v>1920</v>
      </c>
      <c r="Q6" s="95">
        <v>0.5</v>
      </c>
      <c r="R6" s="95">
        <f>L6-M6</f>
        <v>444.444444444442</v>
      </c>
      <c r="S6" s="96">
        <f>1000*I6/($A6*$A6)</f>
        <v>27.6909179348203</v>
      </c>
    </row>
    <row r="7" ht="20.25" customHeight="1">
      <c r="A7" s="87">
        <v>6.5</v>
      </c>
      <c r="B7" s="88">
        <v>1202.5</v>
      </c>
      <c r="C7" s="89">
        <v>717.5</v>
      </c>
      <c r="D7" s="89">
        <v>1</v>
      </c>
      <c r="E7" s="89">
        <f>ABS(C7-B7)</f>
        <v>485</v>
      </c>
      <c r="F7" s="89">
        <v>50</v>
      </c>
      <c r="G7" s="90">
        <v>36</v>
      </c>
      <c r="H7" s="91">
        <f>(F7*D7*P7)/(E7*G7)</f>
        <v>5.49828178694158</v>
      </c>
      <c r="I7" s="91">
        <f>ABS(H7-A7)</f>
        <v>1.00171821305842</v>
      </c>
      <c r="J7" s="91">
        <f>(D7*F7*P7)/(G7*A7)</f>
        <v>410.256410256410</v>
      </c>
      <c r="K7" s="91">
        <f>(D7*F7*P7)/(G7*R7)</f>
        <v>6.49999999999992</v>
      </c>
      <c r="L7" s="91">
        <f>(((P7*F7*Q7)/(G7*A7))+(P7/2))</f>
        <v>1165.128205128210</v>
      </c>
      <c r="M7" s="91">
        <f>((P7*F7*(Q7-D7))/(G7*A7)+(P7/2))</f>
        <v>754.871794871795</v>
      </c>
      <c r="N7" s="91">
        <f>B7-L7</f>
        <v>37.371794871790</v>
      </c>
      <c r="O7" s="91">
        <f>C7-M7</f>
        <v>-37.371794871795</v>
      </c>
      <c r="P7" s="91">
        <v>1920</v>
      </c>
      <c r="Q7" s="91">
        <v>0.5</v>
      </c>
      <c r="R7" s="91">
        <f>L7-M7</f>
        <v>410.256410256415</v>
      </c>
      <c r="S7" s="92">
        <f>1000*I7/($A7*$A7)</f>
        <v>23.7093068179508</v>
      </c>
    </row>
    <row r="8" ht="20.25" customHeight="1">
      <c r="A8" s="87">
        <v>7</v>
      </c>
      <c r="B8" s="93">
        <v>1182.5</v>
      </c>
      <c r="C8" s="54">
        <v>737.5</v>
      </c>
      <c r="D8" s="54">
        <v>1</v>
      </c>
      <c r="E8" s="54">
        <f>ABS(C8-B8)</f>
        <v>445</v>
      </c>
      <c r="F8" s="94">
        <v>50</v>
      </c>
      <c r="G8" s="95">
        <v>36</v>
      </c>
      <c r="H8" s="95">
        <f>(F8*D8*P8)/(E8*G8)</f>
        <v>5.99250936329588</v>
      </c>
      <c r="I8" s="95">
        <f>ABS(H8-A8)</f>
        <v>1.00749063670412</v>
      </c>
      <c r="J8" s="95">
        <f>(D8*F8*P8)/(G8*A8)</f>
        <v>380.952380952381</v>
      </c>
      <c r="K8" s="95">
        <f>(D8*F8*P8)/(G8*R8)</f>
        <v>7.00000000000002</v>
      </c>
      <c r="L8" s="95">
        <f>(((P8*F8*Q8)/(G8*A8))+(P8/2))</f>
        <v>1150.476190476190</v>
      </c>
      <c r="M8" s="95">
        <f>((P8*F8*(Q8-D8))/(G8*A8)+(P8/2))</f>
        <v>769.523809523810</v>
      </c>
      <c r="N8" s="95">
        <f>B8-L8</f>
        <v>32.023809523810</v>
      </c>
      <c r="O8" s="95">
        <f>C8-M8</f>
        <v>-32.023809523810</v>
      </c>
      <c r="P8" s="95">
        <v>1920</v>
      </c>
      <c r="Q8" s="95">
        <v>0.5</v>
      </c>
      <c r="R8" s="95">
        <f>L8-M8</f>
        <v>380.952380952380</v>
      </c>
      <c r="S8" s="96">
        <f>1000*I8/($A8*$A8)</f>
        <v>20.5610334021249</v>
      </c>
    </row>
    <row r="9" ht="20.25" customHeight="1">
      <c r="A9" s="87">
        <v>7.5</v>
      </c>
      <c r="B9" s="88">
        <v>1165</v>
      </c>
      <c r="C9" s="89">
        <v>755</v>
      </c>
      <c r="D9" s="89">
        <v>1</v>
      </c>
      <c r="E9" s="89">
        <f>ABS(C9-B9)</f>
        <v>410</v>
      </c>
      <c r="F9" s="90">
        <v>50</v>
      </c>
      <c r="G9" s="91">
        <v>36</v>
      </c>
      <c r="H9" s="91">
        <f>(F9*D9*P9)/(E9*G9)</f>
        <v>6.50406504065041</v>
      </c>
      <c r="I9" s="91">
        <f>ABS(H9-A9)</f>
        <v>0.99593495934959</v>
      </c>
      <c r="J9" s="91">
        <f>(D9*F9*P9)/(G9*A9)</f>
        <v>355.555555555556</v>
      </c>
      <c r="K9" s="91">
        <f>(D9*F9*P9)/(G9*R9)</f>
        <v>7.49999999999995</v>
      </c>
      <c r="L9" s="91">
        <f>(((P9*F9*Q9)/(G9*A9))+(P9/2))</f>
        <v>1137.777777777780</v>
      </c>
      <c r="M9" s="91">
        <f>((P9*F9*(Q9-D9))/(G9*A9)+(P9/2))</f>
        <v>782.2222222222219</v>
      </c>
      <c r="N9" s="91">
        <f>B9-L9</f>
        <v>27.222222222220</v>
      </c>
      <c r="O9" s="91">
        <f>C9-M9</f>
        <v>-27.222222222222</v>
      </c>
      <c r="P9" s="91">
        <v>1920</v>
      </c>
      <c r="Q9" s="91">
        <v>0.5</v>
      </c>
      <c r="R9" s="91">
        <f>L9-M9</f>
        <v>355.555555555558</v>
      </c>
      <c r="S9" s="92">
        <f>1000*I9/($A9*$A9)</f>
        <v>17.7055103884372</v>
      </c>
    </row>
    <row r="10" ht="20.25" customHeight="1">
      <c r="A10" s="87">
        <v>8</v>
      </c>
      <c r="B10" s="93">
        <v>1150.5</v>
      </c>
      <c r="C10" s="54">
        <v>769.5</v>
      </c>
      <c r="D10" s="54">
        <v>1</v>
      </c>
      <c r="E10" s="54">
        <f>ABS(C10-B10)</f>
        <v>381</v>
      </c>
      <c r="F10" s="94">
        <v>50</v>
      </c>
      <c r="G10" s="95">
        <v>36</v>
      </c>
      <c r="H10" s="95">
        <f>(F10*D10*P10)/(E10*G10)</f>
        <v>6.99912510936133</v>
      </c>
      <c r="I10" s="95">
        <f>ABS(H10-A10)</f>
        <v>1.00087489063867</v>
      </c>
      <c r="J10" s="95">
        <f>(D10*F10*P10)/(G10*A10)</f>
        <v>333.333333333333</v>
      </c>
      <c r="K10" s="95">
        <f>(D10*F10*P10)/(G10*R10)</f>
        <v>7.99999999999991</v>
      </c>
      <c r="L10" s="95">
        <f>(((P10*F10*Q10)/(G10*A10))+(P10/2))</f>
        <v>1126.666666666670</v>
      </c>
      <c r="M10" s="95">
        <f>((P10*F10*(Q10-D10))/(G10*A10)+(P10/2))</f>
        <v>793.333333333333</v>
      </c>
      <c r="N10" s="95">
        <f>B10-L10</f>
        <v>23.833333333330</v>
      </c>
      <c r="O10" s="95">
        <f>C10-M10</f>
        <v>-23.833333333333</v>
      </c>
      <c r="P10" s="95">
        <v>1920</v>
      </c>
      <c r="Q10" s="95">
        <v>0.5</v>
      </c>
      <c r="R10" s="95">
        <f>L10-M10</f>
        <v>333.333333333337</v>
      </c>
      <c r="S10" s="96">
        <f>1000*I10/($A10*$A10)</f>
        <v>15.6386701662292</v>
      </c>
    </row>
    <row r="11" ht="20.25" customHeight="1">
      <c r="A11" s="87">
        <v>8.5</v>
      </c>
      <c r="B11" s="88">
        <v>1137.5</v>
      </c>
      <c r="C11" s="89">
        <v>782</v>
      </c>
      <c r="D11" s="89">
        <v>1</v>
      </c>
      <c r="E11" s="89">
        <f>ABS(C11-B11)</f>
        <v>355.5</v>
      </c>
      <c r="F11" s="90">
        <v>50</v>
      </c>
      <c r="G11" s="91">
        <v>36</v>
      </c>
      <c r="H11" s="91">
        <f>(F11*D11*P11)/(E11*G11)</f>
        <v>7.50117205813408</v>
      </c>
      <c r="I11" s="91">
        <f>ABS(H11-A11)</f>
        <v>0.9988279418659201</v>
      </c>
      <c r="J11" s="91">
        <f>(D11*F11*P11)/(G11*A11)</f>
        <v>313.725490196078</v>
      </c>
      <c r="K11" s="91">
        <f>(D11*F11*P11)/(G11*R11)</f>
        <v>8.49999999999998</v>
      </c>
      <c r="L11" s="91">
        <f>(((P11*F11*Q11)/(G11*A11))+(P11/2))</f>
        <v>1116.862745098040</v>
      </c>
      <c r="M11" s="91">
        <f>((P11*F11*(Q11-D11))/(G11*A11)+(P11/2))</f>
        <v>803.137254901961</v>
      </c>
      <c r="N11" s="91">
        <f>B11-L11</f>
        <v>20.637254901960</v>
      </c>
      <c r="O11" s="91">
        <f>C11-M11</f>
        <v>-21.137254901961</v>
      </c>
      <c r="P11" s="91">
        <v>1920</v>
      </c>
      <c r="Q11" s="91">
        <v>0.5</v>
      </c>
      <c r="R11" s="91">
        <f>L11-M11</f>
        <v>313.725490196079</v>
      </c>
      <c r="S11" s="92">
        <f>1000*I11/($A11*$A11)</f>
        <v>13.8246081919158</v>
      </c>
    </row>
    <row r="12" ht="20.25" customHeight="1">
      <c r="A12" s="87">
        <v>9</v>
      </c>
      <c r="B12" s="93">
        <v>1118</v>
      </c>
      <c r="C12" s="54">
        <v>784</v>
      </c>
      <c r="D12" s="54">
        <v>1</v>
      </c>
      <c r="E12" s="54">
        <f>ABS(C12-B12)</f>
        <v>334</v>
      </c>
      <c r="F12" s="54">
        <v>50</v>
      </c>
      <c r="G12" s="54">
        <v>36</v>
      </c>
      <c r="H12" s="54">
        <f>(F12*D12*P12)/(E12*G12)</f>
        <v>7.98403193612774</v>
      </c>
      <c r="I12" s="54">
        <f>ABS(H12-A12)</f>
        <v>1.01596806387226</v>
      </c>
      <c r="J12" s="54">
        <f>(D12*F12*P12)/(G12*A12)</f>
        <v>296.296296296296</v>
      </c>
      <c r="K12" s="54">
        <f>(D12*F12*P12)/(G12*R12)</f>
        <v>8.99999999999995</v>
      </c>
      <c r="L12" s="54">
        <f>(((P12*F12*Q12)/(G12*A12))+(P12/2))</f>
        <v>1108.148148148150</v>
      </c>
      <c r="M12" s="54">
        <f>((P12*F12*(Q12-D12))/(G12*A12)+(P12/2))</f>
        <v>811.851851851852</v>
      </c>
      <c r="N12" s="54">
        <f>B12-L12</f>
        <v>9.851851851850</v>
      </c>
      <c r="O12" s="54">
        <f>C12-M12</f>
        <v>-27.851851851852</v>
      </c>
      <c r="P12" s="54">
        <v>1920</v>
      </c>
      <c r="Q12" s="54">
        <v>0.5</v>
      </c>
      <c r="R12" s="54">
        <f>L12-M12</f>
        <v>296.296296296298</v>
      </c>
      <c r="S12" s="54">
        <f>1000*I12/($A12*$A12)</f>
        <v>12.5428156033612</v>
      </c>
    </row>
    <row r="13" ht="20.25" customHeight="1">
      <c r="A13" s="87">
        <v>9.5</v>
      </c>
      <c r="B13" s="88">
        <v>1098.5</v>
      </c>
      <c r="C13" s="89">
        <v>787</v>
      </c>
      <c r="D13" s="89">
        <v>1</v>
      </c>
      <c r="E13" s="89">
        <f>ABS(C13-B13)</f>
        <v>311.5</v>
      </c>
      <c r="F13" s="90">
        <v>50</v>
      </c>
      <c r="G13" s="91">
        <v>36</v>
      </c>
      <c r="H13" s="91">
        <f>(F13*D13*P13)/(E13*G13)</f>
        <v>8.56072766185126</v>
      </c>
      <c r="I13" s="91">
        <f>ABS(H13-A13)</f>
        <v>0.93927233814874</v>
      </c>
      <c r="J13" s="91">
        <f>(D13*F13*P13)/(G13*A13)</f>
        <v>280.701754385965</v>
      </c>
      <c r="K13" s="91">
        <f>(D13*F13*P13)/(G13*R13)</f>
        <v>9.500000000000099</v>
      </c>
      <c r="L13" s="91">
        <f>(((P13*F13*Q13)/(G13*A13))+(P13/2))</f>
        <v>1100.350877192980</v>
      </c>
      <c r="M13" s="91">
        <f>((P13*F13*(Q13-D13))/(G13*A13)+(P13/2))</f>
        <v>819.649122807018</v>
      </c>
      <c r="N13" s="91">
        <f>B13-L13</f>
        <v>-1.850877192980</v>
      </c>
      <c r="O13" s="91">
        <f>C13-M13</f>
        <v>-32.649122807018</v>
      </c>
      <c r="P13" s="91">
        <v>1920</v>
      </c>
      <c r="Q13" s="91">
        <v>0.5</v>
      </c>
      <c r="R13" s="91">
        <f>L13-M13</f>
        <v>280.701754385962</v>
      </c>
      <c r="S13" s="92">
        <f>1000*I13/($A13*$A13)</f>
        <v>10.4074497301799</v>
      </c>
    </row>
    <row r="14" ht="20.25" customHeight="1">
      <c r="A14" s="87">
        <v>10</v>
      </c>
      <c r="B14" s="93">
        <v>1094.5</v>
      </c>
      <c r="C14" s="54">
        <v>797.5</v>
      </c>
      <c r="D14" s="54">
        <v>1</v>
      </c>
      <c r="E14" s="54">
        <f>ABS(C14-B14)</f>
        <v>297</v>
      </c>
      <c r="F14" s="94">
        <v>50</v>
      </c>
      <c r="G14" s="95">
        <v>36</v>
      </c>
      <c r="H14" s="95">
        <f>(F14*D14*P14)/(E14*G14)</f>
        <v>8.97867564534231</v>
      </c>
      <c r="I14" s="95">
        <f>ABS(H14-A14)</f>
        <v>1.02132435465769</v>
      </c>
      <c r="J14" s="95">
        <f>(D14*F14*P14)/(G14*A14)</f>
        <v>266.666666666667</v>
      </c>
      <c r="K14" s="95">
        <f>(D14*F14*P14)/(G14*R14)</f>
        <v>10.0000000000001</v>
      </c>
      <c r="L14" s="95">
        <f>(((P14*F14*Q14)/(G14*A14))+(P14/2))</f>
        <v>1093.333333333330</v>
      </c>
      <c r="M14" s="95">
        <f>((P14*F14*(Q14-D14))/(G14*A14)+(P14/2))</f>
        <v>826.666666666667</v>
      </c>
      <c r="N14" s="95">
        <f>B14-L14</f>
        <v>1.166666666670</v>
      </c>
      <c r="O14" s="95">
        <f>C14-M14</f>
        <v>-29.166666666667</v>
      </c>
      <c r="P14" s="95">
        <v>1920</v>
      </c>
      <c r="Q14" s="95">
        <v>0.5</v>
      </c>
      <c r="R14" s="95">
        <f>L14-M14</f>
        <v>266.666666666663</v>
      </c>
      <c r="S14" s="96">
        <f>1000*I14/($A14*$A14)</f>
        <v>10.2132435465769</v>
      </c>
    </row>
    <row r="15" ht="20.25" customHeight="1">
      <c r="A15" s="87">
        <v>10.5</v>
      </c>
      <c r="B15" s="88">
        <v>1100</v>
      </c>
      <c r="C15" s="89">
        <v>819</v>
      </c>
      <c r="D15" s="89">
        <v>1</v>
      </c>
      <c r="E15" s="89">
        <f>ABS(C15-B15)</f>
        <v>281</v>
      </c>
      <c r="F15" s="90">
        <v>50</v>
      </c>
      <c r="G15" s="91">
        <v>36</v>
      </c>
      <c r="H15" s="91">
        <f>(F15*D15*P15)/(E15*G15)</f>
        <v>9.48991696322657</v>
      </c>
      <c r="I15" s="91">
        <f>ABS(H15-A15)</f>
        <v>1.01008303677343</v>
      </c>
      <c r="J15" s="91">
        <f>(D15*F15*P15)/(G15*A15)</f>
        <v>253.968253968254</v>
      </c>
      <c r="K15" s="91">
        <f>(D15*F15*P15)/(G15*R15)</f>
        <v>10.4999999999999</v>
      </c>
      <c r="L15" s="91">
        <f>(((P15*F15*Q15)/(G15*A15))+(P15/2))</f>
        <v>1086.984126984130</v>
      </c>
      <c r="M15" s="91">
        <f>((P15*F15*(Q15-D15))/(G15*A15)+(P15/2))</f>
        <v>833.015873015873</v>
      </c>
      <c r="N15" s="91">
        <f>B15-L15</f>
        <v>13.015873015870</v>
      </c>
      <c r="O15" s="91">
        <f>C15-M15</f>
        <v>-14.015873015873</v>
      </c>
      <c r="P15" s="91">
        <v>1920</v>
      </c>
      <c r="Q15" s="91">
        <v>0.5</v>
      </c>
      <c r="R15" s="91">
        <f>L15-M15</f>
        <v>253.968253968257</v>
      </c>
      <c r="S15" s="92">
        <f>1000*I15/($A15*$A15)</f>
        <v>9.161750900439269</v>
      </c>
    </row>
    <row r="16" ht="20.25" customHeight="1">
      <c r="A16" s="87">
        <v>11</v>
      </c>
      <c r="B16" s="93">
        <v>1093</v>
      </c>
      <c r="C16" s="54">
        <v>826.5</v>
      </c>
      <c r="D16" s="54">
        <v>1</v>
      </c>
      <c r="E16" s="54">
        <f>ABS(C16-B16)</f>
        <v>266.5</v>
      </c>
      <c r="F16" s="94">
        <v>50</v>
      </c>
      <c r="G16" s="95">
        <v>36</v>
      </c>
      <c r="H16" s="95">
        <f>(F16*D16*P16)/(E16*G16)</f>
        <v>10.0062539086929</v>
      </c>
      <c r="I16" s="95">
        <f>ABS(H16-A16)</f>
        <v>0.9937460913071</v>
      </c>
      <c r="J16" s="95">
        <f>(D16*F16*P16)/(G16*A16)</f>
        <v>242.424242424242</v>
      </c>
      <c r="K16" s="95">
        <f>(D16*F16*P16)/(G16*R16)</f>
        <v>11.0000000000001</v>
      </c>
      <c r="L16" s="95">
        <f>(((P16*F16*Q16)/(G16*A16))+(P16/2))</f>
        <v>1081.212121212120</v>
      </c>
      <c r="M16" s="95">
        <f>((P16*F16*(Q16-D16))/(G16*A16)+(P16/2))</f>
        <v>838.787878787879</v>
      </c>
      <c r="N16" s="95">
        <f>B16-L16</f>
        <v>11.787878787880</v>
      </c>
      <c r="O16" s="95">
        <f>C16-M16</f>
        <v>-12.287878787879</v>
      </c>
      <c r="P16" s="95">
        <v>1920</v>
      </c>
      <c r="Q16" s="95">
        <v>0.5</v>
      </c>
      <c r="R16" s="95">
        <f>L16-M16</f>
        <v>242.424242424241</v>
      </c>
      <c r="S16" s="96">
        <f>1000*I16/($A16*$A16)</f>
        <v>8.21277761410826</v>
      </c>
    </row>
    <row r="17" ht="20.25" customHeight="1">
      <c r="A17" s="87">
        <v>11.5</v>
      </c>
      <c r="B17" s="88">
        <v>1086.5</v>
      </c>
      <c r="C17" s="89">
        <v>832.5</v>
      </c>
      <c r="D17" s="89">
        <v>1</v>
      </c>
      <c r="E17" s="89">
        <f>ABS(C17-B17)</f>
        <v>254</v>
      </c>
      <c r="F17" s="90">
        <v>50</v>
      </c>
      <c r="G17" s="91">
        <v>36</v>
      </c>
      <c r="H17" s="91">
        <f>(F17*D17*P17)/(E17*G17)</f>
        <v>10.498687664042</v>
      </c>
      <c r="I17" s="91">
        <f>ABS(H17-A17)</f>
        <v>1.001312335958</v>
      </c>
      <c r="J17" s="91">
        <f>(D17*F17*P17)/(G17*A17)</f>
        <v>231.884057971014</v>
      </c>
      <c r="K17" s="91">
        <f>(D17*F17*P17)/(G17*R17)</f>
        <v>11.4999999999999</v>
      </c>
      <c r="L17" s="91">
        <f>(((P17*F17*Q17)/(G17*A17))+(P17/2))</f>
        <v>1075.942028985510</v>
      </c>
      <c r="M17" s="91">
        <f>((P17*F17*(Q17-D17))/(G17*A17)+(P17/2))</f>
        <v>844.057971014493</v>
      </c>
      <c r="N17" s="91">
        <f>B17-L17</f>
        <v>10.557971014490</v>
      </c>
      <c r="O17" s="91">
        <f>C17-M17</f>
        <v>-11.557971014493</v>
      </c>
      <c r="P17" s="91">
        <v>1920</v>
      </c>
      <c r="Q17" s="91">
        <v>0.5</v>
      </c>
      <c r="R17" s="91">
        <f>L17-M17</f>
        <v>231.884057971017</v>
      </c>
      <c r="S17" s="92">
        <f>1000*I17/($A17*$A17)</f>
        <v>7.57135981820794</v>
      </c>
    </row>
    <row r="18" ht="20.25" customHeight="1">
      <c r="A18" s="87">
        <v>12</v>
      </c>
      <c r="B18" s="93">
        <v>1081</v>
      </c>
      <c r="C18" s="54">
        <v>839</v>
      </c>
      <c r="D18" s="54">
        <v>1</v>
      </c>
      <c r="E18" s="54">
        <f>ABS(C18-B18)</f>
        <v>242</v>
      </c>
      <c r="F18" s="94">
        <v>50</v>
      </c>
      <c r="G18" s="95">
        <v>36</v>
      </c>
      <c r="H18" s="95">
        <f>(F18*D18*P18)/(E18*G18)</f>
        <v>11.0192837465565</v>
      </c>
      <c r="I18" s="95">
        <f>ABS(H18-A18)</f>
        <v>0.9807162534435</v>
      </c>
      <c r="J18" s="95">
        <f>(D18*F18*P18)/(G18*A18)</f>
        <v>222.222222222222</v>
      </c>
      <c r="K18" s="95">
        <f>(D18*F18*P18)/(G18*R18)</f>
        <v>12.0000000000001</v>
      </c>
      <c r="L18" s="95">
        <f>(((P18*F18*Q18)/(G18*A18))+(P18/2))</f>
        <v>1071.111111111110</v>
      </c>
      <c r="M18" s="95">
        <f>((P18*F18*(Q18-D18))/(G18*A18)+(P18/2))</f>
        <v>848.888888888889</v>
      </c>
      <c r="N18" s="95">
        <f>B18-L18</f>
        <v>9.888888888890</v>
      </c>
      <c r="O18" s="95">
        <f>C18-M18</f>
        <v>-9.888888888888999</v>
      </c>
      <c r="P18" s="95">
        <v>1920</v>
      </c>
      <c r="Q18" s="95">
        <v>0.5</v>
      </c>
      <c r="R18" s="95">
        <f>L18-M18</f>
        <v>222.222222222221</v>
      </c>
      <c r="S18" s="96">
        <f>1000*I18/($A18*$A18)</f>
        <v>6.81052953780208</v>
      </c>
    </row>
    <row r="19" ht="20.25" customHeight="1">
      <c r="A19" s="87">
        <v>12.5</v>
      </c>
      <c r="B19" s="88">
        <v>1075.5</v>
      </c>
      <c r="C19" s="89">
        <v>844</v>
      </c>
      <c r="D19" s="90">
        <v>1</v>
      </c>
      <c r="E19" s="91">
        <f>ABS(C19-B19)</f>
        <v>231.5</v>
      </c>
      <c r="F19" s="92">
        <v>50</v>
      </c>
      <c r="G19" s="89">
        <v>36</v>
      </c>
      <c r="H19" s="89">
        <f>(F19*D19*P19)/(E19*G19)</f>
        <v>11.5190784737221</v>
      </c>
      <c r="I19" s="89">
        <f>ABS(H19-A19)</f>
        <v>0.9809215262779</v>
      </c>
      <c r="J19" s="89">
        <f>(D19*F19*P19)/(G19*A19)</f>
        <v>213.333333333333</v>
      </c>
      <c r="K19" s="89">
        <f>(D19*F19*P19)/(G19*R19)</f>
        <v>12.4999999999998</v>
      </c>
      <c r="L19" s="89">
        <f>(((P19*F19*Q19)/(G19*A19))+(P19/2))</f>
        <v>1066.666666666670</v>
      </c>
      <c r="M19" s="89">
        <f>((P19*F19*(Q19-D19))/(G19*A19)+(P19/2))</f>
        <v>853.333333333333</v>
      </c>
      <c r="N19" s="89">
        <f>B19-L19</f>
        <v>8.833333333330</v>
      </c>
      <c r="O19" s="89">
        <f>C19-M19</f>
        <v>-9.333333333333</v>
      </c>
      <c r="P19" s="89">
        <v>1920</v>
      </c>
      <c r="Q19" s="89">
        <v>0.5</v>
      </c>
      <c r="R19" s="89">
        <f>L19-M19</f>
        <v>213.333333333337</v>
      </c>
      <c r="S19" s="89">
        <f>1000*I19/($A19*$A19)</f>
        <v>6.27789776817856</v>
      </c>
    </row>
    <row r="20" ht="20.25" customHeight="1">
      <c r="A20" s="87">
        <v>13</v>
      </c>
      <c r="B20" s="93">
        <v>1071</v>
      </c>
      <c r="C20" s="54">
        <v>849</v>
      </c>
      <c r="D20" s="94">
        <v>1</v>
      </c>
      <c r="E20" s="97">
        <f>ABS(C20-B20)</f>
        <v>222</v>
      </c>
      <c r="F20" s="96">
        <v>50</v>
      </c>
      <c r="G20" s="54">
        <v>36</v>
      </c>
      <c r="H20" s="54">
        <f>(F20*D20*P20)/(E20*G20)</f>
        <v>12.012012012012</v>
      </c>
      <c r="I20" s="54">
        <f>ABS(H20-A20)</f>
        <v>0.987987987988</v>
      </c>
      <c r="J20" s="54">
        <f>(D20*F20*P20)/(G20*A20)</f>
        <v>205.128205128205</v>
      </c>
      <c r="K20" s="54">
        <f>(D20*F20*P20)/(G20*R20)</f>
        <v>13.0000000000001</v>
      </c>
      <c r="L20" s="54">
        <f>(((P20*F20*Q20)/(G20*A20))+(P20/2))</f>
        <v>1062.5641025641</v>
      </c>
      <c r="M20" s="54">
        <f>((P20*F20*(Q20-D20))/(G20*A20)+(P20/2))</f>
        <v>857.435897435897</v>
      </c>
      <c r="N20" s="54">
        <f>B20-L20</f>
        <v>8.435897435899999</v>
      </c>
      <c r="O20" s="54">
        <f>C20-M20</f>
        <v>-8.435897435896999</v>
      </c>
      <c r="P20" s="54">
        <v>1920</v>
      </c>
      <c r="Q20" s="54">
        <v>0.5</v>
      </c>
      <c r="R20" s="54">
        <f>L20-M20</f>
        <v>205.128205128203</v>
      </c>
      <c r="S20" s="54">
        <f>1000*I20/($A20*$A20)</f>
        <v>5.84608276915976</v>
      </c>
    </row>
    <row r="21" ht="20.25" customHeight="1">
      <c r="A21" s="87">
        <v>13.5</v>
      </c>
      <c r="B21" s="88">
        <v>1067</v>
      </c>
      <c r="C21" s="89">
        <v>853</v>
      </c>
      <c r="D21" s="89">
        <v>1</v>
      </c>
      <c r="E21" s="98">
        <f>ABS(C21-B21)</f>
        <v>214</v>
      </c>
      <c r="F21" s="89">
        <v>50</v>
      </c>
      <c r="G21" s="89">
        <v>36</v>
      </c>
      <c r="H21" s="89">
        <f>(F21*D21*P21)/(E21*G21)</f>
        <v>12.4610591900312</v>
      </c>
      <c r="I21" s="89">
        <f>ABS(H21-A21)</f>
        <v>1.0389408099688</v>
      </c>
      <c r="J21" s="89">
        <f>(D21*F21*P21)/(G21*A21)</f>
        <v>197.530864197531</v>
      </c>
      <c r="K21" s="89">
        <f>(D21*F21*P21)/(G21*R21)</f>
        <v>13.4999999999997</v>
      </c>
      <c r="L21" s="89">
        <f>(((P21*F21*Q21)/(G21*A21))+(P21/2))</f>
        <v>1058.765432098770</v>
      </c>
      <c r="M21" s="89">
        <f>((P21*F21*(Q21-D21))/(G21*A21)+(P21/2))</f>
        <v>861.234567901235</v>
      </c>
      <c r="N21" s="89">
        <f>B21-L21</f>
        <v>8.234567901229999</v>
      </c>
      <c r="O21" s="89">
        <f>C21-M21</f>
        <v>-8.234567901235</v>
      </c>
      <c r="P21" s="89">
        <v>1920</v>
      </c>
      <c r="Q21" s="89">
        <v>0.5</v>
      </c>
      <c r="R21" s="89">
        <f>L21-M21</f>
        <v>197.530864197535</v>
      </c>
      <c r="S21" s="89">
        <f>1000*I21/($A21*$A21)</f>
        <v>5.70063544564499</v>
      </c>
    </row>
    <row r="22" ht="20.25" customHeight="1">
      <c r="A22" s="87">
        <v>14</v>
      </c>
      <c r="B22" s="93">
        <v>1062.5</v>
      </c>
      <c r="C22" s="54">
        <v>857</v>
      </c>
      <c r="D22" s="54">
        <v>1</v>
      </c>
      <c r="E22" s="54">
        <f>ABS(C22-B22)</f>
        <v>205.5</v>
      </c>
      <c r="F22" s="54">
        <v>50</v>
      </c>
      <c r="G22" s="54">
        <v>36</v>
      </c>
      <c r="H22" s="54">
        <f>(F22*D22*P22)/(E22*G22)</f>
        <v>12.9764801297648</v>
      </c>
      <c r="I22" s="54">
        <f>ABS(H22-A22)</f>
        <v>1.0235198702352</v>
      </c>
      <c r="J22" s="54">
        <f>(D22*F22*P22)/(G22*A22)</f>
        <v>190.476190476190</v>
      </c>
      <c r="K22" s="54">
        <f>(D22*F22*P22)/(G22*R22)</f>
        <v>13.9999999999997</v>
      </c>
      <c r="L22" s="54">
        <f>(((P22*F22*Q22)/(G22*A22))+(P22/2))</f>
        <v>1055.2380952381</v>
      </c>
      <c r="M22" s="54">
        <f>((P22*F22*(Q22-D22))/(G22*A22)+(P22/2))</f>
        <v>864.761904761905</v>
      </c>
      <c r="N22" s="54">
        <f>B22-L22</f>
        <v>7.2619047619</v>
      </c>
      <c r="O22" s="54">
        <f>C22-M22</f>
        <v>-7.761904761905</v>
      </c>
      <c r="P22" s="54">
        <v>1920</v>
      </c>
      <c r="Q22" s="54">
        <v>0.5</v>
      </c>
      <c r="R22" s="54">
        <f>L22-M22</f>
        <v>190.476190476195</v>
      </c>
      <c r="S22" s="54">
        <f>1000*I22/($A22*$A22)</f>
        <v>5.22204015426122</v>
      </c>
    </row>
    <row r="23" ht="20.25" customHeight="1">
      <c r="A23" s="87">
        <v>14.5</v>
      </c>
      <c r="B23" s="88">
        <v>1058.5</v>
      </c>
      <c r="C23" s="89">
        <v>861.5</v>
      </c>
      <c r="D23" s="89">
        <v>1</v>
      </c>
      <c r="E23" s="89">
        <f>ABS(C23-B23)</f>
        <v>197</v>
      </c>
      <c r="F23" s="89">
        <v>50</v>
      </c>
      <c r="G23" s="89">
        <v>36</v>
      </c>
      <c r="H23" s="89">
        <f>(F23*D23*P23)/(E23*G23)</f>
        <v>13.5363790186125</v>
      </c>
      <c r="I23" s="89">
        <f>ABS(H23-A23)</f>
        <v>0.9636209813875</v>
      </c>
      <c r="J23" s="89">
        <f>(D23*F23*P23)/(G23*A23)</f>
        <v>183.908045977011</v>
      </c>
      <c r="K23" s="89">
        <f>(D23*F23*P23)/(G23*R23)</f>
        <v>14.4999999999996</v>
      </c>
      <c r="L23" s="89">
        <f>(((P23*F23*Q23)/(G23*A23))+(P23/2))</f>
        <v>1051.954022988510</v>
      </c>
      <c r="M23" s="89">
        <f>((P23*F23*(Q23-D23))/(G23*A23)+(P23/2))</f>
        <v>868.045977011494</v>
      </c>
      <c r="N23" s="89">
        <f>B23-L23</f>
        <v>6.545977011490</v>
      </c>
      <c r="O23" s="89">
        <f>C23-M23</f>
        <v>-6.545977011494</v>
      </c>
      <c r="P23" s="89">
        <v>1920</v>
      </c>
      <c r="Q23" s="89">
        <v>0.5</v>
      </c>
      <c r="R23" s="89">
        <f>L23-M23</f>
        <v>183.908045977016</v>
      </c>
      <c r="S23" s="89">
        <f>1000*I23/($A23*$A23)</f>
        <v>4.58321513145065</v>
      </c>
    </row>
    <row r="24" ht="20.25" customHeight="1">
      <c r="A24" s="87">
        <v>15</v>
      </c>
      <c r="B24" s="93">
        <v>1055</v>
      </c>
      <c r="C24" s="54">
        <v>864.5</v>
      </c>
      <c r="D24" s="54">
        <v>1</v>
      </c>
      <c r="E24" s="54">
        <f>ABS(C24-B24)</f>
        <v>190.5</v>
      </c>
      <c r="F24" s="54">
        <v>50</v>
      </c>
      <c r="G24" s="54">
        <v>36</v>
      </c>
      <c r="H24" s="54">
        <f>(F24*D24*P24)/(E24*G24)</f>
        <v>13.9982502187227</v>
      </c>
      <c r="I24" s="54">
        <f>ABS(H24-A24)</f>
        <v>1.0017497812773</v>
      </c>
      <c r="J24" s="54">
        <f>(D24*F24*P24)/(G24*A24)</f>
        <v>177.777777777778</v>
      </c>
      <c r="K24" s="54">
        <f>(D24*F24*P24)/(G24*R24)</f>
        <v>14.9999999999999</v>
      </c>
      <c r="L24" s="54">
        <f>(((P24*F24*Q24)/(G24*A24))+(P24/2))</f>
        <v>1048.888888888890</v>
      </c>
      <c r="M24" s="54">
        <f>((P24*F24*(Q24-D24))/(G24*A24)+(P24/2))</f>
        <v>871.111111111111</v>
      </c>
      <c r="N24" s="54">
        <f>B24-L24</f>
        <v>6.111111111110</v>
      </c>
      <c r="O24" s="54">
        <f>C24-M24</f>
        <v>-6.611111111111</v>
      </c>
      <c r="P24" s="54">
        <v>1920</v>
      </c>
      <c r="Q24" s="54">
        <v>0.5</v>
      </c>
      <c r="R24" s="54">
        <f>L24-M24</f>
        <v>177.777777777779</v>
      </c>
      <c r="S24" s="54">
        <f>1000*I24/($A24*$A24)</f>
        <v>4.45222125012133</v>
      </c>
    </row>
    <row r="25" ht="20.25" customHeight="1">
      <c r="A25" s="87">
        <v>15.5</v>
      </c>
      <c r="B25" s="88">
        <v>1052</v>
      </c>
      <c r="C25" s="89">
        <v>868</v>
      </c>
      <c r="D25" s="89">
        <v>1</v>
      </c>
      <c r="E25" s="89">
        <f>ABS(C25-B25)</f>
        <v>184</v>
      </c>
      <c r="F25" s="89">
        <v>50</v>
      </c>
      <c r="G25" s="89">
        <v>36</v>
      </c>
      <c r="H25" s="89">
        <f>(F25*D25*P25)/(E25*G25)</f>
        <v>14.4927536231884</v>
      </c>
      <c r="I25" s="89">
        <f>ABS(H25-A25)</f>
        <v>1.0072463768116</v>
      </c>
      <c r="J25" s="89">
        <f>(D25*F25*P25)/(G25*A25)</f>
        <v>172.043010752688</v>
      </c>
      <c r="K25" s="89">
        <f>(D25*F25*P25)/(G25*R25)</f>
        <v>15.5000000000004</v>
      </c>
      <c r="L25" s="89">
        <f>(((P25*F25*Q25)/(G25*A25))+(P25/2))</f>
        <v>1046.021505376340</v>
      </c>
      <c r="M25" s="89">
        <f>((P25*F25*(Q25-D25))/(G25*A25)+(P25/2))</f>
        <v>873.978494623656</v>
      </c>
      <c r="N25" s="89">
        <f>B25-L25</f>
        <v>5.978494623660</v>
      </c>
      <c r="O25" s="89">
        <f>C25-M25</f>
        <v>-5.978494623656</v>
      </c>
      <c r="P25" s="89">
        <v>1920</v>
      </c>
      <c r="Q25" s="89">
        <v>0.5</v>
      </c>
      <c r="R25" s="89">
        <f>L25-M25</f>
        <v>172.043010752684</v>
      </c>
      <c r="S25" s="89">
        <f>1000*I25/($A25*$A25)</f>
        <v>4.19249272346139</v>
      </c>
    </row>
    <row r="26" ht="20.25" customHeight="1">
      <c r="A26" s="87">
        <v>16</v>
      </c>
      <c r="B26" s="93">
        <v>1048.5</v>
      </c>
      <c r="C26" s="54">
        <v>871.5</v>
      </c>
      <c r="D26" s="54">
        <v>1</v>
      </c>
      <c r="E26" s="54">
        <f>ABS(C26-B26)</f>
        <v>177</v>
      </c>
      <c r="F26" s="54">
        <v>50</v>
      </c>
      <c r="G26" s="54">
        <v>36</v>
      </c>
      <c r="H26" s="54">
        <f>(F26*D26*P26)/(E26*G26)</f>
        <v>15.0659133709981</v>
      </c>
      <c r="I26" s="54">
        <f>ABS(H26-A26)</f>
        <v>0.9340866290019</v>
      </c>
      <c r="J26" s="54">
        <f>(D26*F26*P26)/(G26*A26)</f>
        <v>166.666666666667</v>
      </c>
      <c r="K26" s="54">
        <f>(D26*F26*P26)/(G26*R26)</f>
        <v>16.0000000000004</v>
      </c>
      <c r="L26" s="54">
        <f>(((P26*F26*Q26)/(G26*A26))+(P26/2))</f>
        <v>1043.333333333330</v>
      </c>
      <c r="M26" s="54">
        <f>((P26*F26*(Q26-D26))/(G26*A26)+(P26/2))</f>
        <v>876.666666666667</v>
      </c>
      <c r="N26" s="54">
        <f>B26-L26</f>
        <v>5.166666666670</v>
      </c>
      <c r="O26" s="54">
        <f>C26-M26</f>
        <v>-5.166666666667</v>
      </c>
      <c r="P26" s="54">
        <v>1920</v>
      </c>
      <c r="Q26" s="54">
        <v>0.5</v>
      </c>
      <c r="R26" s="54">
        <f>L26-M26</f>
        <v>166.666666666663</v>
      </c>
      <c r="S26" s="54">
        <f>1000*I26/($A26*$A26)</f>
        <v>3.64877589453867</v>
      </c>
    </row>
    <row r="27" ht="20.25" customHeight="1">
      <c r="A27" s="87">
        <v>16.5</v>
      </c>
      <c r="B27" s="88">
        <v>1046</v>
      </c>
      <c r="C27" s="89">
        <v>874</v>
      </c>
      <c r="D27" s="89">
        <v>1</v>
      </c>
      <c r="E27" s="89">
        <f>ABS(C27-B27)</f>
        <v>172</v>
      </c>
      <c r="F27" s="89">
        <v>50</v>
      </c>
      <c r="G27" s="89">
        <v>36</v>
      </c>
      <c r="H27" s="89">
        <f>(F27*D27*P27)/(E27*G27)</f>
        <v>15.5038759689922</v>
      </c>
      <c r="I27" s="89">
        <f>ABS(H27-A27)</f>
        <v>0.9961240310078</v>
      </c>
      <c r="J27" s="89">
        <f>(D27*F27*P27)/(G27*A27)</f>
        <v>161.616161616162</v>
      </c>
      <c r="K27" s="89">
        <f>(D27*F27*P27)/(G27*R27)</f>
        <v>16.5000000000001</v>
      </c>
      <c r="L27" s="89">
        <f>(((P27*F27*Q27)/(G27*A27))+(P27/2))</f>
        <v>1040.808080808080</v>
      </c>
      <c r="M27" s="89">
        <f>((P27*F27*(Q27-D27))/(G27*A27)+(P27/2))</f>
        <v>879.1919191919191</v>
      </c>
      <c r="N27" s="89">
        <f>B27-L27</f>
        <v>5.191919191920</v>
      </c>
      <c r="O27" s="89">
        <f>C27-M27</f>
        <v>-5.191919191919</v>
      </c>
      <c r="P27" s="89">
        <v>1920</v>
      </c>
      <c r="Q27" s="89">
        <v>0.5</v>
      </c>
      <c r="R27" s="89">
        <f>L27-M27</f>
        <v>161.616161616161</v>
      </c>
      <c r="S27" s="89">
        <f>1000*I27/($A27*$A27)</f>
        <v>3.65885778147952</v>
      </c>
    </row>
    <row r="28" ht="20.25" customHeight="1">
      <c r="A28" s="87">
        <v>17</v>
      </c>
      <c r="B28" s="93">
        <v>1043.5</v>
      </c>
      <c r="C28" s="54">
        <v>876.5</v>
      </c>
      <c r="D28" s="54">
        <v>1</v>
      </c>
      <c r="E28" s="54">
        <f>ABS(C28-B28)</f>
        <v>167</v>
      </c>
      <c r="F28" s="54">
        <v>50</v>
      </c>
      <c r="G28" s="54">
        <v>36</v>
      </c>
      <c r="H28" s="54">
        <f>(F28*D28*P28)/(E28*G28)</f>
        <v>15.9680638722555</v>
      </c>
      <c r="I28" s="54">
        <f>ABS(H28-A28)</f>
        <v>1.0319361277445</v>
      </c>
      <c r="J28" s="54">
        <f>(D28*F28*P28)/(G28*A28)</f>
        <v>156.862745098039</v>
      </c>
      <c r="K28" s="54">
        <f>(D28*F28*P28)/(G28*R28)</f>
        <v>16.9999999999999</v>
      </c>
      <c r="L28" s="54">
        <f>(((P28*F28*Q28)/(G28*A28))+(P28/2))</f>
        <v>1038.431372549020</v>
      </c>
      <c r="M28" s="54">
        <f>((P28*F28*(Q28-D28))/(G28*A28)+(P28/2))</f>
        <v>881.568627450980</v>
      </c>
      <c r="N28" s="54">
        <f>B28-L28</f>
        <v>5.068627450980</v>
      </c>
      <c r="O28" s="54">
        <f>C28-M28</f>
        <v>-5.068627450980</v>
      </c>
      <c r="P28" s="54">
        <v>1920</v>
      </c>
      <c r="Q28" s="54">
        <v>0.5</v>
      </c>
      <c r="R28" s="54">
        <f>L28-M28</f>
        <v>156.862745098040</v>
      </c>
      <c r="S28" s="54">
        <f>1000*I28/($A28*$A28)</f>
        <v>3.57071324479066</v>
      </c>
    </row>
    <row r="29" ht="20.25" customHeight="1">
      <c r="A29" s="87">
        <v>17.5</v>
      </c>
      <c r="B29" s="88">
        <v>1040.5</v>
      </c>
      <c r="C29" s="89">
        <v>879.5</v>
      </c>
      <c r="D29" s="89">
        <v>1</v>
      </c>
      <c r="E29" s="89">
        <f>ABS(C29-B29)</f>
        <v>161</v>
      </c>
      <c r="F29" s="89">
        <v>50</v>
      </c>
      <c r="G29" s="89">
        <v>36</v>
      </c>
      <c r="H29" s="89">
        <f>(F29*D29*P29)/(E29*G29)</f>
        <v>16.5631469979296</v>
      </c>
      <c r="I29" s="89">
        <f>ABS(H29-A29)</f>
        <v>0.9368530020704</v>
      </c>
      <c r="J29" s="89">
        <f>(D29*F29*P29)/(G29*A29)</f>
        <v>152.380952380952</v>
      </c>
      <c r="K29" s="89">
        <f>(D29*F29*P29)/(G29*R29)</f>
        <v>17.4999999999996</v>
      </c>
      <c r="L29" s="89">
        <f>(((P29*F29*Q29)/(G29*A29))+(P29/2))</f>
        <v>1036.190476190480</v>
      </c>
      <c r="M29" s="89">
        <f>((P29*F29*(Q29-D29))/(G29*A29)+(P29/2))</f>
        <v>883.809523809524</v>
      </c>
      <c r="N29" s="89">
        <f>B29-L29</f>
        <v>4.309523809520</v>
      </c>
      <c r="O29" s="89">
        <f>C29-M29</f>
        <v>-4.309523809524</v>
      </c>
      <c r="P29" s="89">
        <v>1920</v>
      </c>
      <c r="Q29" s="89">
        <v>0.5</v>
      </c>
      <c r="R29" s="89">
        <f>L29-M29</f>
        <v>152.380952380956</v>
      </c>
      <c r="S29" s="89">
        <f>1000*I29/($A29*$A29)</f>
        <v>3.05911184349518</v>
      </c>
    </row>
    <row r="30" ht="20.25" customHeight="1">
      <c r="A30" s="87">
        <v>18</v>
      </c>
      <c r="B30" s="93">
        <v>1038.5</v>
      </c>
      <c r="C30" s="54">
        <v>881.5</v>
      </c>
      <c r="D30" s="54">
        <v>1</v>
      </c>
      <c r="E30" s="54">
        <f>ABS(C30-B30)</f>
        <v>157</v>
      </c>
      <c r="F30" s="54">
        <v>50</v>
      </c>
      <c r="G30" s="54">
        <v>36</v>
      </c>
      <c r="H30" s="54">
        <f>(F30*D30*P30)/(E30*G30)</f>
        <v>16.9851380042463</v>
      </c>
      <c r="I30" s="54">
        <f>ABS(H30-A30)</f>
        <v>1.0148619957537</v>
      </c>
      <c r="J30" s="54">
        <f>(D30*F30*P30)/(G30*A30)</f>
        <v>148.148148148148</v>
      </c>
      <c r="K30" s="54">
        <f>(D30*F30*P30)/(G30*R30)</f>
        <v>18.0000000000005</v>
      </c>
      <c r="L30" s="54">
        <f>(((P30*F30*Q30)/(G30*A30))+(P30/2))</f>
        <v>1034.074074074070</v>
      </c>
      <c r="M30" s="54">
        <f>((P30*F30*(Q30-D30))/(G30*A30)+(P30/2))</f>
        <v>885.925925925926</v>
      </c>
      <c r="N30" s="54">
        <f>B30-L30</f>
        <v>4.425925925930</v>
      </c>
      <c r="O30" s="54">
        <f>C30-M30</f>
        <v>-4.425925925926</v>
      </c>
      <c r="P30" s="54">
        <v>1920</v>
      </c>
      <c r="Q30" s="54">
        <v>0.5</v>
      </c>
      <c r="R30" s="54">
        <f>L30-M30</f>
        <v>148.148148148144</v>
      </c>
      <c r="S30" s="54">
        <f>1000*I30/($A30*$A30)</f>
        <v>3.13229011035093</v>
      </c>
    </row>
    <row r="31" ht="20.25" customHeight="1">
      <c r="A31" s="87">
        <v>18.5</v>
      </c>
      <c r="B31" s="88">
        <v>1036</v>
      </c>
      <c r="C31" s="89">
        <v>884</v>
      </c>
      <c r="D31" s="89">
        <v>1</v>
      </c>
      <c r="E31" s="89">
        <f>ABS(C31-B31)</f>
        <v>152</v>
      </c>
      <c r="F31" s="89">
        <v>50</v>
      </c>
      <c r="G31" s="89">
        <v>36</v>
      </c>
      <c r="H31" s="89">
        <f>(F31*D31*P31)/(E31*G31)</f>
        <v>17.5438596491228</v>
      </c>
      <c r="I31" s="89">
        <f>ABS(H31-A31)</f>
        <v>0.9561403508772</v>
      </c>
      <c r="J31" s="89">
        <f>(D31*F31*P31)/(G31*A31)</f>
        <v>144.144144144144</v>
      </c>
      <c r="K31" s="89">
        <f>(D31*F31*P31)/(G31*R31)</f>
        <v>18.5000000000003</v>
      </c>
      <c r="L31" s="89">
        <f>(((P31*F31*Q31)/(G31*A31))+(P31/2))</f>
        <v>1032.072072072070</v>
      </c>
      <c r="M31" s="89">
        <f>((P31*F31*(Q31-D31))/(G31*A31)+(P31/2))</f>
        <v>887.927927927928</v>
      </c>
      <c r="N31" s="89">
        <f>B31-L31</f>
        <v>3.927927927930</v>
      </c>
      <c r="O31" s="89">
        <f>C31-M31</f>
        <v>-3.927927927928</v>
      </c>
      <c r="P31" s="89">
        <v>1920</v>
      </c>
      <c r="Q31" s="89">
        <v>0.5</v>
      </c>
      <c r="R31" s="89">
        <f>L31-M31</f>
        <v>144.144144144142</v>
      </c>
      <c r="S31" s="89">
        <f>1000*I31/($A31*$A31)</f>
        <v>2.7936898491664</v>
      </c>
    </row>
    <row r="32" ht="20.25" customHeight="1">
      <c r="A32" s="87">
        <v>19</v>
      </c>
      <c r="B32" s="93">
        <v>1034</v>
      </c>
      <c r="C32" s="54">
        <v>886</v>
      </c>
      <c r="D32" s="54">
        <v>1</v>
      </c>
      <c r="E32" s="54">
        <f>ABS(C32-B32)</f>
        <v>148</v>
      </c>
      <c r="F32" s="54">
        <v>50</v>
      </c>
      <c r="G32" s="54">
        <v>36</v>
      </c>
      <c r="H32" s="54">
        <f>(F32*D32*P32)/(E32*G32)</f>
        <v>18.018018018018</v>
      </c>
      <c r="I32" s="54">
        <f>ABS(H32-A32)</f>
        <v>0.981981981982</v>
      </c>
      <c r="J32" s="54">
        <f>(D32*F32*P32)/(G32*A32)</f>
        <v>140.350877192982</v>
      </c>
      <c r="K32" s="54">
        <f>(D32*F32*P32)/(G32*R32)</f>
        <v>19.0000000000002</v>
      </c>
      <c r="L32" s="54">
        <f>(((P32*F32*Q32)/(G32*A32))+(P32/2))</f>
        <v>1030.175438596490</v>
      </c>
      <c r="M32" s="54">
        <f>((P32*F32*(Q32-D32))/(G32*A32)+(P32/2))</f>
        <v>889.8245614035091</v>
      </c>
      <c r="N32" s="54">
        <f>B32-L32</f>
        <v>3.824561403510</v>
      </c>
      <c r="O32" s="54">
        <f>C32-M32</f>
        <v>-3.824561403509</v>
      </c>
      <c r="P32" s="54">
        <v>1920</v>
      </c>
      <c r="Q32" s="54">
        <v>0.5</v>
      </c>
      <c r="R32" s="54">
        <f>L32-M32</f>
        <v>140.350877192981</v>
      </c>
      <c r="S32" s="54">
        <f>1000*I32/($A32*$A32)</f>
        <v>2.720171695241</v>
      </c>
    </row>
    <row r="33" ht="20.25" customHeight="1">
      <c r="A33" s="87">
        <v>19.5</v>
      </c>
      <c r="B33" s="88">
        <v>1032</v>
      </c>
      <c r="C33" s="89">
        <v>888</v>
      </c>
      <c r="D33" s="89">
        <v>1</v>
      </c>
      <c r="E33" s="89">
        <f>ABS(C33-B33)</f>
        <v>144</v>
      </c>
      <c r="F33" s="89">
        <v>50</v>
      </c>
      <c r="G33" s="89">
        <v>36</v>
      </c>
      <c r="H33" s="89">
        <f>(F33*D33*P33)/(E33*G33)</f>
        <v>18.5185185185185</v>
      </c>
      <c r="I33" s="89">
        <f>ABS(H33-A33)</f>
        <v>0.9814814814815001</v>
      </c>
      <c r="J33" s="89">
        <f>(D33*F33*P33)/(G33*A33)</f>
        <v>136.752136752137</v>
      </c>
      <c r="K33" s="89">
        <f>(D33*F33*P33)/(G33*R33)</f>
        <v>19.4999999999998</v>
      </c>
      <c r="L33" s="89">
        <f>(((P33*F33*Q33)/(G33*A33))+(P33/2))</f>
        <v>1028.376068376070</v>
      </c>
      <c r="M33" s="89">
        <f>((P33*F33*(Q33-D33))/(G33*A33)+(P33/2))</f>
        <v>891.623931623932</v>
      </c>
      <c r="N33" s="89">
        <f>B33-L33</f>
        <v>3.623931623930</v>
      </c>
      <c r="O33" s="89">
        <f>C33-M33</f>
        <v>-3.623931623932</v>
      </c>
      <c r="P33" s="89">
        <v>1920</v>
      </c>
      <c r="Q33" s="89">
        <v>0.5</v>
      </c>
      <c r="R33" s="89">
        <f>L33-M33</f>
        <v>136.752136752138</v>
      </c>
      <c r="S33" s="89">
        <f>1000*I33/($A33*$A33)</f>
        <v>2.58114788029323</v>
      </c>
    </row>
    <row r="34" ht="20.25" customHeight="1">
      <c r="A34" s="87">
        <v>20</v>
      </c>
      <c r="B34" s="93">
        <v>1030</v>
      </c>
      <c r="C34" s="54">
        <v>890</v>
      </c>
      <c r="D34" s="54">
        <v>1</v>
      </c>
      <c r="E34" s="54">
        <f>ABS(C34-B34)</f>
        <v>140</v>
      </c>
      <c r="F34" s="54">
        <v>50</v>
      </c>
      <c r="G34" s="54">
        <v>36</v>
      </c>
      <c r="H34" s="54">
        <f>(F34*D34*P34)/(E34*G34)</f>
        <v>19.047619047619</v>
      </c>
      <c r="I34" s="54">
        <f>ABS(H34-A34)</f>
        <v>0.952380952381</v>
      </c>
      <c r="J34" s="54">
        <f>(D34*F34*P34)/(G34*A34)</f>
        <v>133.333333333333</v>
      </c>
      <c r="K34" s="54">
        <f>(D34*F34*P34)/(G34*R34)</f>
        <v>19.9999999999995</v>
      </c>
      <c r="L34" s="54">
        <f>(((P34*F34*Q34)/(G34*A34))+(P34/2))</f>
        <v>1026.666666666670</v>
      </c>
      <c r="M34" s="54">
        <f>((P34*F34*(Q34-D34))/(G34*A34)+(P34/2))</f>
        <v>893.333333333333</v>
      </c>
      <c r="N34" s="54">
        <f>B34-L34</f>
        <v>3.333333333330</v>
      </c>
      <c r="O34" s="54">
        <f>C34-M34</f>
        <v>-3.333333333333</v>
      </c>
      <c r="P34" s="54">
        <v>1920</v>
      </c>
      <c r="Q34" s="54">
        <v>0.5</v>
      </c>
      <c r="R34" s="54">
        <f>L34-M34</f>
        <v>133.333333333337</v>
      </c>
      <c r="S34" s="54">
        <f>1000*I34/($A34*$A34)</f>
        <v>2.3809523809525</v>
      </c>
    </row>
    <row r="35" ht="20.25" customHeight="1">
      <c r="A35" s="87">
        <v>20.5</v>
      </c>
      <c r="B35" s="88">
        <v>1028.5</v>
      </c>
      <c r="C35" s="89">
        <v>891.5</v>
      </c>
      <c r="D35" s="89">
        <v>1</v>
      </c>
      <c r="E35" s="89">
        <f>ABS(C35-B35)</f>
        <v>137</v>
      </c>
      <c r="F35" s="89">
        <v>50</v>
      </c>
      <c r="G35" s="89">
        <v>36</v>
      </c>
      <c r="H35" s="89">
        <f>(F35*D35*P35)/(E35*G35)</f>
        <v>19.4647201946472</v>
      </c>
      <c r="I35" s="89">
        <f>ABS(H35-A35)</f>
        <v>1.0352798053528</v>
      </c>
      <c r="J35" s="89">
        <f>(D35*F35*P35)/(G35*A35)</f>
        <v>130.081300813008</v>
      </c>
      <c r="K35" s="89">
        <f>(D35*F35*P35)/(G35*R35)</f>
        <v>20.5000000000007</v>
      </c>
      <c r="L35" s="89">
        <f>(((P35*F35*Q35)/(G35*A35))+(P35/2))</f>
        <v>1025.0406504065</v>
      </c>
      <c r="M35" s="89">
        <f>((P35*F35*(Q35-D35))/(G35*A35)+(P35/2))</f>
        <v>894.959349593496</v>
      </c>
      <c r="N35" s="89">
        <f>B35-L35</f>
        <v>3.4593495935</v>
      </c>
      <c r="O35" s="89">
        <f>C35-M35</f>
        <v>-3.459349593496</v>
      </c>
      <c r="P35" s="89">
        <v>1920</v>
      </c>
      <c r="Q35" s="89">
        <v>0.5</v>
      </c>
      <c r="R35" s="89">
        <f>L35-M35</f>
        <v>130.081300813004</v>
      </c>
      <c r="S35" s="89">
        <f>1000*I35/($A35*$A35)</f>
        <v>2.46348555705604</v>
      </c>
    </row>
    <row r="36" ht="20.25" customHeight="1">
      <c r="A36" s="87">
        <v>21</v>
      </c>
      <c r="B36" s="93">
        <v>1026.5</v>
      </c>
      <c r="C36" s="54">
        <v>893.5</v>
      </c>
      <c r="D36" s="54">
        <v>1</v>
      </c>
      <c r="E36" s="54">
        <f>ABS(C36-B36)</f>
        <v>133</v>
      </c>
      <c r="F36" s="54">
        <v>50</v>
      </c>
      <c r="G36" s="54">
        <v>36</v>
      </c>
      <c r="H36" s="54">
        <f>(F36*D36*P36)/(E36*G36)</f>
        <v>20.0501253132832</v>
      </c>
      <c r="I36" s="54">
        <f>ABS(H36-A36)</f>
        <v>0.9498746867168</v>
      </c>
      <c r="J36" s="54">
        <f>(D36*F36*P36)/(G36*A36)</f>
        <v>126.984126984127</v>
      </c>
      <c r="K36" s="54">
        <f>(D36*F36*P36)/(G36*R36)</f>
        <v>21.0000000000007</v>
      </c>
      <c r="L36" s="54">
        <f>(((P36*F36*Q36)/(G36*A36))+(P36/2))</f>
        <v>1023.492063492060</v>
      </c>
      <c r="M36" s="54">
        <f>((P36*F36*(Q36-D36))/(G36*A36)+(P36/2))</f>
        <v>896.507936507937</v>
      </c>
      <c r="N36" s="54">
        <f>B36-L36</f>
        <v>3.007936507940</v>
      </c>
      <c r="O36" s="54">
        <f>C36-M36</f>
        <v>-3.007936507937</v>
      </c>
      <c r="P36" s="54">
        <v>1920</v>
      </c>
      <c r="Q36" s="54">
        <v>0.5</v>
      </c>
      <c r="R36" s="54">
        <f>L36-M36</f>
        <v>126.984126984123</v>
      </c>
      <c r="S36" s="54">
        <f>1000*I36/($A36*$A36)</f>
        <v>2.15391085423311</v>
      </c>
    </row>
    <row r="37" ht="20.25" customHeight="1">
      <c r="A37" s="87">
        <v>21.5</v>
      </c>
      <c r="B37" s="88">
        <v>1025</v>
      </c>
      <c r="C37" s="89">
        <v>895</v>
      </c>
      <c r="D37" s="89">
        <v>1</v>
      </c>
      <c r="E37" s="89">
        <f>ABS(C37-B37)</f>
        <v>130</v>
      </c>
      <c r="F37" s="89">
        <v>50</v>
      </c>
      <c r="G37" s="89">
        <v>36</v>
      </c>
      <c r="H37" s="89">
        <f>(F37*D37*P37)/(E37*G37)</f>
        <v>20.5128205128205</v>
      </c>
      <c r="I37" s="89">
        <f>ABS(H37-A37)</f>
        <v>0.9871794871795</v>
      </c>
      <c r="J37" s="89">
        <f>(D37*F37*P37)/(G37*A37)</f>
        <v>124.031007751938</v>
      </c>
      <c r="K37" s="89">
        <f>(D37*F37*P37)/(G37*R37)</f>
        <v>21.4999999999998</v>
      </c>
      <c r="L37" s="89">
        <f>(((P37*F37*Q37)/(G37*A37))+(P37/2))</f>
        <v>1022.015503875970</v>
      </c>
      <c r="M37" s="89">
        <f>((P37*F37*(Q37-D37))/(G37*A37)+(P37/2))</f>
        <v>897.984496124031</v>
      </c>
      <c r="N37" s="89">
        <f>B37-L37</f>
        <v>2.984496124030</v>
      </c>
      <c r="O37" s="89">
        <f>C37-M37</f>
        <v>-2.984496124031</v>
      </c>
      <c r="P37" s="89">
        <v>1920</v>
      </c>
      <c r="Q37" s="89">
        <v>0.5</v>
      </c>
      <c r="R37" s="89">
        <f>L37-M37</f>
        <v>124.031007751939</v>
      </c>
      <c r="S37" s="89">
        <f>1000*I37/($A37*$A37)</f>
        <v>2.13559651093456</v>
      </c>
    </row>
    <row r="38" ht="20.25" customHeight="1">
      <c r="A38" s="87">
        <v>22</v>
      </c>
      <c r="B38" s="93">
        <v>1023.5</v>
      </c>
      <c r="C38" s="54">
        <v>896.5</v>
      </c>
      <c r="D38" s="54">
        <v>1</v>
      </c>
      <c r="E38" s="54">
        <f>ABS(C38-B38)</f>
        <v>127</v>
      </c>
      <c r="F38" s="54">
        <v>50</v>
      </c>
      <c r="G38" s="54">
        <v>36</v>
      </c>
      <c r="H38" s="54">
        <f>(F38*D38*P38)/(E38*G38)</f>
        <v>20.997375328084</v>
      </c>
      <c r="I38" s="54">
        <f>ABS(H38-A38)</f>
        <v>1.002624671916</v>
      </c>
      <c r="J38" s="54">
        <f>(D38*F38*P38)/(G38*A38)</f>
        <v>121.212121212121</v>
      </c>
      <c r="K38" s="54">
        <f>(D38*F38*P38)/(G38*R38)</f>
        <v>22</v>
      </c>
      <c r="L38" s="54">
        <f>(((P38*F38*Q38)/(G38*A38))+(P38/2))</f>
        <v>1020.606060606060</v>
      </c>
      <c r="M38" s="54">
        <f>((P38*F38*(Q38-D38))/(G38*A38)+(P38/2))</f>
        <v>899.393939393939</v>
      </c>
      <c r="N38" s="54">
        <f>B38-L38</f>
        <v>2.893939393940</v>
      </c>
      <c r="O38" s="54">
        <f>C38-M38</f>
        <v>-2.893939393939</v>
      </c>
      <c r="P38" s="54">
        <v>1920</v>
      </c>
      <c r="Q38" s="54">
        <v>0.5</v>
      </c>
      <c r="R38" s="54">
        <f>L38-M38</f>
        <v>121.212121212121</v>
      </c>
      <c r="S38" s="54">
        <f>1000*I38/($A38*$A38)</f>
        <v>2.07153857833884</v>
      </c>
    </row>
    <row r="39" ht="20.25" customHeight="1">
      <c r="A39" s="87">
        <v>22.5</v>
      </c>
      <c r="B39" s="88">
        <v>1022</v>
      </c>
      <c r="C39" s="89">
        <v>898</v>
      </c>
      <c r="D39" s="89">
        <v>1</v>
      </c>
      <c r="E39" s="89">
        <f>ABS(C39-B39)</f>
        <v>124</v>
      </c>
      <c r="F39" s="89">
        <v>50</v>
      </c>
      <c r="G39" s="89">
        <v>36</v>
      </c>
      <c r="H39" s="89">
        <f>(F39*D39*P39)/(E39*G39)</f>
        <v>21.505376344086</v>
      </c>
      <c r="I39" s="89">
        <f>ABS(H39-A39)</f>
        <v>0.994623655914</v>
      </c>
      <c r="J39" s="89">
        <f>(D39*F39*P39)/(G39*A39)</f>
        <v>118.518518518519</v>
      </c>
      <c r="K39" s="89">
        <f>(D39*F39*P39)/(G39*R39)</f>
        <v>22.4999999999999</v>
      </c>
      <c r="L39" s="89">
        <f>(((P39*F39*Q39)/(G39*A39))+(P39/2))</f>
        <v>1019.259259259260</v>
      </c>
      <c r="M39" s="89">
        <f>((P39*F39*(Q39-D39))/(G39*A39)+(P39/2))</f>
        <v>900.740740740741</v>
      </c>
      <c r="N39" s="89">
        <f>B39-L39</f>
        <v>2.740740740740</v>
      </c>
      <c r="O39" s="89">
        <f>C39-M39</f>
        <v>-2.740740740741</v>
      </c>
      <c r="P39" s="89">
        <v>1920</v>
      </c>
      <c r="Q39" s="89">
        <v>0.5</v>
      </c>
      <c r="R39" s="89">
        <f>L39-M39</f>
        <v>118.518518518519</v>
      </c>
      <c r="S39" s="89">
        <f>1000*I39/($A39*$A39)</f>
        <v>1.964688703040</v>
      </c>
    </row>
    <row r="40" ht="20.25" customHeight="1">
      <c r="A40" s="87">
        <v>23</v>
      </c>
      <c r="B40" s="93">
        <v>1021</v>
      </c>
      <c r="C40" s="54">
        <v>899</v>
      </c>
      <c r="D40" s="54">
        <v>1</v>
      </c>
      <c r="E40" s="54">
        <f>ABS(C40-B40)</f>
        <v>122</v>
      </c>
      <c r="F40" s="54">
        <v>50</v>
      </c>
      <c r="G40" s="54">
        <v>36</v>
      </c>
      <c r="H40" s="54">
        <f>(F40*D40*P40)/(E40*G40)</f>
        <v>21.8579234972678</v>
      </c>
      <c r="I40" s="54">
        <f>ABS(H40-A40)</f>
        <v>1.1420765027322</v>
      </c>
      <c r="J40" s="54">
        <f>(D40*F40*P40)/(G40*A40)</f>
        <v>115.942028985507</v>
      </c>
      <c r="K40" s="54">
        <f>(D40*F40*P40)/(G40*R40)</f>
        <v>23.0000000000006</v>
      </c>
      <c r="L40" s="54">
        <f>(((P40*F40*Q40)/(G40*A40))+(P40/2))</f>
        <v>1017.971014492750</v>
      </c>
      <c r="M40" s="54">
        <f>((P40*F40*(Q40-D40))/(G40*A40)+(P40/2))</f>
        <v>902.028985507246</v>
      </c>
      <c r="N40" s="54">
        <f>B40-L40</f>
        <v>3.028985507250</v>
      </c>
      <c r="O40" s="54">
        <f>C40-M40</f>
        <v>-3.028985507246</v>
      </c>
      <c r="P40" s="54">
        <v>1920</v>
      </c>
      <c r="Q40" s="54">
        <v>0.5</v>
      </c>
      <c r="R40" s="54">
        <f>L40-M40</f>
        <v>115.942028985504</v>
      </c>
      <c r="S40" s="54">
        <f>1000*I40/($A40*$A40)</f>
        <v>2.15893478777353</v>
      </c>
    </row>
    <row r="41" ht="20.25" customHeight="1">
      <c r="A41" s="87">
        <v>23.5</v>
      </c>
      <c r="B41" s="88">
        <v>1019.5</v>
      </c>
      <c r="C41" s="89">
        <v>900.5</v>
      </c>
      <c r="D41" s="89">
        <v>1</v>
      </c>
      <c r="E41" s="89">
        <f>ABS(C41-B41)</f>
        <v>119</v>
      </c>
      <c r="F41" s="89">
        <v>50</v>
      </c>
      <c r="G41" s="89">
        <v>36</v>
      </c>
      <c r="H41" s="89">
        <f>(F41*D41*P41)/(E41*G41)</f>
        <v>22.4089635854342</v>
      </c>
      <c r="I41" s="89">
        <f>ABS(H41-A41)</f>
        <v>1.0910364145658</v>
      </c>
      <c r="J41" s="89">
        <f>(D41*F41*P41)/(G41*A41)</f>
        <v>113.475177304965</v>
      </c>
      <c r="K41" s="89">
        <f>(D41*F41*P41)/(G41*R41)</f>
        <v>23.5000000000005</v>
      </c>
      <c r="L41" s="89">
        <f>(((P41*F41*Q41)/(G41*A41))+(P41/2))</f>
        <v>1016.737588652480</v>
      </c>
      <c r="M41" s="89">
        <f>((P41*F41*(Q41-D41))/(G41*A41)+(P41/2))</f>
        <v>903.262411347518</v>
      </c>
      <c r="N41" s="89">
        <f>B41-L41</f>
        <v>2.762411347520</v>
      </c>
      <c r="O41" s="89">
        <f>C41-M41</f>
        <v>-2.762411347518</v>
      </c>
      <c r="P41" s="89">
        <v>1920</v>
      </c>
      <c r="Q41" s="89">
        <v>0.5</v>
      </c>
      <c r="R41" s="89">
        <f>L41-M41</f>
        <v>113.475177304962</v>
      </c>
      <c r="S41" s="89">
        <f>1000*I41/($A41*$A41)</f>
        <v>1.97562048812277</v>
      </c>
    </row>
    <row r="42" ht="20.25" customHeight="1">
      <c r="A42" s="87">
        <v>24</v>
      </c>
      <c r="B42" s="93">
        <v>1018</v>
      </c>
      <c r="C42" s="54">
        <v>902</v>
      </c>
      <c r="D42" s="54">
        <v>1</v>
      </c>
      <c r="E42" s="54">
        <f>ABS(C42-B42)</f>
        <v>116</v>
      </c>
      <c r="F42" s="54">
        <v>50</v>
      </c>
      <c r="G42" s="54">
        <v>36</v>
      </c>
      <c r="H42" s="54">
        <f>(F42*D42*P42)/(E42*G42)</f>
        <v>22.9885057471264</v>
      </c>
      <c r="I42" s="54">
        <f>ABS(H42-A42)</f>
        <v>1.0114942528736</v>
      </c>
      <c r="J42" s="54">
        <f>(D42*F42*P42)/(G42*A42)</f>
        <v>111.111111111111</v>
      </c>
      <c r="K42" s="54">
        <f>(D42*F42*P42)/(G42*R42)</f>
        <v>23.9999999999989</v>
      </c>
      <c r="L42" s="54">
        <f>(((P42*F42*Q42)/(G42*A42))+(P42/2))</f>
        <v>1015.555555555560</v>
      </c>
      <c r="M42" s="54">
        <f>((P42*F42*(Q42-D42))/(G42*A42)+(P42/2))</f>
        <v>904.444444444444</v>
      </c>
      <c r="N42" s="54">
        <f>B42-L42</f>
        <v>2.444444444440</v>
      </c>
      <c r="O42" s="54">
        <f>C42-M42</f>
        <v>-2.444444444444</v>
      </c>
      <c r="P42" s="54">
        <v>1920</v>
      </c>
      <c r="Q42" s="54">
        <v>0.5</v>
      </c>
      <c r="R42" s="54">
        <f>L42-M42</f>
        <v>111.111111111116</v>
      </c>
      <c r="S42" s="54">
        <f>1000*I42/($A42*$A42)</f>
        <v>1.75606641123889</v>
      </c>
    </row>
    <row r="43" ht="20.25" customHeight="1">
      <c r="A43" s="87">
        <v>24.5</v>
      </c>
      <c r="B43" s="88">
        <v>1016.5</v>
      </c>
      <c r="C43" s="89">
        <v>903.5</v>
      </c>
      <c r="D43" s="89">
        <v>1</v>
      </c>
      <c r="E43" s="89">
        <f>ABS(C43-B43)</f>
        <v>113</v>
      </c>
      <c r="F43" s="89">
        <v>50</v>
      </c>
      <c r="G43" s="89">
        <v>36</v>
      </c>
      <c r="H43" s="89">
        <f>(F43*D43*P43)/(E43*G43)</f>
        <v>23.5988200589971</v>
      </c>
      <c r="I43" s="89">
        <f>ABS(H43-A43)</f>
        <v>0.9011799410029</v>
      </c>
      <c r="J43" s="89">
        <f>(D43*F43*P43)/(G43*A43)</f>
        <v>108.843537414966</v>
      </c>
      <c r="K43" s="89">
        <f>(D43*F43*P43)/(G43*R43)</f>
        <v>24.5000000000007</v>
      </c>
      <c r="L43" s="89">
        <f>(((P43*F43*Q43)/(G43*A43))+(P43/2))</f>
        <v>1014.421768707480</v>
      </c>
      <c r="M43" s="89">
        <f>((P43*F43*(Q43-D43))/(G43*A43)+(P43/2))</f>
        <v>905.578231292517</v>
      </c>
      <c r="N43" s="89">
        <f>B43-L43</f>
        <v>2.078231292520</v>
      </c>
      <c r="O43" s="89">
        <f>C43-M43</f>
        <v>-2.078231292517</v>
      </c>
      <c r="P43" s="89">
        <v>1920</v>
      </c>
      <c r="Q43" s="89">
        <v>0.5</v>
      </c>
      <c r="R43" s="89">
        <f>L43-M43</f>
        <v>108.843537414963</v>
      </c>
      <c r="S43" s="89">
        <f>1000*I43/($A43*$A43)</f>
        <v>1.50134100958417</v>
      </c>
    </row>
    <row r="44" ht="20.25" customHeight="1">
      <c r="A44" s="87">
        <v>25</v>
      </c>
      <c r="B44" s="93">
        <v>1016</v>
      </c>
      <c r="C44" s="54">
        <v>904</v>
      </c>
      <c r="D44" s="54">
        <v>1</v>
      </c>
      <c r="E44" s="54">
        <f>ABS(C44-B44)</f>
        <v>112</v>
      </c>
      <c r="F44" s="54">
        <v>50</v>
      </c>
      <c r="G44" s="54">
        <v>36</v>
      </c>
      <c r="H44" s="54">
        <f>(F44*D44*P44)/(E44*G44)</f>
        <v>23.8095238095238</v>
      </c>
      <c r="I44" s="54">
        <f>ABS(H44-A44)</f>
        <v>1.1904761904762</v>
      </c>
      <c r="J44" s="54">
        <f>(D44*F44*P44)/(G44*A44)</f>
        <v>106.666666666667</v>
      </c>
      <c r="K44" s="54">
        <f>(D44*F44*P44)/(G44*R44)</f>
        <v>25.0000000000009</v>
      </c>
      <c r="L44" s="54">
        <f>(((P44*F44*Q44)/(G44*A44))+(P44/2))</f>
        <v>1013.333333333330</v>
      </c>
      <c r="M44" s="54">
        <f>((P44*F44*(Q44-D44))/(G44*A44)+(P44/2))</f>
        <v>906.666666666667</v>
      </c>
      <c r="N44" s="54">
        <f>B44-L44</f>
        <v>2.666666666670</v>
      </c>
      <c r="O44" s="54">
        <f>C44-M44</f>
        <v>-2.666666666667</v>
      </c>
      <c r="P44" s="54">
        <v>1920</v>
      </c>
      <c r="Q44" s="54">
        <v>0.5</v>
      </c>
      <c r="R44" s="54">
        <f>L44-M44</f>
        <v>106.666666666663</v>
      </c>
      <c r="S44" s="54">
        <f>1000*I44/($A44*$A44)</f>
        <v>1.90476190476192</v>
      </c>
    </row>
    <row r="45" ht="20.25" customHeight="1">
      <c r="A45" s="87">
        <v>25.5</v>
      </c>
      <c r="B45" s="88">
        <v>1014.5</v>
      </c>
      <c r="C45" s="89">
        <v>905.5</v>
      </c>
      <c r="D45" s="89">
        <v>1</v>
      </c>
      <c r="E45" s="89">
        <f>ABS(C45-B45)</f>
        <v>109</v>
      </c>
      <c r="F45" s="89">
        <v>50</v>
      </c>
      <c r="G45" s="89">
        <v>36</v>
      </c>
      <c r="H45" s="89">
        <f>(F45*D45*P45)/(E45*G45)</f>
        <v>24.4648318042813</v>
      </c>
      <c r="I45" s="89">
        <f>ABS(H45-A45)</f>
        <v>1.0351681957187</v>
      </c>
      <c r="J45" s="89">
        <f>(D45*F45*P45)/(G45*A45)</f>
        <v>104.575163398693</v>
      </c>
      <c r="K45" s="89">
        <f>(D45*F45*P45)/(G45*R45)</f>
        <v>25.4999999999992</v>
      </c>
      <c r="L45" s="89">
        <f>(((P45*F45*Q45)/(G45*A45))+(P45/2))</f>
        <v>1012.287581699350</v>
      </c>
      <c r="M45" s="89">
        <f>((P45*F45*(Q45-D45))/(G45*A45)+(P45/2))</f>
        <v>907.712418300654</v>
      </c>
      <c r="N45" s="89">
        <f>B45-L45</f>
        <v>2.212418300650</v>
      </c>
      <c r="O45" s="89">
        <f>C45-M45</f>
        <v>-2.212418300654</v>
      </c>
      <c r="P45" s="89">
        <v>1920</v>
      </c>
      <c r="Q45" s="89">
        <v>0.5</v>
      </c>
      <c r="R45" s="89">
        <f>L45-M45</f>
        <v>104.575163398696</v>
      </c>
      <c r="S45" s="89">
        <f>1000*I45/($A45*$A45)</f>
        <v>1.59195416488843</v>
      </c>
    </row>
    <row r="46" ht="20.25" customHeight="1">
      <c r="A46" s="87">
        <v>26</v>
      </c>
      <c r="B46" s="93">
        <v>1013.5</v>
      </c>
      <c r="C46" s="54">
        <v>906.5</v>
      </c>
      <c r="D46" s="54">
        <v>1</v>
      </c>
      <c r="E46" s="54">
        <f>ABS(C46-B46)</f>
        <v>107</v>
      </c>
      <c r="F46" s="54">
        <v>50</v>
      </c>
      <c r="G46" s="54">
        <v>36</v>
      </c>
      <c r="H46" s="54">
        <f>(F46*D46*P46)/(E46*G46)</f>
        <v>24.9221183800623</v>
      </c>
      <c r="I46" s="54">
        <f>ABS(H46-A46)</f>
        <v>1.0778816199377</v>
      </c>
      <c r="J46" s="54">
        <f>(D46*F46*P46)/(G46*A46)</f>
        <v>102.564102564103</v>
      </c>
      <c r="K46" s="54">
        <f>(D46*F46*P46)/(G46*R46)</f>
        <v>26.0000000000004</v>
      </c>
      <c r="L46" s="54">
        <f>(((P46*F46*Q46)/(G46*A46))+(P46/2))</f>
        <v>1011.282051282050</v>
      </c>
      <c r="M46" s="54">
        <f>((P46*F46*(Q46-D46))/(G46*A46)+(P46/2))</f>
        <v>908.717948717949</v>
      </c>
      <c r="N46" s="54">
        <f>B46-L46</f>
        <v>2.217948717950</v>
      </c>
      <c r="O46" s="54">
        <f>C46-M46</f>
        <v>-2.217948717949</v>
      </c>
      <c r="P46" s="54">
        <v>1920</v>
      </c>
      <c r="Q46" s="54">
        <v>0.5</v>
      </c>
      <c r="R46" s="54">
        <f>L46-M46</f>
        <v>102.564102564101</v>
      </c>
      <c r="S46" s="54">
        <f>1000*I46/($A46*$A46)</f>
        <v>1.59449943777766</v>
      </c>
    </row>
    <row r="47" ht="20.25" customHeight="1">
      <c r="A47" s="87">
        <v>26.5</v>
      </c>
      <c r="B47" s="88">
        <v>1012.5</v>
      </c>
      <c r="C47" s="89">
        <v>907.5</v>
      </c>
      <c r="D47" s="89">
        <v>1</v>
      </c>
      <c r="E47" s="89">
        <f>ABS(C47-B47)</f>
        <v>105</v>
      </c>
      <c r="F47" s="89">
        <v>50</v>
      </c>
      <c r="G47" s="89">
        <v>36</v>
      </c>
      <c r="H47" s="89">
        <f>(F47*D47*P47)/(E47*G47)</f>
        <v>25.3968253968254</v>
      </c>
      <c r="I47" s="89">
        <f>ABS(H47-A47)</f>
        <v>1.1031746031746</v>
      </c>
      <c r="J47" s="89">
        <f>(D47*F47*P47)/(G47*A47)</f>
        <v>100.628930817610</v>
      </c>
      <c r="K47" s="89">
        <f>(D47*F47*P47)/(G47*R47)</f>
        <v>26.4999999999987</v>
      </c>
      <c r="L47" s="89">
        <f>(((P47*F47*Q47)/(G47*A47))+(P47/2))</f>
        <v>1010.314465408810</v>
      </c>
      <c r="M47" s="89">
        <f>((P47*F47*(Q47-D47))/(G47*A47)+(P47/2))</f>
        <v>909.6855345911951</v>
      </c>
      <c r="N47" s="89">
        <f>B47-L47</f>
        <v>2.185534591190</v>
      </c>
      <c r="O47" s="89">
        <f>C47-M47</f>
        <v>-2.185534591195</v>
      </c>
      <c r="P47" s="89">
        <v>1920</v>
      </c>
      <c r="Q47" s="89">
        <v>0.5</v>
      </c>
      <c r="R47" s="89">
        <f>L47-M47</f>
        <v>100.628930817615</v>
      </c>
      <c r="S47" s="89">
        <f>1000*I47/($A47*$A47)</f>
        <v>1.57091435126323</v>
      </c>
    </row>
    <row r="48" ht="20.25" customHeight="1">
      <c r="A48" s="87">
        <v>27</v>
      </c>
      <c r="B48" s="93">
        <v>1011.5</v>
      </c>
      <c r="C48" s="54">
        <v>908.5</v>
      </c>
      <c r="D48" s="54">
        <v>1</v>
      </c>
      <c r="E48" s="54">
        <f>ABS(C48-B48)</f>
        <v>103</v>
      </c>
      <c r="F48" s="54">
        <v>50</v>
      </c>
      <c r="G48" s="54">
        <v>36</v>
      </c>
      <c r="H48" s="54">
        <f>(F48*D48*P48)/(E48*G48)</f>
        <v>25.8899676375405</v>
      </c>
      <c r="I48" s="54">
        <f>ABS(H48-A48)</f>
        <v>1.1100323624595</v>
      </c>
      <c r="J48" s="54">
        <f>(D48*F48*P48)/(G48*A48)</f>
        <v>98.7654320987654</v>
      </c>
      <c r="K48" s="54">
        <f>(D48*F48*P48)/(G48*R48)</f>
        <v>27.0000000000007</v>
      </c>
      <c r="L48" s="54">
        <f>(((P48*F48*Q48)/(G48*A48))+(P48/2))</f>
        <v>1009.382716049380</v>
      </c>
      <c r="M48" s="54">
        <f>((P48*F48*(Q48-D48))/(G48*A48)+(P48/2))</f>
        <v>910.617283950617</v>
      </c>
      <c r="N48" s="54">
        <f>B48-L48</f>
        <v>2.117283950620</v>
      </c>
      <c r="O48" s="54">
        <f>C48-M48</f>
        <v>-2.117283950617</v>
      </c>
      <c r="P48" s="54">
        <v>1920</v>
      </c>
      <c r="Q48" s="54">
        <v>0.5</v>
      </c>
      <c r="R48" s="54">
        <f>L48-M48</f>
        <v>98.765432098763</v>
      </c>
      <c r="S48" s="54">
        <f>1000*I48/($A48*$A48)</f>
        <v>1.52267813780453</v>
      </c>
    </row>
    <row r="49" ht="20.25" customHeight="1">
      <c r="A49" s="87">
        <v>27.5</v>
      </c>
      <c r="B49" s="88">
        <v>1010.5</v>
      </c>
      <c r="C49" s="89">
        <v>909.5</v>
      </c>
      <c r="D49" s="89">
        <v>1</v>
      </c>
      <c r="E49" s="89">
        <f>ABS(C49-B49)</f>
        <v>101</v>
      </c>
      <c r="F49" s="89">
        <v>50</v>
      </c>
      <c r="G49" s="89">
        <v>36</v>
      </c>
      <c r="H49" s="89">
        <f>(F49*D49*P49)/(E49*G49)</f>
        <v>26.4026402640264</v>
      </c>
      <c r="I49" s="89">
        <f>ABS(H49-A49)</f>
        <v>1.0973597359736</v>
      </c>
      <c r="J49" s="89">
        <f>(D49*F49*P49)/(G49*A49)</f>
        <v>96.969696969697</v>
      </c>
      <c r="K49" s="89">
        <f>(D49*F49*P49)/(G49*R49)</f>
        <v>27.4999999999997</v>
      </c>
      <c r="L49" s="89">
        <f>(((P49*F49*Q49)/(G49*A49))+(P49/2))</f>
        <v>1008.484848484850</v>
      </c>
      <c r="M49" s="89">
        <f>((P49*F49*(Q49-D49))/(G49*A49)+(P49/2))</f>
        <v>911.515151515152</v>
      </c>
      <c r="N49" s="89">
        <f>B49-L49</f>
        <v>2.015151515150</v>
      </c>
      <c r="O49" s="89">
        <f>C49-M49</f>
        <v>-2.015151515152</v>
      </c>
      <c r="P49" s="89">
        <v>1920</v>
      </c>
      <c r="Q49" s="89">
        <v>0.5</v>
      </c>
      <c r="R49" s="89">
        <f>L49-M49</f>
        <v>96.96969696969801</v>
      </c>
      <c r="S49" s="89">
        <f>1000*I49/($A49*$A49)</f>
        <v>1.45105419632873</v>
      </c>
    </row>
    <row r="50" ht="20.25" customHeight="1">
      <c r="A50" s="87">
        <v>28</v>
      </c>
      <c r="B50" s="93">
        <v>1009.5</v>
      </c>
      <c r="C50" s="54">
        <v>910.5</v>
      </c>
      <c r="D50" s="54">
        <v>1</v>
      </c>
      <c r="E50" s="54">
        <f>ABS(C50-B50)</f>
        <v>99</v>
      </c>
      <c r="F50" s="54">
        <v>50</v>
      </c>
      <c r="G50" s="54">
        <v>36</v>
      </c>
      <c r="H50" s="54">
        <f>(F50*D50*P50)/(E50*G50)</f>
        <v>26.9360269360269</v>
      </c>
      <c r="I50" s="54">
        <f>ABS(H50-A50)</f>
        <v>1.0639730639731</v>
      </c>
      <c r="J50" s="54">
        <f>(D50*F50*P50)/(G50*A50)</f>
        <v>95.2380952380952</v>
      </c>
      <c r="K50" s="54">
        <f>(D50*F50*P50)/(G50*R50)</f>
        <v>27.9999999999992</v>
      </c>
      <c r="L50" s="54">
        <f>(((P50*F50*Q50)/(G50*A50))+(P50/2))</f>
        <v>1007.619047619050</v>
      </c>
      <c r="M50" s="54">
        <f>((P50*F50*(Q50-D50))/(G50*A50)+(P50/2))</f>
        <v>912.380952380952</v>
      </c>
      <c r="N50" s="54">
        <f>B50-L50</f>
        <v>1.880952380950</v>
      </c>
      <c r="O50" s="54">
        <f>C50-M50</f>
        <v>-1.880952380952</v>
      </c>
      <c r="P50" s="54">
        <v>1920</v>
      </c>
      <c r="Q50" s="54">
        <v>0.5</v>
      </c>
      <c r="R50" s="54">
        <f>L50-M50</f>
        <v>95.238095238098</v>
      </c>
      <c r="S50" s="54">
        <f>1000*I50/($A50*$A50)</f>
        <v>1.35710849996569</v>
      </c>
    </row>
    <row r="51" ht="20.25" customHeight="1">
      <c r="A51" s="87">
        <v>28.5</v>
      </c>
      <c r="B51" s="88">
        <v>1008.5</v>
      </c>
      <c r="C51" s="89">
        <v>911.5</v>
      </c>
      <c r="D51" s="89">
        <v>1</v>
      </c>
      <c r="E51" s="89">
        <f>ABS(C51-B51)</f>
        <v>97</v>
      </c>
      <c r="F51" s="89">
        <v>50</v>
      </c>
      <c r="G51" s="89">
        <v>36</v>
      </c>
      <c r="H51" s="89">
        <f>(F51*D51*P51)/(E51*G51)</f>
        <v>27.4914089347079</v>
      </c>
      <c r="I51" s="89">
        <f>ABS(H51-A51)</f>
        <v>1.0085910652921</v>
      </c>
      <c r="J51" s="89">
        <f>(D51*F51*P51)/(G51*A51)</f>
        <v>93.56725146198831</v>
      </c>
      <c r="K51" s="89">
        <f>(D51*F51*P51)/(G51*R51)</f>
        <v>28.5000000000013</v>
      </c>
      <c r="L51" s="89">
        <f>(((P51*F51*Q51)/(G51*A51))+(P51/2))</f>
        <v>1006.783625730990</v>
      </c>
      <c r="M51" s="89">
        <f>((P51*F51*(Q51-D51))/(G51*A51)+(P51/2))</f>
        <v>913.216374269006</v>
      </c>
      <c r="N51" s="89">
        <f>B51-L51</f>
        <v>1.716374269010</v>
      </c>
      <c r="O51" s="89">
        <f>C51-M51</f>
        <v>-1.716374269006</v>
      </c>
      <c r="P51" s="89">
        <v>1920</v>
      </c>
      <c r="Q51" s="89">
        <v>0.5</v>
      </c>
      <c r="R51" s="89">
        <f>L51-M51</f>
        <v>93.567251461984</v>
      </c>
      <c r="S51" s="89">
        <f>1000*I51/($A51*$A51)</f>
        <v>1.24172491879606</v>
      </c>
    </row>
    <row r="52" ht="20.25" customHeight="1">
      <c r="A52" s="87">
        <v>29</v>
      </c>
      <c r="B52" s="93">
        <v>1007.5</v>
      </c>
      <c r="C52" s="54">
        <v>912.5</v>
      </c>
      <c r="D52" s="54">
        <v>1</v>
      </c>
      <c r="E52" s="54">
        <f>ABS(C52-B52)</f>
        <v>95</v>
      </c>
      <c r="F52" s="54">
        <v>50</v>
      </c>
      <c r="G52" s="54">
        <v>36</v>
      </c>
      <c r="H52" s="54">
        <f>(F52*D52*P52)/(E52*G52)</f>
        <v>28.0701754385965</v>
      </c>
      <c r="I52" s="54">
        <f>ABS(H52-A52)</f>
        <v>0.9298245614035</v>
      </c>
      <c r="J52" s="54">
        <f>(D52*F52*P52)/(G52*A52)</f>
        <v>91.9540229885057</v>
      </c>
      <c r="K52" s="54">
        <f>(D52*F52*P52)/(G52*R52)</f>
        <v>29.0000000000009</v>
      </c>
      <c r="L52" s="54">
        <f>(((P52*F52*Q52)/(G52*A52))+(P52/2))</f>
        <v>1005.977011494250</v>
      </c>
      <c r="M52" s="54">
        <f>((P52*F52*(Q52-D52))/(G52*A52)+(P52/2))</f>
        <v>914.022988505747</v>
      </c>
      <c r="N52" s="54">
        <f>B52-L52</f>
        <v>1.522988505750</v>
      </c>
      <c r="O52" s="54">
        <f>C52-M52</f>
        <v>-1.522988505747</v>
      </c>
      <c r="P52" s="54">
        <v>1920</v>
      </c>
      <c r="Q52" s="54">
        <v>0.5</v>
      </c>
      <c r="R52" s="54">
        <f>L52-M52</f>
        <v>91.954022988503</v>
      </c>
      <c r="S52" s="54">
        <f>1000*I52/($A52*$A52)</f>
        <v>1.10561779001605</v>
      </c>
    </row>
    <row r="53" ht="20.25" customHeight="1">
      <c r="A53" s="87">
        <v>29.5</v>
      </c>
      <c r="B53" s="88">
        <v>1006.5</v>
      </c>
      <c r="C53" s="89">
        <v>913.5</v>
      </c>
      <c r="D53" s="89">
        <v>1</v>
      </c>
      <c r="E53" s="89">
        <f>ABS(C53-B53)</f>
        <v>93</v>
      </c>
      <c r="F53" s="89">
        <v>50</v>
      </c>
      <c r="G53" s="89">
        <v>36</v>
      </c>
      <c r="H53" s="89">
        <f>(F53*D53*P53)/(E53*G53)</f>
        <v>28.673835125448</v>
      </c>
      <c r="I53" s="89">
        <f>ABS(H53-A53)</f>
        <v>0.8261648745520001</v>
      </c>
      <c r="J53" s="89">
        <f>(D53*F53*P53)/(G53*A53)</f>
        <v>90.39548022598871</v>
      </c>
      <c r="K53" s="89">
        <f>(D53*F53*P53)/(G53*R53)</f>
        <v>29.5000000000015</v>
      </c>
      <c r="L53" s="89">
        <f>(((P53*F53*Q53)/(G53*A53))+(P53/2))</f>
        <v>1005.197740112990</v>
      </c>
      <c r="M53" s="89">
        <f>((P53*F53*(Q53-D53))/(G53*A53)+(P53/2))</f>
        <v>914.802259887006</v>
      </c>
      <c r="N53" s="89">
        <f>B53-L53</f>
        <v>1.302259887010</v>
      </c>
      <c r="O53" s="89">
        <f>C53-M53</f>
        <v>-1.302259887006</v>
      </c>
      <c r="P53" s="89">
        <v>1920</v>
      </c>
      <c r="Q53" s="89">
        <v>0.5</v>
      </c>
      <c r="R53" s="89">
        <f>L53-M53</f>
        <v>90.395480225984</v>
      </c>
      <c r="S53" s="89">
        <f>1000*I53/($A53*$A53)</f>
        <v>0.949341998910658</v>
      </c>
    </row>
    <row r="54" ht="20.25" customHeight="1">
      <c r="A54" s="87">
        <v>30</v>
      </c>
      <c r="B54" s="93">
        <v>1006</v>
      </c>
      <c r="C54" s="54">
        <v>914</v>
      </c>
      <c r="D54" s="54">
        <v>1</v>
      </c>
      <c r="E54" s="54">
        <f>ABS(C54-B54)</f>
        <v>92</v>
      </c>
      <c r="F54" s="54">
        <v>50</v>
      </c>
      <c r="G54" s="54">
        <v>36</v>
      </c>
      <c r="H54" s="54">
        <f>(F54*D54*P54)/(E54*G54)</f>
        <v>28.9855072463768</v>
      </c>
      <c r="I54" s="54">
        <f>ABS(H54-A54)</f>
        <v>1.0144927536232</v>
      </c>
      <c r="J54" s="54">
        <f>(D54*F54*P54)/(G54*A54)</f>
        <v>88.8888888888889</v>
      </c>
      <c r="K54" s="54">
        <f>(D54*F54*P54)/(G54*R54)</f>
        <v>30.0000000000017</v>
      </c>
      <c r="L54" s="54">
        <f>(((P54*F54*Q54)/(G54*A54))+(P54/2))</f>
        <v>1004.444444444440</v>
      </c>
      <c r="M54" s="54">
        <f>((P54*F54*(Q54-D54))/(G54*A54)+(P54/2))</f>
        <v>915.555555555556</v>
      </c>
      <c r="N54" s="54">
        <f>B54-L54</f>
        <v>1.555555555560</v>
      </c>
      <c r="O54" s="54">
        <f>C54-M54</f>
        <v>-1.555555555556</v>
      </c>
      <c r="P54" s="54">
        <v>1920</v>
      </c>
      <c r="Q54" s="54">
        <v>0.5</v>
      </c>
      <c r="R54" s="54">
        <f>L54-M54</f>
        <v>88.888888888884</v>
      </c>
      <c r="S54" s="54">
        <f>1000*I54/($A54*$A54)</f>
        <v>1.12721417069244</v>
      </c>
    </row>
    <row r="55" ht="20.25" customHeight="1">
      <c r="A55" s="87">
        <v>30.5</v>
      </c>
      <c r="B55" s="88">
        <v>1005.5</v>
      </c>
      <c r="C55" s="89">
        <v>914.5</v>
      </c>
      <c r="D55" s="89">
        <v>1</v>
      </c>
      <c r="E55" s="89">
        <f>ABS(C55-B55)</f>
        <v>91</v>
      </c>
      <c r="F55" s="89">
        <v>50</v>
      </c>
      <c r="G55" s="89">
        <v>36</v>
      </c>
      <c r="H55" s="89">
        <f>(F55*D55*P55)/(E55*G55)</f>
        <v>29.3040293040293</v>
      </c>
      <c r="I55" s="89">
        <f>ABS(H55-A55)</f>
        <v>1.1959706959707</v>
      </c>
      <c r="J55" s="89">
        <f>(D55*F55*P55)/(G55*A55)</f>
        <v>87.43169398907099</v>
      </c>
      <c r="K55" s="89">
        <f>(D55*F55*P55)/(G55*R55)</f>
        <v>30.4999999999983</v>
      </c>
      <c r="L55" s="89">
        <f>(((P55*F55*Q55)/(G55*A55))+(P55/2))</f>
        <v>1003.715846994540</v>
      </c>
      <c r="M55" s="89">
        <f>((P55*F55*(Q55-D55))/(G55*A55)+(P55/2))</f>
        <v>916.284153005464</v>
      </c>
      <c r="N55" s="89">
        <f>B55-L55</f>
        <v>1.784153005460</v>
      </c>
      <c r="O55" s="89">
        <f>C55-M55</f>
        <v>-1.784153005464</v>
      </c>
      <c r="P55" s="89">
        <v>1920</v>
      </c>
      <c r="Q55" s="89">
        <v>0.5</v>
      </c>
      <c r="R55" s="89">
        <f>L55-M55</f>
        <v>87.431693989076</v>
      </c>
      <c r="S55" s="89">
        <f>1000*I55/($A55*$A55)</f>
        <v>1.28564439233615</v>
      </c>
    </row>
    <row r="56" ht="20.25" customHeight="1">
      <c r="A56" s="87">
        <v>31</v>
      </c>
      <c r="B56" s="93">
        <v>1004.5</v>
      </c>
      <c r="C56" s="54">
        <v>915.5</v>
      </c>
      <c r="D56" s="54">
        <v>1</v>
      </c>
      <c r="E56" s="54">
        <f>ABS(C56-B56)</f>
        <v>89</v>
      </c>
      <c r="F56" s="54">
        <v>50</v>
      </c>
      <c r="G56" s="54">
        <v>36</v>
      </c>
      <c r="H56" s="54">
        <f>(F56*D56*P56)/(E56*G56)</f>
        <v>29.9625468164794</v>
      </c>
      <c r="I56" s="54">
        <f>ABS(H56-A56)</f>
        <v>1.0374531835206</v>
      </c>
      <c r="J56" s="54">
        <f>(D56*F56*P56)/(G56*A56)</f>
        <v>86.02150537634409</v>
      </c>
      <c r="K56" s="54">
        <f>(D56*F56*P56)/(G56*R56)</f>
        <v>31.0000000000008</v>
      </c>
      <c r="L56" s="54">
        <f>(((P56*F56*Q56)/(G56*A56))+(P56/2))</f>
        <v>1003.010752688170</v>
      </c>
      <c r="M56" s="54">
        <f>((P56*F56*(Q56-D56))/(G56*A56)+(P56/2))</f>
        <v>916.989247311828</v>
      </c>
      <c r="N56" s="54">
        <f>B56-L56</f>
        <v>1.489247311830</v>
      </c>
      <c r="O56" s="54">
        <f>C56-M56</f>
        <v>-1.489247311828</v>
      </c>
      <c r="P56" s="54">
        <v>1920</v>
      </c>
      <c r="Q56" s="54">
        <v>0.5</v>
      </c>
      <c r="R56" s="54">
        <f>L56-M56</f>
        <v>86.02150537634201</v>
      </c>
      <c r="S56" s="54">
        <f>1000*I56/($A56*$A56)</f>
        <v>1.07955586214422</v>
      </c>
    </row>
    <row r="57" ht="20.25" customHeight="1">
      <c r="A57" s="87">
        <v>31.5</v>
      </c>
      <c r="B57" s="88">
        <v>1003.5</v>
      </c>
      <c r="C57" s="89">
        <v>916.5</v>
      </c>
      <c r="D57" s="89">
        <v>1</v>
      </c>
      <c r="E57" s="89">
        <f>ABS(C57-B57)</f>
        <v>87</v>
      </c>
      <c r="F57" s="89">
        <v>50</v>
      </c>
      <c r="G57" s="89">
        <v>36</v>
      </c>
      <c r="H57" s="89">
        <f>(F57*D57*P57)/(E57*G57)</f>
        <v>30.6513409961686</v>
      </c>
      <c r="I57" s="89">
        <f>ABS(H57-A57)</f>
        <v>0.8486590038314</v>
      </c>
      <c r="J57" s="89">
        <f>(D57*F57*P57)/(G57*A57)</f>
        <v>84.6560846560847</v>
      </c>
      <c r="K57" s="89">
        <f>(D57*F57*P57)/(G57*R57)</f>
        <v>31.500000000001</v>
      </c>
      <c r="L57" s="89">
        <f>(((P57*F57*Q57)/(G57*A57))+(P57/2))</f>
        <v>1002.328042328040</v>
      </c>
      <c r="M57" s="89">
        <f>((P57*F57*(Q57-D57))/(G57*A57)+(P57/2))</f>
        <v>917.671957671958</v>
      </c>
      <c r="N57" s="89">
        <f>B57-L57</f>
        <v>1.171957671960</v>
      </c>
      <c r="O57" s="89">
        <f>C57-M57</f>
        <v>-1.171957671958</v>
      </c>
      <c r="P57" s="89">
        <v>1920</v>
      </c>
      <c r="Q57" s="89">
        <v>0.5</v>
      </c>
      <c r="R57" s="89">
        <f>L57-M57</f>
        <v>84.656084656082</v>
      </c>
      <c r="S57" s="89">
        <f>1000*I57/($A57*$A57)</f>
        <v>0.85528748181547</v>
      </c>
    </row>
    <row r="58" ht="20.25" customHeight="1">
      <c r="A58" s="87">
        <v>32</v>
      </c>
      <c r="B58" s="93">
        <v>1003</v>
      </c>
      <c r="C58" s="54">
        <v>917</v>
      </c>
      <c r="D58" s="54">
        <v>1</v>
      </c>
      <c r="E58" s="54">
        <f>ABS(C58-B58)</f>
        <v>86</v>
      </c>
      <c r="F58" s="54">
        <v>50</v>
      </c>
      <c r="G58" s="54">
        <v>36</v>
      </c>
      <c r="H58" s="54">
        <f>(F58*D58*P58)/(E58*G58)</f>
        <v>31.0077519379845</v>
      </c>
      <c r="I58" s="54">
        <f>ABS(H58-A58)</f>
        <v>0.9922480620155</v>
      </c>
      <c r="J58" s="54">
        <f>(D58*F58*P58)/(G58*A58)</f>
        <v>83.3333333333333</v>
      </c>
      <c r="K58" s="54">
        <f>(D58*F58*P58)/(G58*R58)</f>
        <v>31.9999999999986</v>
      </c>
      <c r="L58" s="54">
        <f>(((P58*F58*Q58)/(G58*A58))+(P58/2))</f>
        <v>1001.666666666670</v>
      </c>
      <c r="M58" s="54">
        <f>((P58*F58*(Q58-D58))/(G58*A58)+(P58/2))</f>
        <v>918.333333333333</v>
      </c>
      <c r="N58" s="54">
        <f>B58-L58</f>
        <v>1.333333333330</v>
      </c>
      <c r="O58" s="54">
        <f>C58-M58</f>
        <v>-1.333333333333</v>
      </c>
      <c r="P58" s="54">
        <v>1920</v>
      </c>
      <c r="Q58" s="54">
        <v>0.5</v>
      </c>
      <c r="R58" s="54">
        <f>L58-M58</f>
        <v>83.33333333333699</v>
      </c>
      <c r="S58" s="54">
        <f>1000*I58/($A58*$A58)</f>
        <v>0.968992248062012</v>
      </c>
    </row>
    <row r="59" ht="20.25" customHeight="1">
      <c r="A59" s="87">
        <v>32.5</v>
      </c>
      <c r="B59" s="88">
        <v>1002.5</v>
      </c>
      <c r="C59" s="89">
        <v>917.5</v>
      </c>
      <c r="D59" s="89">
        <v>1</v>
      </c>
      <c r="E59" s="89">
        <f>ABS(C59-B59)</f>
        <v>85</v>
      </c>
      <c r="F59" s="89">
        <v>50</v>
      </c>
      <c r="G59" s="89">
        <v>36</v>
      </c>
      <c r="H59" s="89">
        <f>(F59*D59*P59)/(E59*G59)</f>
        <v>31.3725490196078</v>
      </c>
      <c r="I59" s="89">
        <f>ABS(H59-A59)</f>
        <v>1.1274509803922</v>
      </c>
      <c r="J59" s="89">
        <f>(D59*F59*P59)/(G59*A59)</f>
        <v>82.0512820512821</v>
      </c>
      <c r="K59" s="89">
        <f>(D59*F59*P59)/(G59*R59)</f>
        <v>32.5000000000004</v>
      </c>
      <c r="L59" s="89">
        <f>(((P59*F59*Q59)/(G59*A59))+(P59/2))</f>
        <v>1001.025641025640</v>
      </c>
      <c r="M59" s="89">
        <f>((P59*F59*(Q59-D59))/(G59*A59)+(P59/2))</f>
        <v>918.974358974359</v>
      </c>
      <c r="N59" s="89">
        <f>B59-L59</f>
        <v>1.474358974360</v>
      </c>
      <c r="O59" s="89">
        <f>C59-M59</f>
        <v>-1.474358974359</v>
      </c>
      <c r="P59" s="89">
        <v>1920</v>
      </c>
      <c r="Q59" s="89">
        <v>0.5</v>
      </c>
      <c r="R59" s="89">
        <f>L59-M59</f>
        <v>82.05128205128101</v>
      </c>
      <c r="S59" s="89">
        <f>1000*I59/($A59*$A59)</f>
        <v>1.06740921220563</v>
      </c>
    </row>
    <row r="60" ht="20.25" customHeight="1">
      <c r="A60" s="87">
        <v>33</v>
      </c>
      <c r="B60" s="93">
        <v>1001.5</v>
      </c>
      <c r="C60" s="54">
        <v>918.5</v>
      </c>
      <c r="D60" s="54">
        <v>1</v>
      </c>
      <c r="E60" s="54">
        <f>ABS(C60-B60)</f>
        <v>83</v>
      </c>
      <c r="F60" s="54">
        <v>50</v>
      </c>
      <c r="G60" s="54">
        <v>36</v>
      </c>
      <c r="H60" s="54">
        <f>(F60*D60*P60)/(E60*G60)</f>
        <v>32.1285140562249</v>
      </c>
      <c r="I60" s="54">
        <f>ABS(H60-A60)</f>
        <v>0.8714859437751</v>
      </c>
      <c r="J60" s="54">
        <f>(D60*F60*P60)/(G60*A60)</f>
        <v>80.8080808080808</v>
      </c>
      <c r="K60" s="54">
        <f>(D60*F60*P60)/(G60*R60)</f>
        <v>33.0000000000003</v>
      </c>
      <c r="L60" s="54">
        <f>(((P60*F60*Q60)/(G60*A60))+(P60/2))</f>
        <v>1000.404040404040</v>
      </c>
      <c r="M60" s="54">
        <f>((P60*F60*(Q60-D60))/(G60*A60)+(P60/2))</f>
        <v>919.595959595960</v>
      </c>
      <c r="N60" s="54">
        <f>B60-L60</f>
        <v>1.095959595960</v>
      </c>
      <c r="O60" s="54">
        <f>C60-M60</f>
        <v>-1.095959595960</v>
      </c>
      <c r="P60" s="54">
        <v>1920</v>
      </c>
      <c r="Q60" s="54">
        <v>0.5</v>
      </c>
      <c r="R60" s="54">
        <f>L60-M60</f>
        <v>80.80808080808001</v>
      </c>
      <c r="S60" s="54">
        <f>1000*I60/($A60*$A60)</f>
        <v>0.8002625746327821</v>
      </c>
    </row>
    <row r="61" ht="20.25" customHeight="1">
      <c r="A61" s="87">
        <v>33.5</v>
      </c>
      <c r="B61" s="88">
        <v>1001</v>
      </c>
      <c r="C61" s="89">
        <v>919</v>
      </c>
      <c r="D61" s="89">
        <v>1</v>
      </c>
      <c r="E61" s="89">
        <f>ABS(C61-B61)</f>
        <v>82</v>
      </c>
      <c r="F61" s="89">
        <v>50</v>
      </c>
      <c r="G61" s="89">
        <v>36</v>
      </c>
      <c r="H61" s="89">
        <f>(F61*D61*P61)/(E61*G61)</f>
        <v>32.520325203252</v>
      </c>
      <c r="I61" s="89">
        <f>ABS(H61-A61)</f>
        <v>0.979674796748</v>
      </c>
      <c r="J61" s="89">
        <f>(D61*F61*P61)/(G61*A61)</f>
        <v>79.60199004975119</v>
      </c>
      <c r="K61" s="89">
        <f>(D61*F61*P61)/(G61*R61)</f>
        <v>33.4999999999997</v>
      </c>
      <c r="L61" s="89">
        <f>(((P61*F61*Q61)/(G61*A61))+(P61/2))</f>
        <v>999.800995024876</v>
      </c>
      <c r="M61" s="89">
        <f>((P61*F61*(Q61-D61))/(G61*A61)+(P61/2))</f>
        <v>920.199004975124</v>
      </c>
      <c r="N61" s="89">
        <f>B61-L61</f>
        <v>1.199004975124</v>
      </c>
      <c r="O61" s="89">
        <f>C61-M61</f>
        <v>-1.199004975124</v>
      </c>
      <c r="P61" s="89">
        <v>1920</v>
      </c>
      <c r="Q61" s="89">
        <v>0.5</v>
      </c>
      <c r="R61" s="89">
        <f>L61-M61</f>
        <v>79.601990049752</v>
      </c>
      <c r="S61" s="89">
        <f>1000*I61/($A61*$A61)</f>
        <v>0.872955933836489</v>
      </c>
    </row>
    <row r="62" ht="20.25" customHeight="1">
      <c r="A62" s="87">
        <v>34</v>
      </c>
      <c r="B62" s="93">
        <v>1000.5</v>
      </c>
      <c r="C62" s="54">
        <v>919.5</v>
      </c>
      <c r="D62" s="54">
        <v>1</v>
      </c>
      <c r="E62" s="54">
        <f>ABS(C62-B62)</f>
        <v>81</v>
      </c>
      <c r="F62" s="54">
        <v>50</v>
      </c>
      <c r="G62" s="54">
        <v>36</v>
      </c>
      <c r="H62" s="54">
        <f>(F62*D62*P62)/(E62*G62)</f>
        <v>32.9218106995885</v>
      </c>
      <c r="I62" s="54">
        <f>ABS(H62-A62)</f>
        <v>1.0781893004115</v>
      </c>
      <c r="J62" s="54">
        <f>(D62*F62*P62)/(G62*A62)</f>
        <v>78.4313725490196</v>
      </c>
      <c r="K62" s="54">
        <f>(D62*F62*P62)/(G62*R62)</f>
        <v>33.9999999999998</v>
      </c>
      <c r="L62" s="54">
        <f>(((P62*F62*Q62)/(G62*A62))+(P62/2))</f>
        <v>999.2156862745099</v>
      </c>
      <c r="M62" s="54">
        <f>((P62*F62*(Q62-D62))/(G62*A62)+(P62/2))</f>
        <v>920.7843137254901</v>
      </c>
      <c r="N62" s="54">
        <f>B62-L62</f>
        <v>1.284313725490</v>
      </c>
      <c r="O62" s="54">
        <f>C62-M62</f>
        <v>-1.284313725490</v>
      </c>
      <c r="P62" s="54">
        <v>1920</v>
      </c>
      <c r="Q62" s="54">
        <v>0.5</v>
      </c>
      <c r="R62" s="54">
        <f>L62-M62</f>
        <v>78.431372549020</v>
      </c>
      <c r="S62" s="54">
        <f>1000*I62/($A62*$A62)</f>
        <v>0.932689706238322</v>
      </c>
    </row>
    <row r="63" ht="20.25" customHeight="1">
      <c r="A63" s="87">
        <v>34.5</v>
      </c>
      <c r="B63" s="88">
        <v>999.5</v>
      </c>
      <c r="C63" s="89">
        <v>920.5</v>
      </c>
      <c r="D63" s="89">
        <v>1</v>
      </c>
      <c r="E63" s="89">
        <f>ABS(C63-B63)</f>
        <v>79</v>
      </c>
      <c r="F63" s="89">
        <v>50</v>
      </c>
      <c r="G63" s="89">
        <v>36</v>
      </c>
      <c r="H63" s="89">
        <f>(F63*D63*P63)/(E63*G63)</f>
        <v>33.7552742616034</v>
      </c>
      <c r="I63" s="89">
        <f>ABS(H63-A63)</f>
        <v>0.7447257383965999</v>
      </c>
      <c r="J63" s="89">
        <f>(D63*F63*P63)/(G63*A63)</f>
        <v>77.29468599033819</v>
      </c>
      <c r="K63" s="89">
        <f>(D63*F63*P63)/(G63*R63)</f>
        <v>34.5000000000001</v>
      </c>
      <c r="L63" s="89">
        <f>(((P63*F63*Q63)/(G63*A63))+(P63/2))</f>
        <v>998.647342995169</v>
      </c>
      <c r="M63" s="89">
        <f>((P63*F63*(Q63-D63))/(G63*A63)+(P63/2))</f>
        <v>921.352657004831</v>
      </c>
      <c r="N63" s="89">
        <f>B63-L63</f>
        <v>0.852657004831</v>
      </c>
      <c r="O63" s="89">
        <f>C63-M63</f>
        <v>-0.852657004831</v>
      </c>
      <c r="P63" s="89">
        <v>1920</v>
      </c>
      <c r="Q63" s="89">
        <v>0.5</v>
      </c>
      <c r="R63" s="89">
        <f>L63-M63</f>
        <v>77.294685990338</v>
      </c>
      <c r="S63" s="89">
        <f>1000*I63/($A63*$A63)</f>
        <v>0.6256885010683469</v>
      </c>
    </row>
    <row r="64" ht="20.25" customHeight="1">
      <c r="A64" s="87">
        <v>35</v>
      </c>
      <c r="B64" s="93">
        <v>999.5</v>
      </c>
      <c r="C64" s="54">
        <v>920.5</v>
      </c>
      <c r="D64" s="54">
        <v>1</v>
      </c>
      <c r="E64" s="54">
        <f>ABS(C64-B64)</f>
        <v>79</v>
      </c>
      <c r="F64" s="54">
        <v>50</v>
      </c>
      <c r="G64" s="54">
        <v>36</v>
      </c>
      <c r="H64" s="54">
        <f>(F64*D64*P64)/(E64*G64)</f>
        <v>33.7552742616034</v>
      </c>
      <c r="I64" s="54">
        <f>ABS(H64-A64)</f>
        <v>1.2447257383966</v>
      </c>
      <c r="J64" s="54">
        <f>(D64*F64*P64)/(G64*A64)</f>
        <v>76.1904761904762</v>
      </c>
      <c r="K64" s="54">
        <f>(D64*F64*P64)/(G64*R64)</f>
        <v>35.0000000000001</v>
      </c>
      <c r="L64" s="54">
        <f>(((P64*F64*Q64)/(G64*A64))+(P64/2))</f>
        <v>998.095238095238</v>
      </c>
      <c r="M64" s="54">
        <f>((P64*F64*(Q64-D64))/(G64*A64)+(P64/2))</f>
        <v>921.904761904762</v>
      </c>
      <c r="N64" s="54">
        <f>B64-L64</f>
        <v>1.404761904762</v>
      </c>
      <c r="O64" s="54">
        <f>C64-M64</f>
        <v>-1.404761904762</v>
      </c>
      <c r="P64" s="54">
        <v>1920</v>
      </c>
      <c r="Q64" s="54">
        <v>0.5</v>
      </c>
      <c r="R64" s="54">
        <f>L64-M64</f>
        <v>76.19047619047601</v>
      </c>
      <c r="S64" s="54">
        <f>1000*I64/($A64*$A64)</f>
        <v>1.01610264358906</v>
      </c>
    </row>
    <row r="65" ht="20.25" customHeight="1">
      <c r="A65" s="87">
        <v>35.5</v>
      </c>
      <c r="B65" s="88">
        <v>998.5</v>
      </c>
      <c r="C65" s="89">
        <v>921.5</v>
      </c>
      <c r="D65" s="89">
        <v>1</v>
      </c>
      <c r="E65" s="89">
        <f>ABS(C65-B65)</f>
        <v>77</v>
      </c>
      <c r="F65" s="89">
        <v>50</v>
      </c>
      <c r="G65" s="89">
        <v>36</v>
      </c>
      <c r="H65" s="89">
        <f>(F65*D65*P65)/(E65*G65)</f>
        <v>34.6320346320346</v>
      </c>
      <c r="I65" s="89">
        <f>ABS(H65-A65)</f>
        <v>0.8679653679654</v>
      </c>
      <c r="J65" s="89">
        <f>(D65*F65*P65)/(G65*A65)</f>
        <v>75.1173708920188</v>
      </c>
      <c r="K65" s="89">
        <f>(D65*F65*P65)/(G65*R65)</f>
        <v>35.5000000000004</v>
      </c>
      <c r="L65" s="89">
        <f>(((P65*F65*Q65)/(G65*A65))+(P65/2))</f>
        <v>997.558685446009</v>
      </c>
      <c r="M65" s="89">
        <f>((P65*F65*(Q65-D65))/(G65*A65)+(P65/2))</f>
        <v>922.441314553991</v>
      </c>
      <c r="N65" s="89">
        <f>B65-L65</f>
        <v>0.9413145539909999</v>
      </c>
      <c r="O65" s="89">
        <f>C65-M65</f>
        <v>-0.9413145539909999</v>
      </c>
      <c r="P65" s="89">
        <v>1920</v>
      </c>
      <c r="Q65" s="89">
        <v>0.5</v>
      </c>
      <c r="R65" s="89">
        <f>L65-M65</f>
        <v>75.117370892018</v>
      </c>
      <c r="S65" s="89">
        <f>1000*I65/($A65*$A65)</f>
        <v>0.688724751410752</v>
      </c>
    </row>
    <row r="66" ht="20.25" customHeight="1">
      <c r="A66" s="87">
        <v>36</v>
      </c>
      <c r="B66" s="93">
        <v>998</v>
      </c>
      <c r="C66" s="54">
        <v>922</v>
      </c>
      <c r="D66" s="54">
        <v>1</v>
      </c>
      <c r="E66" s="54">
        <f>ABS(C66-B66)</f>
        <v>76</v>
      </c>
      <c r="F66" s="54">
        <v>50</v>
      </c>
      <c r="G66" s="54">
        <v>36</v>
      </c>
      <c r="H66" s="54">
        <f>(F66*D66*P66)/(E66*G66)</f>
        <v>35.0877192982456</v>
      </c>
      <c r="I66" s="54">
        <f>ABS(H66-A66)</f>
        <v>0.9122807017544</v>
      </c>
      <c r="J66" s="54">
        <f>(D66*F66*P66)/(G66*A66)</f>
        <v>74.0740740740741</v>
      </c>
      <c r="K66" s="54">
        <f>(D66*F66*P66)/(G66*R66)</f>
        <v>36</v>
      </c>
      <c r="L66" s="54">
        <f>(((P66*F66*Q66)/(G66*A66))+(P66/2))</f>
        <v>997.037037037037</v>
      </c>
      <c r="M66" s="54">
        <f>((P66*F66*(Q66-D66))/(G66*A66)+(P66/2))</f>
        <v>922.962962962963</v>
      </c>
      <c r="N66" s="54">
        <f>B66-L66</f>
        <v>0.962962962963</v>
      </c>
      <c r="O66" s="54">
        <f>C66-M66</f>
        <v>-0.962962962963</v>
      </c>
      <c r="P66" s="54">
        <v>1920</v>
      </c>
      <c r="Q66" s="54">
        <v>0.5</v>
      </c>
      <c r="R66" s="54">
        <f>L66-M66</f>
        <v>74.07407407407401</v>
      </c>
      <c r="S66" s="54">
        <f>1000*I66/($A66*$A66)</f>
        <v>0.70392029456358</v>
      </c>
    </row>
    <row r="67" ht="20.25" customHeight="1">
      <c r="A67" s="87">
        <v>36.5</v>
      </c>
      <c r="B67" s="88">
        <v>998</v>
      </c>
      <c r="C67" s="89">
        <v>922</v>
      </c>
      <c r="D67" s="89">
        <v>1</v>
      </c>
      <c r="E67" s="89">
        <f>ABS(C67-B67)</f>
        <v>76</v>
      </c>
      <c r="F67" s="89">
        <v>50</v>
      </c>
      <c r="G67" s="89">
        <v>36</v>
      </c>
      <c r="H67" s="89">
        <f>(F67*D67*P67)/(E67*G67)</f>
        <v>35.0877192982456</v>
      </c>
      <c r="I67" s="89">
        <f>ABS(H67-A67)</f>
        <v>1.4122807017544</v>
      </c>
      <c r="J67" s="89">
        <f>(D67*F67*P67)/(G67*A67)</f>
        <v>73.0593607305936</v>
      </c>
      <c r="K67" s="89">
        <f>(D67*F67*P67)/(G67*R67)</f>
        <v>36.4999999999998</v>
      </c>
      <c r="L67" s="89">
        <f>(((P67*F67*Q67)/(G67*A67))+(P67/2))</f>
        <v>996.5296803652971</v>
      </c>
      <c r="M67" s="89">
        <f>((P67*F67*(Q67-D67))/(G67*A67)+(P67/2))</f>
        <v>923.4703196347029</v>
      </c>
      <c r="N67" s="89">
        <f>B67-L67</f>
        <v>1.470319634703</v>
      </c>
      <c r="O67" s="89">
        <f>C67-M67</f>
        <v>-1.470319634703</v>
      </c>
      <c r="P67" s="89">
        <v>1920</v>
      </c>
      <c r="Q67" s="89">
        <v>0.5</v>
      </c>
      <c r="R67" s="89">
        <f>L67-M67</f>
        <v>73.05936073059399</v>
      </c>
      <c r="S67" s="89">
        <f>1000*I67/($A67*$A67)</f>
        <v>1.06007183468148</v>
      </c>
    </row>
    <row r="68" ht="20.25" customHeight="1">
      <c r="A68" s="87">
        <v>37</v>
      </c>
      <c r="B68" s="93">
        <v>997</v>
      </c>
      <c r="C68" s="54">
        <v>923</v>
      </c>
      <c r="D68" s="54">
        <v>1</v>
      </c>
      <c r="E68" s="54">
        <f>ABS(C68-B68)</f>
        <v>74</v>
      </c>
      <c r="F68" s="54">
        <v>50</v>
      </c>
      <c r="G68" s="54">
        <v>36</v>
      </c>
      <c r="H68" s="54">
        <f>(F68*D68*P68)/(E68*G68)</f>
        <v>36.036036036036</v>
      </c>
      <c r="I68" s="54">
        <f>ABS(H68-A68)</f>
        <v>0.963963963964</v>
      </c>
      <c r="J68" s="54">
        <f>(D68*F68*P68)/(G68*A68)</f>
        <v>72.0720720720721</v>
      </c>
      <c r="K68" s="54">
        <f>(D68*F68*P68)/(G68*R68)</f>
        <v>37</v>
      </c>
      <c r="L68" s="54">
        <f>(((P68*F68*Q68)/(G68*A68))+(P68/2))</f>
        <v>996.036036036036</v>
      </c>
      <c r="M68" s="54">
        <f>((P68*F68*(Q68-D68))/(G68*A68)+(P68/2))</f>
        <v>923.963963963964</v>
      </c>
      <c r="N68" s="54">
        <f>B68-L68</f>
        <v>0.963963963964</v>
      </c>
      <c r="O68" s="54">
        <f>C68-M68</f>
        <v>-0.963963963964</v>
      </c>
      <c r="P68" s="54">
        <v>1920</v>
      </c>
      <c r="Q68" s="54">
        <v>0.5</v>
      </c>
      <c r="R68" s="54">
        <f>L68-M68</f>
        <v>72.072072072072</v>
      </c>
      <c r="S68" s="54">
        <f>1000*I68/($A68*$A68)</f>
        <v>0.704137300192841</v>
      </c>
    </row>
    <row r="69" ht="20.25" customHeight="1">
      <c r="A69" s="87">
        <v>37.5</v>
      </c>
      <c r="B69" s="88">
        <v>997</v>
      </c>
      <c r="C69" s="89">
        <v>923</v>
      </c>
      <c r="D69" s="89">
        <v>1</v>
      </c>
      <c r="E69" s="89">
        <f>ABS(C69-B69)</f>
        <v>74</v>
      </c>
      <c r="F69" s="89">
        <v>50</v>
      </c>
      <c r="G69" s="89">
        <v>36</v>
      </c>
      <c r="H69" s="89">
        <f>(F69*D69*P69)/(E69*G69)</f>
        <v>36.036036036036</v>
      </c>
      <c r="I69" s="89">
        <f>ABS(H69-A69)</f>
        <v>1.463963963964</v>
      </c>
      <c r="J69" s="89">
        <f>(D69*F69*P69)/(G69*A69)</f>
        <v>71.1111111111111</v>
      </c>
      <c r="K69" s="89">
        <f>(D69*F69*P69)/(G69*R69)</f>
        <v>37.4999999999995</v>
      </c>
      <c r="L69" s="89">
        <f>(((P69*F69*Q69)/(G69*A69))+(P69/2))</f>
        <v>995.555555555556</v>
      </c>
      <c r="M69" s="89">
        <f>((P69*F69*(Q69-D69))/(G69*A69)+(P69/2))</f>
        <v>924.444444444444</v>
      </c>
      <c r="N69" s="89">
        <f>B69-L69</f>
        <v>1.444444444444</v>
      </c>
      <c r="O69" s="89">
        <f>C69-M69</f>
        <v>-1.444444444444</v>
      </c>
      <c r="P69" s="89">
        <v>1920</v>
      </c>
      <c r="Q69" s="89">
        <v>0.5</v>
      </c>
      <c r="R69" s="89">
        <f>L69-M69</f>
        <v>71.111111111112</v>
      </c>
      <c r="S69" s="89">
        <f>1000*I69/($A69*$A69)</f>
        <v>1.04104104104107</v>
      </c>
    </row>
    <row r="70" ht="20.25" customHeight="1">
      <c r="A70" s="87">
        <v>38</v>
      </c>
      <c r="B70" s="93">
        <v>996</v>
      </c>
      <c r="C70" s="54">
        <v>924</v>
      </c>
      <c r="D70" s="54">
        <v>1</v>
      </c>
      <c r="E70" s="54">
        <f>ABS(C70-B70)</f>
        <v>72</v>
      </c>
      <c r="F70" s="54">
        <v>50</v>
      </c>
      <c r="G70" s="54">
        <v>36</v>
      </c>
      <c r="H70" s="54">
        <f>(F70*D70*P70)/(E70*G70)</f>
        <v>37.037037037037</v>
      </c>
      <c r="I70" s="54">
        <f>ABS(H70-A70)</f>
        <v>0.962962962963</v>
      </c>
      <c r="J70" s="54">
        <f>(D70*F70*P70)/(G70*A70)</f>
        <v>70.1754385964912</v>
      </c>
      <c r="K70" s="54">
        <f>(D70*F70*P70)/(G70*R70)</f>
        <v>37.9999999999996</v>
      </c>
      <c r="L70" s="54">
        <f>(((P70*F70*Q70)/(G70*A70))+(P70/2))</f>
        <v>995.087719298246</v>
      </c>
      <c r="M70" s="54">
        <f>((P70*F70*(Q70-D70))/(G70*A70)+(P70/2))</f>
        <v>924.912280701754</v>
      </c>
      <c r="N70" s="54">
        <f>B70-L70</f>
        <v>0.912280701754</v>
      </c>
      <c r="O70" s="54">
        <f>C70-M70</f>
        <v>-0.912280701754</v>
      </c>
      <c r="P70" s="54">
        <v>1920</v>
      </c>
      <c r="Q70" s="54">
        <v>0.5</v>
      </c>
      <c r="R70" s="54">
        <f>L70-M70</f>
        <v>70.175438596492</v>
      </c>
      <c r="S70" s="54">
        <f>1000*I70/($A70*$A70)</f>
        <v>0.6668718580076179</v>
      </c>
    </row>
    <row r="71" ht="20.25" customHeight="1">
      <c r="A71" s="87">
        <v>38.5</v>
      </c>
      <c r="B71" s="88">
        <v>996</v>
      </c>
      <c r="C71" s="89">
        <v>924</v>
      </c>
      <c r="D71" s="89">
        <v>1</v>
      </c>
      <c r="E71" s="89">
        <f>ABS(C71-B71)</f>
        <v>72</v>
      </c>
      <c r="F71" s="89">
        <v>50</v>
      </c>
      <c r="G71" s="89">
        <v>36</v>
      </c>
      <c r="H71" s="89">
        <f>(F71*D71*P71)/(E71*G71)</f>
        <v>37.037037037037</v>
      </c>
      <c r="I71" s="89">
        <f>ABS(H71-A71)</f>
        <v>1.462962962963</v>
      </c>
      <c r="J71" s="89">
        <f>(D71*F71*P71)/(G71*A71)</f>
        <v>69.26406926406931</v>
      </c>
      <c r="K71" s="89">
        <f>(D71*F71*P71)/(G71*R71)</f>
        <v>38.4999999999996</v>
      </c>
      <c r="L71" s="89">
        <f>(((P71*F71*Q71)/(G71*A71))+(P71/2))</f>
        <v>994.632034632035</v>
      </c>
      <c r="M71" s="89">
        <f>((P71*F71*(Q71-D71))/(G71*A71)+(P71/2))</f>
        <v>925.367965367965</v>
      </c>
      <c r="N71" s="89">
        <f>B71-L71</f>
        <v>1.367965367965</v>
      </c>
      <c r="O71" s="89">
        <f>C71-M71</f>
        <v>-1.367965367965</v>
      </c>
      <c r="P71" s="89">
        <v>1920</v>
      </c>
      <c r="Q71" s="89">
        <v>0.5</v>
      </c>
      <c r="R71" s="89">
        <f>L71-M71</f>
        <v>69.264069264070</v>
      </c>
      <c r="S71" s="89">
        <f>1000*I71/($A71*$A71)</f>
        <v>0.9869879999750381</v>
      </c>
    </row>
    <row r="72" ht="20.25" customHeight="1">
      <c r="A72" s="87">
        <v>39</v>
      </c>
      <c r="B72" s="93">
        <v>995</v>
      </c>
      <c r="C72" s="54">
        <v>925</v>
      </c>
      <c r="D72" s="54">
        <v>1</v>
      </c>
      <c r="E72" s="54">
        <f>ABS(C72-B72)</f>
        <v>70</v>
      </c>
      <c r="F72" s="54">
        <v>50</v>
      </c>
      <c r="G72" s="54">
        <v>36</v>
      </c>
      <c r="H72" s="54">
        <f>(F72*D72*P72)/(E72*G72)</f>
        <v>38.0952380952381</v>
      </c>
      <c r="I72" s="54">
        <f>ABS(H72-A72)</f>
        <v>0.9047619047619</v>
      </c>
      <c r="J72" s="54">
        <f>(D72*F72*P72)/(G72*A72)</f>
        <v>68.3760683760684</v>
      </c>
      <c r="K72" s="54">
        <f>(D72*F72*P72)/(G72*R72)</f>
        <v>39.0000000000002</v>
      </c>
      <c r="L72" s="54">
        <f>(((P72*F72*Q72)/(G72*A72))+(P72/2))</f>
        <v>994.188034188034</v>
      </c>
      <c r="M72" s="54">
        <f>((P72*F72*(Q72-D72))/(G72*A72)+(P72/2))</f>
        <v>925.811965811966</v>
      </c>
      <c r="N72" s="54">
        <f>B72-L72</f>
        <v>0.811965811966</v>
      </c>
      <c r="O72" s="54">
        <f>C72-M72</f>
        <v>-0.811965811966</v>
      </c>
      <c r="P72" s="54">
        <v>1920</v>
      </c>
      <c r="Q72" s="54">
        <v>0.5</v>
      </c>
      <c r="R72" s="54">
        <f>L72-M72</f>
        <v>68.37606837606801</v>
      </c>
      <c r="S72" s="54">
        <f>1000*I72/($A72*$A72)</f>
        <v>0.594846748692899</v>
      </c>
    </row>
    <row r="73" ht="20.25" customHeight="1">
      <c r="A73" s="87">
        <v>39.5</v>
      </c>
      <c r="B73" s="88">
        <v>994.5</v>
      </c>
      <c r="C73" s="89">
        <v>925.5</v>
      </c>
      <c r="D73" s="89">
        <v>1</v>
      </c>
      <c r="E73" s="89">
        <f>ABS(C73-B73)</f>
        <v>69</v>
      </c>
      <c r="F73" s="89">
        <v>50</v>
      </c>
      <c r="G73" s="89">
        <v>36</v>
      </c>
      <c r="H73" s="89">
        <f>(F73*D73*P73)/(E73*G73)</f>
        <v>38.6473429951691</v>
      </c>
      <c r="I73" s="89">
        <f>ABS(H73-A73)</f>
        <v>0.8526570048309</v>
      </c>
      <c r="J73" s="89">
        <f>(D73*F73*P73)/(G73*A73)</f>
        <v>67.51054852320679</v>
      </c>
      <c r="K73" s="89">
        <f>(D73*F73*P73)/(G73*R73)</f>
        <v>39.5000000000004</v>
      </c>
      <c r="L73" s="89">
        <f>(((P73*F73*Q73)/(G73*A73))+(P73/2))</f>
        <v>993.7552742616029</v>
      </c>
      <c r="M73" s="89">
        <f>((P73*F73*(Q73-D73))/(G73*A73)+(P73/2))</f>
        <v>926.2447257383971</v>
      </c>
      <c r="N73" s="89">
        <f>B73-L73</f>
        <v>0.744725738397</v>
      </c>
      <c r="O73" s="89">
        <f>C73-M73</f>
        <v>-0.744725738397</v>
      </c>
      <c r="P73" s="89">
        <v>1920</v>
      </c>
      <c r="Q73" s="89">
        <v>0.5</v>
      </c>
      <c r="R73" s="89">
        <f>L73-M73</f>
        <v>67.510548523206</v>
      </c>
      <c r="S73" s="89">
        <f>1000*I73/($A73*$A73)</f>
        <v>0.546487424983753</v>
      </c>
    </row>
    <row r="74" ht="20.25" customHeight="1">
      <c r="A74" s="87">
        <v>40</v>
      </c>
      <c r="B74" s="93">
        <v>994</v>
      </c>
      <c r="C74" s="54">
        <v>926</v>
      </c>
      <c r="D74" s="54">
        <v>1</v>
      </c>
      <c r="E74" s="54">
        <f>ABS(C74-B74)</f>
        <v>68</v>
      </c>
      <c r="F74" s="54">
        <v>50</v>
      </c>
      <c r="G74" s="54">
        <v>36</v>
      </c>
      <c r="H74" s="54">
        <f>(F74*D74*P74)/(E74*G74)</f>
        <v>39.2156862745098</v>
      </c>
      <c r="I74" s="54">
        <f>ABS(H74-A74)</f>
        <v>0.7843137254902</v>
      </c>
      <c r="J74" s="54">
        <f>(D74*F74*P74)/(G74*A74)</f>
        <v>66.6666666666667</v>
      </c>
      <c r="K74" s="54">
        <f>(D74*F74*P74)/(G74*R74)</f>
        <v>40.0000000000004</v>
      </c>
      <c r="L74" s="54">
        <f>(((P74*F74*Q74)/(G74*A74))+(P74/2))</f>
        <v>993.333333333333</v>
      </c>
      <c r="M74" s="54">
        <f>((P74*F74*(Q74-D74))/(G74*A74)+(P74/2))</f>
        <v>926.666666666667</v>
      </c>
      <c r="N74" s="54">
        <f>B74-L74</f>
        <v>0.666666666667</v>
      </c>
      <c r="O74" s="54">
        <f>C74-M74</f>
        <v>-0.666666666667</v>
      </c>
      <c r="P74" s="54">
        <v>1920</v>
      </c>
      <c r="Q74" s="54">
        <v>0.5</v>
      </c>
      <c r="R74" s="54">
        <f>L74-M74</f>
        <v>66.666666666666</v>
      </c>
      <c r="S74" s="54">
        <f>1000*I74/($A74*$A74)</f>
        <v>0.490196078431375</v>
      </c>
    </row>
    <row r="75" ht="20.25" customHeight="1">
      <c r="A75" s="87">
        <v>40.5</v>
      </c>
      <c r="B75" s="88">
        <v>993.5</v>
      </c>
      <c r="C75" s="89">
        <v>926.5</v>
      </c>
      <c r="D75" s="89">
        <v>1</v>
      </c>
      <c r="E75" s="89">
        <f>ABS(C75-B75)</f>
        <v>67</v>
      </c>
      <c r="F75" s="89">
        <v>50</v>
      </c>
      <c r="G75" s="89">
        <v>36</v>
      </c>
      <c r="H75" s="89">
        <f>(F75*D75*P75)/(E75*G75)</f>
        <v>39.8009950248756</v>
      </c>
      <c r="I75" s="89">
        <f>ABS(H75-A75)</f>
        <v>0.6990049751244</v>
      </c>
      <c r="J75" s="89">
        <f>(D75*F75*P75)/(G75*A75)</f>
        <v>65.843621399177</v>
      </c>
      <c r="K75" s="89">
        <f>(D75*F75*P75)/(G75*R75)</f>
        <v>40.5000000000006</v>
      </c>
      <c r="L75" s="89">
        <f>(((P75*F75*Q75)/(G75*A75))+(P75/2))</f>
        <v>992.921810699588</v>
      </c>
      <c r="M75" s="89">
        <f>((P75*F75*(Q75-D75))/(G75*A75)+(P75/2))</f>
        <v>927.078189300412</v>
      </c>
      <c r="N75" s="89">
        <f>B75-L75</f>
        <v>0.578189300412</v>
      </c>
      <c r="O75" s="89">
        <f>C75-M75</f>
        <v>-0.578189300412</v>
      </c>
      <c r="P75" s="89">
        <v>1920</v>
      </c>
      <c r="Q75" s="89">
        <v>0.5</v>
      </c>
      <c r="R75" s="89">
        <f>L75-M75</f>
        <v>65.843621399176</v>
      </c>
      <c r="S75" s="89">
        <f>1000*I75/($A75*$A75)</f>
        <v>0.426157582761408</v>
      </c>
    </row>
    <row r="76" ht="20.25" customHeight="1">
      <c r="A76" s="87">
        <v>41</v>
      </c>
      <c r="B76" s="93">
        <v>993.5</v>
      </c>
      <c r="C76" s="54">
        <v>926.5</v>
      </c>
      <c r="D76" s="54">
        <v>1</v>
      </c>
      <c r="E76" s="54">
        <f>ABS(C76-B76)</f>
        <v>67</v>
      </c>
      <c r="F76" s="54">
        <v>50</v>
      </c>
      <c r="G76" s="54">
        <v>36</v>
      </c>
      <c r="H76" s="54">
        <f>(F76*D76*P76)/(E76*G76)</f>
        <v>39.8009950248756</v>
      </c>
      <c r="I76" s="54">
        <f>ABS(H76-A76)</f>
        <v>1.1990049751244</v>
      </c>
      <c r="J76" s="54">
        <f>(D76*F76*P76)/(G76*A76)</f>
        <v>65.0406504065041</v>
      </c>
      <c r="K76" s="54">
        <f>(D76*F76*P76)/(G76*R76)</f>
        <v>41</v>
      </c>
      <c r="L76" s="54">
        <f>(((P76*F76*Q76)/(G76*A76))+(P76/2))</f>
        <v>992.520325203252</v>
      </c>
      <c r="M76" s="54">
        <f>((P76*F76*(Q76-D76))/(G76*A76)+(P76/2))</f>
        <v>927.479674796748</v>
      </c>
      <c r="N76" s="54">
        <f>B76-L76</f>
        <v>0.979674796748</v>
      </c>
      <c r="O76" s="54">
        <f>C76-M76</f>
        <v>-0.979674796748</v>
      </c>
      <c r="P76" s="54">
        <v>1920</v>
      </c>
      <c r="Q76" s="54">
        <v>0.5</v>
      </c>
      <c r="R76" s="54">
        <f>L76-M76</f>
        <v>65.040650406504</v>
      </c>
      <c r="S76" s="54">
        <f>1000*I76/($A76*$A76)</f>
        <v>0.713268872768828</v>
      </c>
    </row>
    <row r="77" ht="20.25" customHeight="1">
      <c r="A77" s="87">
        <v>41.5</v>
      </c>
      <c r="B77" s="88">
        <v>993</v>
      </c>
      <c r="C77" s="89">
        <v>927</v>
      </c>
      <c r="D77" s="89">
        <v>1</v>
      </c>
      <c r="E77" s="89">
        <f>ABS(C77-B77)</f>
        <v>66</v>
      </c>
      <c r="F77" s="89">
        <v>50</v>
      </c>
      <c r="G77" s="89">
        <v>36</v>
      </c>
      <c r="H77" s="89">
        <f>(F77*D77*P77)/(E77*G77)</f>
        <v>40.4040404040404</v>
      </c>
      <c r="I77" s="89">
        <f>ABS(H77-A77)</f>
        <v>1.0959595959596</v>
      </c>
      <c r="J77" s="89">
        <f>(D77*F77*P77)/(G77*A77)</f>
        <v>64.2570281124498</v>
      </c>
      <c r="K77" s="89">
        <f>(D77*F77*P77)/(G77*R77)</f>
        <v>41.4999999999999</v>
      </c>
      <c r="L77" s="89">
        <f>(((P77*F77*Q77)/(G77*A77))+(P77/2))</f>
        <v>992.128514056225</v>
      </c>
      <c r="M77" s="89">
        <f>((P77*F77*(Q77-D77))/(G77*A77)+(P77/2))</f>
        <v>927.871485943775</v>
      </c>
      <c r="N77" s="89">
        <f>B77-L77</f>
        <v>0.871485943775</v>
      </c>
      <c r="O77" s="89">
        <f>C77-M77</f>
        <v>-0.871485943775</v>
      </c>
      <c r="P77" s="89">
        <v>1920</v>
      </c>
      <c r="Q77" s="89">
        <v>0.5</v>
      </c>
      <c r="R77" s="89">
        <f>L77-M77</f>
        <v>64.257028112450</v>
      </c>
      <c r="S77" s="89">
        <f>1000*I77/($A77*$A77)</f>
        <v>0.636353372599565</v>
      </c>
    </row>
    <row r="78" ht="20.25" customHeight="1">
      <c r="A78" s="87">
        <v>42</v>
      </c>
      <c r="B78" s="93">
        <v>992.5</v>
      </c>
      <c r="C78" s="54">
        <v>927.5</v>
      </c>
      <c r="D78" s="54">
        <v>1</v>
      </c>
      <c r="E78" s="54">
        <f>ABS(C78-B78)</f>
        <v>65</v>
      </c>
      <c r="F78" s="54">
        <v>50</v>
      </c>
      <c r="G78" s="54">
        <v>36</v>
      </c>
      <c r="H78" s="54">
        <f>(F78*D78*P78)/(E78*G78)</f>
        <v>41.025641025641</v>
      </c>
      <c r="I78" s="54">
        <f>ABS(H78-A78)</f>
        <v>0.974358974359</v>
      </c>
      <c r="J78" s="54">
        <f>(D78*F78*P78)/(G78*A78)</f>
        <v>63.4920634920635</v>
      </c>
      <c r="K78" s="54">
        <f>(D78*F78*P78)/(G78*R78)</f>
        <v>41.9999999999997</v>
      </c>
      <c r="L78" s="54">
        <f>(((P78*F78*Q78)/(G78*A78))+(P78/2))</f>
        <v>991.746031746032</v>
      </c>
      <c r="M78" s="54">
        <f>((P78*F78*(Q78-D78))/(G78*A78)+(P78/2))</f>
        <v>928.253968253968</v>
      </c>
      <c r="N78" s="54">
        <f>B78-L78</f>
        <v>0.753968253968</v>
      </c>
      <c r="O78" s="54">
        <f>C78-M78</f>
        <v>-0.753968253968</v>
      </c>
      <c r="P78" s="54">
        <v>1920</v>
      </c>
      <c r="Q78" s="54">
        <v>0.5</v>
      </c>
      <c r="R78" s="54">
        <f>L78-M78</f>
        <v>63.492063492064</v>
      </c>
      <c r="S78" s="54">
        <f>1000*I78/($A78*$A78)</f>
        <v>0.552357695214853</v>
      </c>
    </row>
    <row r="79" ht="20.25" customHeight="1">
      <c r="A79" s="87">
        <v>42.5</v>
      </c>
      <c r="B79" s="88">
        <v>992</v>
      </c>
      <c r="C79" s="89">
        <v>928</v>
      </c>
      <c r="D79" s="89">
        <v>1</v>
      </c>
      <c r="E79" s="89">
        <f>ABS(C79-B79)</f>
        <v>64</v>
      </c>
      <c r="F79" s="89">
        <v>50</v>
      </c>
      <c r="G79" s="89">
        <v>36</v>
      </c>
      <c r="H79" s="89">
        <f>(F79*D79*P79)/(E79*G79)</f>
        <v>41.6666666666667</v>
      </c>
      <c r="I79" s="89">
        <f>ABS(H79-A79)</f>
        <v>0.8333333333333</v>
      </c>
      <c r="J79" s="89">
        <f>(D79*F79*P79)/(G79*A79)</f>
        <v>62.7450980392157</v>
      </c>
      <c r="K79" s="89">
        <f>(D79*F79*P79)/(G79*R79)</f>
        <v>42.4999999999998</v>
      </c>
      <c r="L79" s="89">
        <f>(((P79*F79*Q79)/(G79*A79))+(P79/2))</f>
        <v>991.372549019608</v>
      </c>
      <c r="M79" s="89">
        <f>((P79*F79*(Q79-D79))/(G79*A79)+(P79/2))</f>
        <v>928.627450980392</v>
      </c>
      <c r="N79" s="89">
        <f>B79-L79</f>
        <v>0.627450980392</v>
      </c>
      <c r="O79" s="89">
        <f>C79-M79</f>
        <v>-0.627450980392</v>
      </c>
      <c r="P79" s="89">
        <v>1920</v>
      </c>
      <c r="Q79" s="89">
        <v>0.5</v>
      </c>
      <c r="R79" s="89">
        <f>L79-M79</f>
        <v>62.745098039216</v>
      </c>
      <c r="S79" s="89">
        <f>1000*I79/($A79*$A79)</f>
        <v>0.461361014994215</v>
      </c>
    </row>
    <row r="80" ht="20.25" customHeight="1">
      <c r="A80" s="87">
        <v>43</v>
      </c>
      <c r="B80" s="93">
        <v>991.5</v>
      </c>
      <c r="C80" s="54">
        <v>928.5</v>
      </c>
      <c r="D80" s="54">
        <v>1</v>
      </c>
      <c r="E80" s="54">
        <f>ABS(C80-B80)</f>
        <v>63</v>
      </c>
      <c r="F80" s="54">
        <v>50</v>
      </c>
      <c r="G80" s="54">
        <v>36</v>
      </c>
      <c r="H80" s="54">
        <f>(F80*D80*P80)/(E80*G80)</f>
        <v>42.3280423280423</v>
      </c>
      <c r="I80" s="54">
        <f>ABS(H80-A80)</f>
        <v>0.6719576719577</v>
      </c>
      <c r="J80" s="54">
        <f>(D80*F80*P80)/(G80*A80)</f>
        <v>62.015503875969</v>
      </c>
      <c r="K80" s="54">
        <f>(D80*F80*P80)/(G80*R80)</f>
        <v>43.0000000000007</v>
      </c>
      <c r="L80" s="54">
        <f>(((P80*F80*Q80)/(G80*A80))+(P80/2))</f>
        <v>991.007751937984</v>
      </c>
      <c r="M80" s="54">
        <f>((P80*F80*(Q80-D80))/(G80*A80)+(P80/2))</f>
        <v>928.992248062016</v>
      </c>
      <c r="N80" s="54">
        <f>B80-L80</f>
        <v>0.492248062016</v>
      </c>
      <c r="O80" s="54">
        <f>C80-M80</f>
        <v>-0.492248062016</v>
      </c>
      <c r="P80" s="54">
        <v>1920</v>
      </c>
      <c r="Q80" s="54">
        <v>0.5</v>
      </c>
      <c r="R80" s="54">
        <f>L80-M80</f>
        <v>62.015503875968</v>
      </c>
      <c r="S80" s="54">
        <f>1000*I80/($A80*$A80)</f>
        <v>0.363416804736452</v>
      </c>
    </row>
    <row r="81" ht="20.25" customHeight="1">
      <c r="A81" s="87">
        <v>43.5</v>
      </c>
      <c r="B81" s="88">
        <v>991.5</v>
      </c>
      <c r="C81" s="89">
        <v>928.5</v>
      </c>
      <c r="D81" s="89">
        <v>1</v>
      </c>
      <c r="E81" s="89">
        <f>ABS(C81-B81)</f>
        <v>63</v>
      </c>
      <c r="F81" s="89">
        <v>50</v>
      </c>
      <c r="G81" s="89">
        <v>36</v>
      </c>
      <c r="H81" s="89">
        <f>(F81*D81*P81)/(E81*G81)</f>
        <v>42.3280423280423</v>
      </c>
      <c r="I81" s="89">
        <f>ABS(H81-A81)</f>
        <v>1.1719576719577</v>
      </c>
      <c r="J81" s="89">
        <f>(D81*F81*P81)/(G81*A81)</f>
        <v>61.3026819923372</v>
      </c>
      <c r="K81" s="89">
        <f>(D81*F81*P81)/(G81*R81)</f>
        <v>43.4999999999994</v>
      </c>
      <c r="L81" s="89">
        <f>(((P81*F81*Q81)/(G81*A81))+(P81/2))</f>
        <v>990.651340996169</v>
      </c>
      <c r="M81" s="89">
        <f>((P81*F81*(Q81-D81))/(G81*A81)+(P81/2))</f>
        <v>929.348659003831</v>
      </c>
      <c r="N81" s="89">
        <f>B81-L81</f>
        <v>0.848659003831</v>
      </c>
      <c r="O81" s="89">
        <f>C81-M81</f>
        <v>-0.848659003831</v>
      </c>
      <c r="P81" s="89">
        <v>1920</v>
      </c>
      <c r="Q81" s="89">
        <v>0.5</v>
      </c>
      <c r="R81" s="89">
        <f>L81-M81</f>
        <v>61.302681992338</v>
      </c>
      <c r="S81" s="89">
        <f>1000*I81/($A81*$A81)</f>
        <v>0.619346107521575</v>
      </c>
    </row>
    <row r="82" ht="20.25" customHeight="1">
      <c r="A82" s="87">
        <v>44</v>
      </c>
      <c r="B82" s="93">
        <v>991</v>
      </c>
      <c r="C82" s="54">
        <v>929</v>
      </c>
      <c r="D82" s="54">
        <v>1</v>
      </c>
      <c r="E82" s="54">
        <f>ABS(C82-B82)</f>
        <v>62</v>
      </c>
      <c r="F82" s="54">
        <v>50</v>
      </c>
      <c r="G82" s="54">
        <v>36</v>
      </c>
      <c r="H82" s="54">
        <f>(F82*D82*P82)/(E82*G82)</f>
        <v>43.010752688172</v>
      </c>
      <c r="I82" s="54">
        <f>ABS(H82-A82)</f>
        <v>0.989247311828</v>
      </c>
      <c r="J82" s="54">
        <f>(D82*F82*P82)/(G82*A82)</f>
        <v>60.6060606060606</v>
      </c>
      <c r="K82" s="54">
        <f>(D82*F82*P82)/(G82*R82)</f>
        <v>44.0000000000004</v>
      </c>
      <c r="L82" s="54">
        <f>(((P82*F82*Q82)/(G82*A82))+(P82/2))</f>
        <v>990.303030303030</v>
      </c>
      <c r="M82" s="54">
        <f>((P82*F82*(Q82-D82))/(G82*A82)+(P82/2))</f>
        <v>929.696969696970</v>
      </c>
      <c r="N82" s="54">
        <f>B82-L82</f>
        <v>0.696969696970</v>
      </c>
      <c r="O82" s="54">
        <f>C82-M82</f>
        <v>-0.696969696970</v>
      </c>
      <c r="P82" s="54">
        <v>1920</v>
      </c>
      <c r="Q82" s="54">
        <v>0.5</v>
      </c>
      <c r="R82" s="54">
        <f>L82-M82</f>
        <v>60.606060606060</v>
      </c>
      <c r="S82" s="54">
        <f>1000*I82/($A82*$A82)</f>
        <v>0.510974851150826</v>
      </c>
    </row>
    <row r="83" ht="20.25" customHeight="1">
      <c r="A83" s="87">
        <v>44.5</v>
      </c>
      <c r="B83" s="88">
        <v>990.5</v>
      </c>
      <c r="C83" s="89">
        <v>929.5</v>
      </c>
      <c r="D83" s="89">
        <v>1</v>
      </c>
      <c r="E83" s="89">
        <f>ABS(C83-B83)</f>
        <v>61</v>
      </c>
      <c r="F83" s="89">
        <v>50</v>
      </c>
      <c r="G83" s="89">
        <v>36</v>
      </c>
      <c r="H83" s="89">
        <f>(F83*D83*P83)/(E83*G83)</f>
        <v>43.7158469945355</v>
      </c>
      <c r="I83" s="89">
        <f>ABS(H83-A83)</f>
        <v>0.7841530054645</v>
      </c>
      <c r="J83" s="89">
        <f>(D83*F83*P83)/(G83*A83)</f>
        <v>59.9250936329588</v>
      </c>
      <c r="K83" s="89">
        <f>(D83*F83*P83)/(G83*R83)</f>
        <v>44.5000000000006</v>
      </c>
      <c r="L83" s="89">
        <f>(((P83*F83*Q83)/(G83*A83))+(P83/2))</f>
        <v>989.9625468164789</v>
      </c>
      <c r="M83" s="89">
        <f>((P83*F83*(Q83-D83))/(G83*A83)+(P83/2))</f>
        <v>930.0374531835211</v>
      </c>
      <c r="N83" s="89">
        <f>B83-L83</f>
        <v>0.537453183521</v>
      </c>
      <c r="O83" s="89">
        <f>C83-M83</f>
        <v>-0.537453183521</v>
      </c>
      <c r="P83" s="89">
        <v>1920</v>
      </c>
      <c r="Q83" s="89">
        <v>0.5</v>
      </c>
      <c r="R83" s="89">
        <f>L83-M83</f>
        <v>59.925093632958</v>
      </c>
      <c r="S83" s="89">
        <f>1000*I83/($A83*$A83)</f>
        <v>0.395986873104154</v>
      </c>
    </row>
    <row r="84" ht="20.25" customHeight="1">
      <c r="A84" s="87">
        <v>45</v>
      </c>
      <c r="B84" s="93">
        <v>990.5</v>
      </c>
      <c r="C84" s="54">
        <v>929.5</v>
      </c>
      <c r="D84" s="54">
        <v>1</v>
      </c>
      <c r="E84" s="54">
        <f>ABS(C84-B84)</f>
        <v>61</v>
      </c>
      <c r="F84" s="54">
        <v>50</v>
      </c>
      <c r="G84" s="54">
        <v>36</v>
      </c>
      <c r="H84" s="54">
        <f>(F84*D84*P84)/(E84*G84)</f>
        <v>43.7158469945355</v>
      </c>
      <c r="I84" s="54">
        <f>ABS(H84-A84)</f>
        <v>1.2841530054645</v>
      </c>
      <c r="J84" s="54">
        <f>(D84*F84*P84)/(G84*A84)</f>
        <v>59.2592592592593</v>
      </c>
      <c r="K84" s="54">
        <f>(D84*F84*P84)/(G84*R84)</f>
        <v>44.9999999999994</v>
      </c>
      <c r="L84" s="54">
        <f>(((P84*F84*Q84)/(G84*A84))+(P84/2))</f>
        <v>989.629629629630</v>
      </c>
      <c r="M84" s="54">
        <f>((P84*F84*(Q84-D84))/(G84*A84)+(P84/2))</f>
        <v>930.370370370370</v>
      </c>
      <c r="N84" s="54">
        <f>B84-L84</f>
        <v>0.870370370370</v>
      </c>
      <c r="O84" s="54">
        <f>C84-M84</f>
        <v>-0.870370370370</v>
      </c>
      <c r="P84" s="54">
        <v>1920</v>
      </c>
      <c r="Q84" s="54">
        <v>0.5</v>
      </c>
      <c r="R84" s="54">
        <f>L84-M84</f>
        <v>59.259259259260</v>
      </c>
      <c r="S84" s="54">
        <f>1000*I84/($A84*$A84)</f>
        <v>0.634149632328148</v>
      </c>
    </row>
    <row r="85" ht="20.25" customHeight="1">
      <c r="A85" s="87">
        <v>45.5</v>
      </c>
      <c r="B85" s="88">
        <v>990</v>
      </c>
      <c r="C85" s="89">
        <v>930</v>
      </c>
      <c r="D85" s="89">
        <v>1</v>
      </c>
      <c r="E85" s="89">
        <f>ABS(C85-B85)</f>
        <v>60</v>
      </c>
      <c r="F85" s="89">
        <v>50</v>
      </c>
      <c r="G85" s="89">
        <v>36</v>
      </c>
      <c r="H85" s="89">
        <f>(F85*D85*P85)/(E85*G85)</f>
        <v>44.4444444444444</v>
      </c>
      <c r="I85" s="89">
        <f>ABS(H85-A85)</f>
        <v>1.0555555555556</v>
      </c>
      <c r="J85" s="89">
        <f>(D85*F85*P85)/(G85*A85)</f>
        <v>58.6080586080586</v>
      </c>
      <c r="K85" s="89">
        <f>(D85*F85*P85)/(G85*R85)</f>
        <v>45.5000000000005</v>
      </c>
      <c r="L85" s="89">
        <f>(((P85*F85*Q85)/(G85*A85))+(P85/2))</f>
        <v>989.304029304029</v>
      </c>
      <c r="M85" s="89">
        <f>((P85*F85*(Q85-D85))/(G85*A85)+(P85/2))</f>
        <v>930.695970695971</v>
      </c>
      <c r="N85" s="89">
        <f>B85-L85</f>
        <v>0.695970695971</v>
      </c>
      <c r="O85" s="89">
        <f>C85-M85</f>
        <v>-0.695970695971</v>
      </c>
      <c r="P85" s="89">
        <v>1920</v>
      </c>
      <c r="Q85" s="89">
        <v>0.5</v>
      </c>
      <c r="R85" s="89">
        <f>L85-M85</f>
        <v>58.608058608058</v>
      </c>
      <c r="S85" s="89">
        <f>1000*I85/($A85*$A85)</f>
        <v>0.509868641736795</v>
      </c>
    </row>
    <row r="86" ht="20.25" customHeight="1">
      <c r="A86" s="87">
        <v>46</v>
      </c>
      <c r="B86" s="93">
        <v>989.5</v>
      </c>
      <c r="C86" s="54">
        <v>930.5</v>
      </c>
      <c r="D86" s="54">
        <v>1</v>
      </c>
      <c r="E86" s="54">
        <f>ABS(C86-B86)</f>
        <v>59</v>
      </c>
      <c r="F86" s="54">
        <v>50</v>
      </c>
      <c r="G86" s="54">
        <v>36</v>
      </c>
      <c r="H86" s="54">
        <f>(F86*D86*P86)/(E86*G86)</f>
        <v>45.1977401129944</v>
      </c>
      <c r="I86" s="54">
        <f>ABS(H86-A86)</f>
        <v>0.8022598870056</v>
      </c>
      <c r="J86" s="54">
        <f>(D86*F86*P86)/(G86*A86)</f>
        <v>57.9710144927536</v>
      </c>
      <c r="K86" s="54">
        <f>(D86*F86*P86)/(G86*R86)</f>
        <v>45.9999999999997</v>
      </c>
      <c r="L86" s="54">
        <f>(((P86*F86*Q86)/(G86*A86))+(P86/2))</f>
        <v>988.985507246377</v>
      </c>
      <c r="M86" s="54">
        <f>((P86*F86*(Q86-D86))/(G86*A86)+(P86/2))</f>
        <v>931.014492753623</v>
      </c>
      <c r="N86" s="54">
        <f>B86-L86</f>
        <v>0.514492753623</v>
      </c>
      <c r="O86" s="54">
        <f>C86-M86</f>
        <v>-0.514492753623</v>
      </c>
      <c r="P86" s="54">
        <v>1920</v>
      </c>
      <c r="Q86" s="54">
        <v>0.5</v>
      </c>
      <c r="R86" s="54">
        <f>L86-M86</f>
        <v>57.971014492754</v>
      </c>
      <c r="S86" s="54">
        <f>1000*I86/($A86*$A86)</f>
        <v>0.37913983317845</v>
      </c>
    </row>
    <row r="87" ht="20.25" customHeight="1">
      <c r="A87" s="87">
        <v>46.5</v>
      </c>
      <c r="B87" s="88">
        <v>989.5</v>
      </c>
      <c r="C87" s="89">
        <v>930.5</v>
      </c>
      <c r="D87" s="89">
        <v>1</v>
      </c>
      <c r="E87" s="89">
        <f>ABS(C87-B87)</f>
        <v>59</v>
      </c>
      <c r="F87" s="89">
        <v>50</v>
      </c>
      <c r="G87" s="89">
        <v>36</v>
      </c>
      <c r="H87" s="89">
        <f>(F87*D87*P87)/(E87*G87)</f>
        <v>45.1977401129944</v>
      </c>
      <c r="I87" s="89">
        <f>ABS(H87-A87)</f>
        <v>1.3022598870056</v>
      </c>
      <c r="J87" s="89">
        <f>(D87*F87*P87)/(G87*A87)</f>
        <v>57.3476702508961</v>
      </c>
      <c r="K87" s="89">
        <f>(D87*F87*P87)/(G87*R87)</f>
        <v>46.5</v>
      </c>
      <c r="L87" s="89">
        <f>(((P87*F87*Q87)/(G87*A87))+(P87/2))</f>
        <v>988.673835125448</v>
      </c>
      <c r="M87" s="89">
        <f>((P87*F87*(Q87-D87))/(G87*A87)+(P87/2))</f>
        <v>931.326164874552</v>
      </c>
      <c r="N87" s="89">
        <f>B87-L87</f>
        <v>0.8261648745520001</v>
      </c>
      <c r="O87" s="89">
        <f>C87-M87</f>
        <v>-0.8261648745520001</v>
      </c>
      <c r="P87" s="89">
        <v>1920</v>
      </c>
      <c r="Q87" s="89">
        <v>0.5</v>
      </c>
      <c r="R87" s="89">
        <f>L87-M87</f>
        <v>57.347670250896</v>
      </c>
      <c r="S87" s="89">
        <f>1000*I87/($A87*$A87)</f>
        <v>0.602270730491664</v>
      </c>
    </row>
    <row r="88" ht="20.25" customHeight="1">
      <c r="A88" s="87">
        <v>47</v>
      </c>
      <c r="B88" s="93">
        <v>989</v>
      </c>
      <c r="C88" s="54">
        <v>931</v>
      </c>
      <c r="D88" s="54">
        <v>1</v>
      </c>
      <c r="E88" s="54">
        <f>ABS(C88-B88)</f>
        <v>58</v>
      </c>
      <c r="F88" s="54">
        <v>50</v>
      </c>
      <c r="G88" s="54">
        <v>36</v>
      </c>
      <c r="H88" s="54">
        <f>(F88*D88*P88)/(E88*G88)</f>
        <v>45.9770114942529</v>
      </c>
      <c r="I88" s="54">
        <f>ABS(H88-A88)</f>
        <v>1.0229885057471</v>
      </c>
      <c r="J88" s="54">
        <f>(D88*F88*P88)/(G88*A88)</f>
        <v>56.7375886524823</v>
      </c>
      <c r="K88" s="54">
        <f>(D88*F88*P88)/(G88*R88)</f>
        <v>47.0000000000002</v>
      </c>
      <c r="L88" s="54">
        <f>(((P88*F88*Q88)/(G88*A88))+(P88/2))</f>
        <v>988.368794326241</v>
      </c>
      <c r="M88" s="54">
        <f>((P88*F88*(Q88-D88))/(G88*A88)+(P88/2))</f>
        <v>931.631205673759</v>
      </c>
      <c r="N88" s="54">
        <f>B88-L88</f>
        <v>0.6312056737590001</v>
      </c>
      <c r="O88" s="54">
        <f>C88-M88</f>
        <v>-0.6312056737590001</v>
      </c>
      <c r="P88" s="54">
        <v>1920</v>
      </c>
      <c r="Q88" s="54">
        <v>0.5</v>
      </c>
      <c r="R88" s="54">
        <f>L88-M88</f>
        <v>56.737588652482</v>
      </c>
      <c r="S88" s="54">
        <f>1000*I88/($A88*$A88)</f>
        <v>0.463100274217791</v>
      </c>
    </row>
    <row r="89" ht="20.25" customHeight="1">
      <c r="A89" s="87">
        <v>47.5</v>
      </c>
      <c r="B89" s="88">
        <v>988.5</v>
      </c>
      <c r="C89" s="89">
        <v>931.5</v>
      </c>
      <c r="D89" s="89">
        <v>1</v>
      </c>
      <c r="E89" s="89">
        <f>ABS(C89-B89)</f>
        <v>57</v>
      </c>
      <c r="F89" s="89">
        <v>50</v>
      </c>
      <c r="G89" s="89">
        <v>36</v>
      </c>
      <c r="H89" s="89">
        <f>(F89*D89*P89)/(E89*G89)</f>
        <v>46.7836257309942</v>
      </c>
      <c r="I89" s="89">
        <f>ABS(H89-A89)</f>
        <v>0.7163742690058</v>
      </c>
      <c r="J89" s="89">
        <f>(D89*F89*P89)/(G89*A89)</f>
        <v>56.140350877193</v>
      </c>
      <c r="K89" s="89">
        <f>(D89*F89*P89)/(G89*R89)</f>
        <v>47.5000000000008</v>
      </c>
      <c r="L89" s="89">
        <f>(((P89*F89*Q89)/(G89*A89))+(P89/2))</f>
        <v>988.070175438596</v>
      </c>
      <c r="M89" s="89">
        <f>((P89*F89*(Q89-D89))/(G89*A89)+(P89/2))</f>
        <v>931.929824561404</v>
      </c>
      <c r="N89" s="89">
        <f>B89-L89</f>
        <v>0.429824561404</v>
      </c>
      <c r="O89" s="89">
        <f>C89-M89</f>
        <v>-0.429824561404</v>
      </c>
      <c r="P89" s="89">
        <v>1920</v>
      </c>
      <c r="Q89" s="89">
        <v>0.5</v>
      </c>
      <c r="R89" s="89">
        <f>L89-M89</f>
        <v>56.140350877192</v>
      </c>
      <c r="S89" s="89">
        <f>1000*I89/($A89*$A89)</f>
        <v>0.317506601221407</v>
      </c>
    </row>
    <row r="90" ht="20.25" customHeight="1">
      <c r="A90" s="87">
        <v>48</v>
      </c>
      <c r="B90" s="93">
        <v>988.5</v>
      </c>
      <c r="C90" s="54">
        <v>931.5</v>
      </c>
      <c r="D90" s="54">
        <v>1</v>
      </c>
      <c r="E90" s="54">
        <f>ABS(C90-B90)</f>
        <v>57</v>
      </c>
      <c r="F90" s="54">
        <v>50</v>
      </c>
      <c r="G90" s="54">
        <v>36</v>
      </c>
      <c r="H90" s="54">
        <f>(F90*D90*P90)/(E90*G90)</f>
        <v>46.7836257309942</v>
      </c>
      <c r="I90" s="54">
        <f>ABS(H90-A90)</f>
        <v>1.2163742690058</v>
      </c>
      <c r="J90" s="54">
        <f>(D90*F90*P90)/(G90*A90)</f>
        <v>55.5555555555556</v>
      </c>
      <c r="K90" s="54">
        <f>(D90*F90*P90)/(G90*R90)</f>
        <v>47.9999999999996</v>
      </c>
      <c r="L90" s="54">
        <f>(((P90*F90*Q90)/(G90*A90))+(P90/2))</f>
        <v>987.7777777777781</v>
      </c>
      <c r="M90" s="54">
        <f>((P90*F90*(Q90-D90))/(G90*A90)+(P90/2))</f>
        <v>932.2222222222219</v>
      </c>
      <c r="N90" s="54">
        <f>B90-L90</f>
        <v>0.7222222222220001</v>
      </c>
      <c r="O90" s="54">
        <f>C90-M90</f>
        <v>-0.7222222222220001</v>
      </c>
      <c r="P90" s="54">
        <v>1920</v>
      </c>
      <c r="Q90" s="54">
        <v>0.5</v>
      </c>
      <c r="R90" s="54">
        <f>L90-M90</f>
        <v>55.555555555556</v>
      </c>
      <c r="S90" s="54">
        <f>1000*I90/($A90*$A90)</f>
        <v>0.527940220922656</v>
      </c>
    </row>
    <row r="91" ht="20.25" customHeight="1">
      <c r="A91" s="87">
        <v>48.5</v>
      </c>
      <c r="B91" s="88">
        <v>988</v>
      </c>
      <c r="C91" s="89">
        <v>932</v>
      </c>
      <c r="D91" s="89">
        <v>1</v>
      </c>
      <c r="E91" s="89">
        <f>ABS(C91-B91)</f>
        <v>56</v>
      </c>
      <c r="F91" s="89">
        <v>50</v>
      </c>
      <c r="G91" s="89">
        <v>36</v>
      </c>
      <c r="H91" s="89">
        <f>(F91*D91*P91)/(E91*G91)</f>
        <v>47.6190476190476</v>
      </c>
      <c r="I91" s="89">
        <f>ABS(H91-A91)</f>
        <v>0.8809523809524</v>
      </c>
      <c r="J91" s="89">
        <f>(D91*F91*P91)/(G91*A91)</f>
        <v>54.9828178694158</v>
      </c>
      <c r="K91" s="89">
        <f>(D91*F91*P91)/(G91*R91)</f>
        <v>48.4999999999998</v>
      </c>
      <c r="L91" s="89">
        <f>(((P91*F91*Q91)/(G91*A91))+(P91/2))</f>
        <v>987.491408934708</v>
      </c>
      <c r="M91" s="89">
        <f>((P91*F91*(Q91-D91))/(G91*A91)+(P91/2))</f>
        <v>932.508591065292</v>
      </c>
      <c r="N91" s="89">
        <f>B91-L91</f>
        <v>0.508591065292</v>
      </c>
      <c r="O91" s="89">
        <f>C91-M91</f>
        <v>-0.508591065292</v>
      </c>
      <c r="P91" s="89">
        <v>1920</v>
      </c>
      <c r="Q91" s="89">
        <v>0.5</v>
      </c>
      <c r="R91" s="89">
        <f>L91-M91</f>
        <v>54.982817869416</v>
      </c>
      <c r="S91" s="89">
        <f>1000*I91/($A91*$A91)</f>
        <v>0.374514775620108</v>
      </c>
    </row>
    <row r="92" ht="20.25" customHeight="1">
      <c r="A92" s="87">
        <v>49</v>
      </c>
      <c r="B92" s="93">
        <v>987.5</v>
      </c>
      <c r="C92" s="54">
        <v>932.5</v>
      </c>
      <c r="D92" s="54">
        <v>1</v>
      </c>
      <c r="E92" s="54">
        <f>ABS(C92-B92)</f>
        <v>55</v>
      </c>
      <c r="F92" s="54">
        <v>50</v>
      </c>
      <c r="G92" s="54">
        <v>36</v>
      </c>
      <c r="H92" s="54">
        <f>(F92*D92*P92)/(E92*G92)</f>
        <v>48.4848484848485</v>
      </c>
      <c r="I92" s="54">
        <f>ABS(H92-A92)</f>
        <v>0.5151515151515</v>
      </c>
      <c r="J92" s="54">
        <f>(D92*F92*P92)/(G92*A92)</f>
        <v>54.421768707483</v>
      </c>
      <c r="K92" s="54">
        <f>(D92*F92*P92)/(G92*R92)</f>
        <v>49.0000000000009</v>
      </c>
      <c r="L92" s="54">
        <f>(((P92*F92*Q92)/(G92*A92))+(P92/2))</f>
        <v>987.210884353741</v>
      </c>
      <c r="M92" s="54">
        <f>((P92*F92*(Q92-D92))/(G92*A92)+(P92/2))</f>
        <v>932.789115646259</v>
      </c>
      <c r="N92" s="54">
        <f>B92-L92</f>
        <v>0.289115646259</v>
      </c>
      <c r="O92" s="54">
        <f>C92-M92</f>
        <v>-0.289115646259</v>
      </c>
      <c r="P92" s="54">
        <v>1920</v>
      </c>
      <c r="Q92" s="54">
        <v>0.5</v>
      </c>
      <c r="R92" s="54">
        <f>L92-M92</f>
        <v>54.421768707482</v>
      </c>
      <c r="S92" s="54">
        <f>1000*I92/($A92*$A92)</f>
        <v>0.214557065869013</v>
      </c>
    </row>
    <row r="93" ht="20.25" customHeight="1">
      <c r="A93" s="87">
        <v>49.5</v>
      </c>
      <c r="B93" s="88">
        <v>987.5</v>
      </c>
      <c r="C93" s="89">
        <v>932.5</v>
      </c>
      <c r="D93" s="89">
        <v>1</v>
      </c>
      <c r="E93" s="89">
        <f>ABS(C93-B93)</f>
        <v>55</v>
      </c>
      <c r="F93" s="89">
        <v>50</v>
      </c>
      <c r="G93" s="89">
        <v>36</v>
      </c>
      <c r="H93" s="89">
        <f>(F93*D93*P93)/(E93*G93)</f>
        <v>48.4848484848485</v>
      </c>
      <c r="I93" s="89">
        <f>ABS(H93-A93)</f>
        <v>1.0151515151515</v>
      </c>
      <c r="J93" s="89">
        <f>(D93*F93*P93)/(G93*A93)</f>
        <v>53.8720538720539</v>
      </c>
      <c r="K93" s="89">
        <f>(D93*F93*P93)/(G93*R93)</f>
        <v>49.4999999999999</v>
      </c>
      <c r="L93" s="89">
        <f>(((P93*F93*Q93)/(G93*A93))+(P93/2))</f>
        <v>986.936026936027</v>
      </c>
      <c r="M93" s="89">
        <f>((P93*F93*(Q93-D93))/(G93*A93)+(P93/2))</f>
        <v>933.063973063973</v>
      </c>
      <c r="N93" s="89">
        <f>B93-L93</f>
        <v>0.563973063973</v>
      </c>
      <c r="O93" s="89">
        <f>C93-M93</f>
        <v>-0.563973063973</v>
      </c>
      <c r="P93" s="89">
        <v>1920</v>
      </c>
      <c r="Q93" s="89">
        <v>0.5</v>
      </c>
      <c r="R93" s="89">
        <f>L93-M93</f>
        <v>53.872053872054</v>
      </c>
      <c r="S93" s="89">
        <f>1000*I93/($A93*$A93)</f>
        <v>0.414305281155596</v>
      </c>
    </row>
    <row r="94" ht="20.25" customHeight="1">
      <c r="A94" s="87">
        <v>50</v>
      </c>
      <c r="B94" s="93">
        <v>987.5</v>
      </c>
      <c r="C94" s="54">
        <v>932.5</v>
      </c>
      <c r="D94" s="54">
        <v>1</v>
      </c>
      <c r="E94" s="54">
        <f>ABS(C94-B94)</f>
        <v>55</v>
      </c>
      <c r="F94" s="54">
        <v>50</v>
      </c>
      <c r="G94" s="54">
        <v>36</v>
      </c>
      <c r="H94" s="54">
        <f>(F94*D94*P94)/(E94*G94)</f>
        <v>48.4848484848485</v>
      </c>
      <c r="I94" s="54">
        <f>ABS(H94-A94)</f>
        <v>1.5151515151515</v>
      </c>
      <c r="J94" s="54">
        <f>(D94*F94*P94)/(G94*A94)</f>
        <v>53.3333333333333</v>
      </c>
      <c r="K94" s="54">
        <f>(D94*F94*P94)/(G94*R94)</f>
        <v>49.9999999999994</v>
      </c>
      <c r="L94" s="54">
        <f>(((P94*F94*Q94)/(G94*A94))+(P94/2))</f>
        <v>986.666666666667</v>
      </c>
      <c r="M94" s="54">
        <f>((P94*F94*(Q94-D94))/(G94*A94)+(P94/2))</f>
        <v>933.333333333333</v>
      </c>
      <c r="N94" s="54">
        <f>B94-L94</f>
        <v>0.833333333333</v>
      </c>
      <c r="O94" s="54">
        <f>C94-M94</f>
        <v>-0.833333333333</v>
      </c>
      <c r="P94" s="54">
        <v>1920</v>
      </c>
      <c r="Q94" s="54">
        <v>0.5</v>
      </c>
      <c r="R94" s="54">
        <f>L94-M94</f>
        <v>53.333333333334</v>
      </c>
      <c r="S94" s="54">
        <f>1000*I94/($A94*$A94)</f>
        <v>0.6060606060606</v>
      </c>
    </row>
    <row r="95" ht="20.25" customHeight="1">
      <c r="A95" s="87">
        <v>50.5</v>
      </c>
      <c r="B95" s="88">
        <v>987</v>
      </c>
      <c r="C95" s="89">
        <v>933</v>
      </c>
      <c r="D95" s="89">
        <v>1</v>
      </c>
      <c r="E95" s="89">
        <f>ABS(C95-B95)</f>
        <v>54</v>
      </c>
      <c r="F95" s="89">
        <v>50</v>
      </c>
      <c r="G95" s="89">
        <v>36</v>
      </c>
      <c r="H95" s="89">
        <f>(F95*D95*P95)/(E95*G95)</f>
        <v>49.3827160493827</v>
      </c>
      <c r="I95" s="89">
        <f>ABS(H95-A95)</f>
        <v>1.1172839506173</v>
      </c>
      <c r="J95" s="89">
        <f>(D95*F95*P95)/(G95*A95)</f>
        <v>52.8052805280528</v>
      </c>
      <c r="K95" s="89">
        <f>(D95*F95*P95)/(G95*R95)</f>
        <v>50.5000000000008</v>
      </c>
      <c r="L95" s="89">
        <f>(((P95*F95*Q95)/(G95*A95))+(P95/2))</f>
        <v>986.402640264026</v>
      </c>
      <c r="M95" s="89">
        <f>((P95*F95*(Q95-D95))/(G95*A95)+(P95/2))</f>
        <v>933.597359735974</v>
      </c>
      <c r="N95" s="89">
        <f>B95-L95</f>
        <v>0.5973597359740001</v>
      </c>
      <c r="O95" s="89">
        <f>C95-M95</f>
        <v>-0.5973597359740001</v>
      </c>
      <c r="P95" s="89">
        <v>1920</v>
      </c>
      <c r="Q95" s="89">
        <v>0.5</v>
      </c>
      <c r="R95" s="89">
        <f>L95-M95</f>
        <v>52.805280528052</v>
      </c>
      <c r="S95" s="89">
        <f>1000*I95/($A95*$A95)</f>
        <v>0.438107617142359</v>
      </c>
    </row>
    <row r="96" ht="20.25" customHeight="1">
      <c r="A96" s="87">
        <v>51</v>
      </c>
      <c r="B96" s="93">
        <v>986.5</v>
      </c>
      <c r="C96" s="54">
        <v>933.5</v>
      </c>
      <c r="D96" s="54">
        <v>1</v>
      </c>
      <c r="E96" s="54">
        <f>ABS(C96-B96)</f>
        <v>53</v>
      </c>
      <c r="F96" s="54">
        <v>50</v>
      </c>
      <c r="G96" s="54">
        <v>36</v>
      </c>
      <c r="H96" s="54">
        <f>(F96*D96*P96)/(E96*G96)</f>
        <v>50.314465408805</v>
      </c>
      <c r="I96" s="54">
        <f>ABS(H96-A96)</f>
        <v>0.685534591195</v>
      </c>
      <c r="J96" s="54">
        <f>(D96*F96*P96)/(G96*A96)</f>
        <v>52.2875816993464</v>
      </c>
      <c r="K96" s="54">
        <f>(D96*F96*P96)/(G96*R96)</f>
        <v>51.0000000000004</v>
      </c>
      <c r="L96" s="54">
        <f>(((P96*F96*Q96)/(G96*A96))+(P96/2))</f>
        <v>986.143790849673</v>
      </c>
      <c r="M96" s="54">
        <f>((P96*F96*(Q96-D96))/(G96*A96)+(P96/2))</f>
        <v>933.856209150327</v>
      </c>
      <c r="N96" s="54">
        <f>B96-L96</f>
        <v>0.356209150327</v>
      </c>
      <c r="O96" s="54">
        <f>C96-M96</f>
        <v>-0.356209150327</v>
      </c>
      <c r="P96" s="54">
        <v>1920</v>
      </c>
      <c r="Q96" s="54">
        <v>0.5</v>
      </c>
      <c r="R96" s="54">
        <f>L96-M96</f>
        <v>52.287581699346</v>
      </c>
      <c r="S96" s="54">
        <f>1000*I96/($A96*$A96)</f>
        <v>0.263565779006151</v>
      </c>
    </row>
    <row r="97" ht="20.25" customHeight="1">
      <c r="A97" s="87">
        <v>51.5</v>
      </c>
      <c r="B97" s="88">
        <v>986.5</v>
      </c>
      <c r="C97" s="89">
        <v>933.5</v>
      </c>
      <c r="D97" s="89">
        <v>1</v>
      </c>
      <c r="E97" s="89">
        <f>ABS(C97-B97)</f>
        <v>53</v>
      </c>
      <c r="F97" s="89">
        <v>50</v>
      </c>
      <c r="G97" s="89">
        <v>36</v>
      </c>
      <c r="H97" s="89">
        <f>(F97*D97*P97)/(E97*G97)</f>
        <v>50.314465408805</v>
      </c>
      <c r="I97" s="89">
        <f>ABS(H97-A97)</f>
        <v>1.185534591195</v>
      </c>
      <c r="J97" s="89">
        <f>(D97*F97*P97)/(G97*A97)</f>
        <v>51.7799352750809</v>
      </c>
      <c r="K97" s="89">
        <f>(D97*F97*P97)/(G97*R97)</f>
        <v>51.5000000000009</v>
      </c>
      <c r="L97" s="89">
        <f>(((P97*F97*Q97)/(G97*A97))+(P97/2))</f>
        <v>985.8899676375401</v>
      </c>
      <c r="M97" s="89">
        <f>((P97*F97*(Q97-D97))/(G97*A97)+(P97/2))</f>
        <v>934.1100323624599</v>
      </c>
      <c r="N97" s="89">
        <f>B97-L97</f>
        <v>0.610032362460</v>
      </c>
      <c r="O97" s="89">
        <f>C97-M97</f>
        <v>-0.610032362460</v>
      </c>
      <c r="P97" s="89">
        <v>1920</v>
      </c>
      <c r="Q97" s="89">
        <v>0.5</v>
      </c>
      <c r="R97" s="89">
        <f>L97-M97</f>
        <v>51.779935275080</v>
      </c>
      <c r="S97" s="89">
        <f>1000*I97/($A97*$A97)</f>
        <v>0.446992022318786</v>
      </c>
    </row>
    <row r="98" ht="20.25" customHeight="1">
      <c r="A98" s="87">
        <v>52</v>
      </c>
      <c r="B98" s="93">
        <v>986</v>
      </c>
      <c r="C98" s="54">
        <v>934</v>
      </c>
      <c r="D98" s="54">
        <v>1</v>
      </c>
      <c r="E98" s="54">
        <f>ABS(C98-B98)</f>
        <v>52</v>
      </c>
      <c r="F98" s="54">
        <v>50</v>
      </c>
      <c r="G98" s="54">
        <v>36</v>
      </c>
      <c r="H98" s="54">
        <f>(F98*D98*P98)/(E98*G98)</f>
        <v>51.2820512820513</v>
      </c>
      <c r="I98" s="54">
        <f>ABS(H98-A98)</f>
        <v>0.7179487179487</v>
      </c>
      <c r="J98" s="54">
        <f>(D98*F98*P98)/(G98*A98)</f>
        <v>51.2820512820513</v>
      </c>
      <c r="K98" s="54">
        <f>(D98*F98*P98)/(G98*R98)</f>
        <v>51.9999999999993</v>
      </c>
      <c r="L98" s="54">
        <f>(((P98*F98*Q98)/(G98*A98))+(P98/2))</f>
        <v>985.641025641026</v>
      </c>
      <c r="M98" s="54">
        <f>((P98*F98*(Q98-D98))/(G98*A98)+(P98/2))</f>
        <v>934.358974358974</v>
      </c>
      <c r="N98" s="54">
        <f>B98-L98</f>
        <v>0.358974358974</v>
      </c>
      <c r="O98" s="54">
        <f>C98-M98</f>
        <v>-0.358974358974</v>
      </c>
      <c r="P98" s="54">
        <v>1920</v>
      </c>
      <c r="Q98" s="54">
        <v>0.5</v>
      </c>
      <c r="R98" s="54">
        <f>L98-M98</f>
        <v>51.282051282052</v>
      </c>
      <c r="S98" s="54">
        <f>1000*I98/($A98*$A98)</f>
        <v>0.26551357912304</v>
      </c>
    </row>
    <row r="99" ht="20.25" customHeight="1">
      <c r="A99" s="87">
        <v>52.5</v>
      </c>
      <c r="B99" s="88">
        <v>986</v>
      </c>
      <c r="C99" s="89">
        <v>934</v>
      </c>
      <c r="D99" s="89">
        <v>1</v>
      </c>
      <c r="E99" s="89">
        <f>ABS(C99-B99)</f>
        <v>52</v>
      </c>
      <c r="F99" s="89">
        <v>50</v>
      </c>
      <c r="G99" s="89">
        <v>36</v>
      </c>
      <c r="H99" s="89">
        <f>(F99*D99*P99)/(E99*G99)</f>
        <v>51.2820512820513</v>
      </c>
      <c r="I99" s="89">
        <f>ABS(H99-A99)</f>
        <v>1.2179487179487</v>
      </c>
      <c r="J99" s="89">
        <f>(D99*F99*P99)/(G99*A99)</f>
        <v>50.7936507936508</v>
      </c>
      <c r="K99" s="89">
        <f>(D99*F99*P99)/(G99*R99)</f>
        <v>52.5000000000008</v>
      </c>
      <c r="L99" s="89">
        <f>(((P99*F99*Q99)/(G99*A99))+(P99/2))</f>
        <v>985.396825396825</v>
      </c>
      <c r="M99" s="89">
        <f>((P99*F99*(Q99-D99))/(G99*A99)+(P99/2))</f>
        <v>934.603174603175</v>
      </c>
      <c r="N99" s="89">
        <f>B99-L99</f>
        <v>0.603174603175</v>
      </c>
      <c r="O99" s="89">
        <f>C99-M99</f>
        <v>-0.603174603175</v>
      </c>
      <c r="P99" s="89">
        <v>1920</v>
      </c>
      <c r="Q99" s="89">
        <v>0.5</v>
      </c>
      <c r="R99" s="89">
        <f>L99-M99</f>
        <v>50.793650793650</v>
      </c>
      <c r="S99" s="89">
        <f>1000*I99/($A99*$A99)</f>
        <v>0.441886156171864</v>
      </c>
    </row>
    <row r="100" ht="20.25" customHeight="1">
      <c r="A100" s="87">
        <v>53</v>
      </c>
      <c r="B100" s="93">
        <v>985.5</v>
      </c>
      <c r="C100" s="54">
        <v>934.5</v>
      </c>
      <c r="D100" s="54">
        <v>1</v>
      </c>
      <c r="E100" s="54">
        <f>ABS(C100-B100)</f>
        <v>51</v>
      </c>
      <c r="F100" s="54">
        <v>50</v>
      </c>
      <c r="G100" s="54">
        <v>36</v>
      </c>
      <c r="H100" s="54">
        <f>(F100*D100*P100)/(E100*G100)</f>
        <v>52.2875816993464</v>
      </c>
      <c r="I100" s="54">
        <f>ABS(H100-A100)</f>
        <v>0.7124183006536</v>
      </c>
      <c r="J100" s="54">
        <f>(D100*F100*P100)/(G100*A100)</f>
        <v>50.314465408805</v>
      </c>
      <c r="K100" s="54">
        <f>(D100*F100*P100)/(G100*R100)</f>
        <v>52.999999999999</v>
      </c>
      <c r="L100" s="54">
        <f>(((P100*F100*Q100)/(G100*A100))+(P100/2))</f>
        <v>985.157232704403</v>
      </c>
      <c r="M100" s="54">
        <f>((P100*F100*(Q100-D100))/(G100*A100)+(P100/2))</f>
        <v>934.842767295597</v>
      </c>
      <c r="N100" s="54">
        <f>B100-L100</f>
        <v>0.342767295597</v>
      </c>
      <c r="O100" s="54">
        <f>C100-M100</f>
        <v>-0.342767295597</v>
      </c>
      <c r="P100" s="54">
        <v>1920</v>
      </c>
      <c r="Q100" s="54">
        <v>0.5</v>
      </c>
      <c r="R100" s="54">
        <f>L100-M100</f>
        <v>50.314465408806</v>
      </c>
      <c r="S100" s="54">
        <f>1000*I100/($A100*$A100)</f>
        <v>0.253619900553079</v>
      </c>
    </row>
    <row r="101" ht="20.25" customHeight="1">
      <c r="A101" s="87">
        <v>53.5</v>
      </c>
      <c r="B101" s="88">
        <v>985.5</v>
      </c>
      <c r="C101" s="89">
        <v>934.5</v>
      </c>
      <c r="D101" s="89">
        <v>1</v>
      </c>
      <c r="E101" s="89">
        <f>ABS(C101-B101)</f>
        <v>51</v>
      </c>
      <c r="F101" s="89">
        <v>50</v>
      </c>
      <c r="G101" s="89">
        <v>36</v>
      </c>
      <c r="H101" s="89">
        <f>(F101*D101*P101)/(E101*G101)</f>
        <v>52.2875816993464</v>
      </c>
      <c r="I101" s="89">
        <f>ABS(H101-A101)</f>
        <v>1.2124183006536</v>
      </c>
      <c r="J101" s="89">
        <f>(D101*F101*P101)/(G101*A101)</f>
        <v>49.8442367601246</v>
      </c>
      <c r="K101" s="89">
        <f>(D101*F101*P101)/(G101*R101)</f>
        <v>53.5000000000007</v>
      </c>
      <c r="L101" s="89">
        <f>(((P101*F101*Q101)/(G101*A101))+(P101/2))</f>
        <v>984.922118380062</v>
      </c>
      <c r="M101" s="89">
        <f>((P101*F101*(Q101-D101))/(G101*A101)+(P101/2))</f>
        <v>935.077881619938</v>
      </c>
      <c r="N101" s="89">
        <f>B101-L101</f>
        <v>0.577881619938</v>
      </c>
      <c r="O101" s="89">
        <f>C101-M101</f>
        <v>-0.577881619938</v>
      </c>
      <c r="P101" s="89">
        <v>1920</v>
      </c>
      <c r="Q101" s="89">
        <v>0.5</v>
      </c>
      <c r="R101" s="89">
        <f>L101-M101</f>
        <v>49.844236760124</v>
      </c>
      <c r="S101" s="89">
        <f>1000*I101/($A101*$A101)</f>
        <v>0.423589239463219</v>
      </c>
    </row>
    <row r="102" ht="20.25" customHeight="1">
      <c r="A102" s="87">
        <v>54</v>
      </c>
      <c r="B102" s="93">
        <v>985</v>
      </c>
      <c r="C102" s="54">
        <v>935</v>
      </c>
      <c r="D102" s="54">
        <v>1</v>
      </c>
      <c r="E102" s="54">
        <f>ABS(C102-B102)</f>
        <v>50</v>
      </c>
      <c r="F102" s="54">
        <v>50</v>
      </c>
      <c r="G102" s="54">
        <v>36</v>
      </c>
      <c r="H102" s="54">
        <f>(F102*D102*P102)/(E102*G102)</f>
        <v>53.3333333333333</v>
      </c>
      <c r="I102" s="54">
        <f>ABS(H102-A102)</f>
        <v>0.6666666666667</v>
      </c>
      <c r="J102" s="54">
        <f>(D102*F102*P102)/(G102*A102)</f>
        <v>49.3827160493827</v>
      </c>
      <c r="K102" s="54">
        <f>(D102*F102*P102)/(G102*R102)</f>
        <v>54.0000000000008</v>
      </c>
      <c r="L102" s="54">
        <f>(((P102*F102*Q102)/(G102*A102))+(P102/2))</f>
        <v>984.691358024691</v>
      </c>
      <c r="M102" s="54">
        <f>((P102*F102*(Q102-D102))/(G102*A102)+(P102/2))</f>
        <v>935.308641975309</v>
      </c>
      <c r="N102" s="54">
        <f>B102-L102</f>
        <v>0.308641975309</v>
      </c>
      <c r="O102" s="54">
        <f>C102-M102</f>
        <v>-0.308641975309</v>
      </c>
      <c r="P102" s="54">
        <v>1920</v>
      </c>
      <c r="Q102" s="54">
        <v>0.5</v>
      </c>
      <c r="R102" s="54">
        <f>L102-M102</f>
        <v>49.382716049382</v>
      </c>
      <c r="S102" s="54">
        <f>1000*I102/($A102*$A102)</f>
        <v>0.22862368541382</v>
      </c>
    </row>
    <row r="103" ht="20.25" customHeight="1">
      <c r="A103" s="87">
        <v>54.5</v>
      </c>
      <c r="B103" s="88">
        <v>985</v>
      </c>
      <c r="C103" s="89">
        <v>935</v>
      </c>
      <c r="D103" s="89">
        <v>1</v>
      </c>
      <c r="E103" s="89">
        <f>ABS(C103-B103)</f>
        <v>50</v>
      </c>
      <c r="F103" s="89">
        <v>50</v>
      </c>
      <c r="G103" s="89">
        <v>36</v>
      </c>
      <c r="H103" s="89">
        <f>(F103*D103*P103)/(E103*G103)</f>
        <v>53.3333333333333</v>
      </c>
      <c r="I103" s="89">
        <f>ABS(H103-A103)</f>
        <v>1.1666666666667</v>
      </c>
      <c r="J103" s="89">
        <f>(D103*F103*P103)/(G103*A103)</f>
        <v>48.9296636085627</v>
      </c>
      <c r="K103" s="89">
        <f>(D103*F103*P103)/(G103*R103)</f>
        <v>54.5000000000008</v>
      </c>
      <c r="L103" s="89">
        <f>(((P103*F103*Q103)/(G103*A103))+(P103/2))</f>
        <v>984.4648318042809</v>
      </c>
      <c r="M103" s="89">
        <f>((P103*F103*(Q103-D103))/(G103*A103)+(P103/2))</f>
        <v>935.5351681957191</v>
      </c>
      <c r="N103" s="89">
        <f>B103-L103</f>
        <v>0.535168195719</v>
      </c>
      <c r="O103" s="89">
        <f>C103-M103</f>
        <v>-0.535168195719</v>
      </c>
      <c r="P103" s="89">
        <v>1920</v>
      </c>
      <c r="Q103" s="89">
        <v>0.5</v>
      </c>
      <c r="R103" s="89">
        <f>L103-M103</f>
        <v>48.929663608562</v>
      </c>
      <c r="S103" s="89">
        <f>1000*I103/($A103*$A103)</f>
        <v>0.392783996857739</v>
      </c>
    </row>
    <row r="104" ht="20.25" customHeight="1">
      <c r="A104" s="87">
        <v>55</v>
      </c>
      <c r="B104" s="93">
        <v>984.5</v>
      </c>
      <c r="C104" s="54">
        <v>935.5</v>
      </c>
      <c r="D104" s="54">
        <v>1</v>
      </c>
      <c r="E104" s="54">
        <f>ABS(C104-B104)</f>
        <v>49</v>
      </c>
      <c r="F104" s="54">
        <v>50</v>
      </c>
      <c r="G104" s="54">
        <v>36</v>
      </c>
      <c r="H104" s="54">
        <f>(F104*D104*P104)/(E104*G104)</f>
        <v>54.421768707483</v>
      </c>
      <c r="I104" s="54">
        <f>ABS(H104-A104)</f>
        <v>0.578231292517</v>
      </c>
      <c r="J104" s="54">
        <f>(D104*F104*P104)/(G104*A104)</f>
        <v>48.4848484848485</v>
      </c>
      <c r="K104" s="54">
        <f>(D104*F104*P104)/(G104*R104)</f>
        <v>55.0000000000006</v>
      </c>
      <c r="L104" s="54">
        <f>(((P104*F104*Q104)/(G104*A104))+(P104/2))</f>
        <v>984.242424242424</v>
      </c>
      <c r="M104" s="54">
        <f>((P104*F104*(Q104-D104))/(G104*A104)+(P104/2))</f>
        <v>935.757575757576</v>
      </c>
      <c r="N104" s="54">
        <f>B104-L104</f>
        <v>0.257575757576</v>
      </c>
      <c r="O104" s="54">
        <f>C104-M104</f>
        <v>-0.257575757576</v>
      </c>
      <c r="P104" s="54">
        <v>1920</v>
      </c>
      <c r="Q104" s="54">
        <v>0.5</v>
      </c>
      <c r="R104" s="54">
        <f>L104-M104</f>
        <v>48.484848484848</v>
      </c>
      <c r="S104" s="54">
        <f>1000*I104/($A104*$A104)</f>
        <v>0.191150840501488</v>
      </c>
    </row>
    <row r="105" ht="20.25" customHeight="1">
      <c r="A105" s="87">
        <v>55.5</v>
      </c>
      <c r="B105" s="88">
        <v>984.5</v>
      </c>
      <c r="C105" s="89">
        <v>935.5</v>
      </c>
      <c r="D105" s="89">
        <v>1</v>
      </c>
      <c r="E105" s="89">
        <f>ABS(C105-B105)</f>
        <v>49</v>
      </c>
      <c r="F105" s="89">
        <v>50</v>
      </c>
      <c r="G105" s="89">
        <v>36</v>
      </c>
      <c r="H105" s="89">
        <f>(F105*D105*P105)/(E105*G105)</f>
        <v>54.421768707483</v>
      </c>
      <c r="I105" s="89">
        <f>ABS(H105-A105)</f>
        <v>1.078231292517</v>
      </c>
      <c r="J105" s="89">
        <f>(D105*F105*P105)/(G105*A105)</f>
        <v>48.048048048048</v>
      </c>
      <c r="K105" s="89">
        <f>(D105*F105*P105)/(G105*R105)</f>
        <v>55.5000000000001</v>
      </c>
      <c r="L105" s="89">
        <f>(((P105*F105*Q105)/(G105*A105))+(P105/2))</f>
        <v>984.024024024024</v>
      </c>
      <c r="M105" s="89">
        <f>((P105*F105*(Q105-D105))/(G105*A105)+(P105/2))</f>
        <v>935.975975975976</v>
      </c>
      <c r="N105" s="89">
        <f>B105-L105</f>
        <v>0.475975975976</v>
      </c>
      <c r="O105" s="89">
        <f>C105-M105</f>
        <v>-0.475975975976</v>
      </c>
      <c r="P105" s="89">
        <v>1920</v>
      </c>
      <c r="Q105" s="89">
        <v>0.5</v>
      </c>
      <c r="R105" s="89">
        <f>L105-M105</f>
        <v>48.048048048048</v>
      </c>
      <c r="S105" s="89">
        <f>1000*I105/($A105*$A105)</f>
        <v>0.350046682093012</v>
      </c>
    </row>
    <row r="106" ht="20.25" customHeight="1">
      <c r="A106" s="87">
        <v>56</v>
      </c>
      <c r="B106" s="93">
        <v>984.5</v>
      </c>
      <c r="C106" s="54">
        <v>935.5</v>
      </c>
      <c r="D106" s="54">
        <v>1</v>
      </c>
      <c r="E106" s="54">
        <f>ABS(C106-B106)</f>
        <v>49</v>
      </c>
      <c r="F106" s="54">
        <v>50</v>
      </c>
      <c r="G106" s="54">
        <v>36</v>
      </c>
      <c r="H106" s="54">
        <f>(F106*D106*P106)/(E106*G106)</f>
        <v>54.421768707483</v>
      </c>
      <c r="I106" s="54">
        <f>ABS(H106-A106)</f>
        <v>1.578231292517</v>
      </c>
      <c r="J106" s="54">
        <f>(D106*F106*P106)/(G106*A106)</f>
        <v>47.6190476190476</v>
      </c>
      <c r="K106" s="54">
        <f>(D106*F106*P106)/(G106*R106)</f>
        <v>55.9999999999996</v>
      </c>
      <c r="L106" s="54">
        <f>(((P106*F106*Q106)/(G106*A106))+(P106/2))</f>
        <v>983.809523809524</v>
      </c>
      <c r="M106" s="54">
        <f>((P106*F106*(Q106-D106))/(G106*A106)+(P106/2))</f>
        <v>936.190476190476</v>
      </c>
      <c r="N106" s="54">
        <f>B106-L106</f>
        <v>0.690476190476</v>
      </c>
      <c r="O106" s="54">
        <f>C106-M106</f>
        <v>-0.690476190476</v>
      </c>
      <c r="P106" s="54">
        <v>1920</v>
      </c>
      <c r="Q106" s="54">
        <v>0.5</v>
      </c>
      <c r="R106" s="54">
        <f>L106-M106</f>
        <v>47.619047619048</v>
      </c>
      <c r="S106" s="54">
        <f>1000*I106/($A106*$A106)</f>
        <v>0.503262529501594</v>
      </c>
    </row>
    <row r="107" ht="20.25" customHeight="1">
      <c r="A107" s="87">
        <v>56.5</v>
      </c>
      <c r="B107" s="88">
        <v>984</v>
      </c>
      <c r="C107" s="89">
        <v>936</v>
      </c>
      <c r="D107" s="89">
        <v>1</v>
      </c>
      <c r="E107" s="89">
        <f>ABS(C107-B107)</f>
        <v>48</v>
      </c>
      <c r="F107" s="89">
        <v>50</v>
      </c>
      <c r="G107" s="89">
        <v>36</v>
      </c>
      <c r="H107" s="89">
        <f>(F107*D107*P107)/(E107*G107)</f>
        <v>55.5555555555556</v>
      </c>
      <c r="I107" s="89">
        <f>ABS(H107-A107)</f>
        <v>0.9444444444444</v>
      </c>
      <c r="J107" s="89">
        <f>(D107*F107*P107)/(G107*A107)</f>
        <v>47.1976401179941</v>
      </c>
      <c r="K107" s="89">
        <f>(D107*F107*P107)/(G107*R107)</f>
        <v>56.5000000000001</v>
      </c>
      <c r="L107" s="89">
        <f>(((P107*F107*Q107)/(G107*A107))+(P107/2))</f>
        <v>983.598820058997</v>
      </c>
      <c r="M107" s="89">
        <f>((P107*F107*(Q107-D107))/(G107*A107)+(P107/2))</f>
        <v>936.401179941003</v>
      </c>
      <c r="N107" s="89">
        <f>B107-L107</f>
        <v>0.401179941003</v>
      </c>
      <c r="O107" s="89">
        <f>C107-M107</f>
        <v>-0.401179941003</v>
      </c>
      <c r="P107" s="89">
        <v>1920</v>
      </c>
      <c r="Q107" s="89">
        <v>0.5</v>
      </c>
      <c r="R107" s="89">
        <f>L107-M107</f>
        <v>47.197640117994</v>
      </c>
      <c r="S107" s="89">
        <f>1000*I107/($A107*$A107)</f>
        <v>0.295855413718976</v>
      </c>
    </row>
    <row r="108" ht="20.25" customHeight="1">
      <c r="A108" s="87">
        <v>57</v>
      </c>
      <c r="B108" s="93">
        <v>983.5</v>
      </c>
      <c r="C108" s="54">
        <v>936.5</v>
      </c>
      <c r="D108" s="54">
        <v>1</v>
      </c>
      <c r="E108" s="54">
        <f>ABS(C108-B108)</f>
        <v>47</v>
      </c>
      <c r="F108" s="54">
        <v>50</v>
      </c>
      <c r="G108" s="54">
        <v>36</v>
      </c>
      <c r="H108" s="54">
        <f>(F108*D108*P108)/(E108*G108)</f>
        <v>56.7375886524823</v>
      </c>
      <c r="I108" s="54">
        <f>ABS(H108-A108)</f>
        <v>0.2624113475177</v>
      </c>
      <c r="J108" s="54">
        <f>(D108*F108*P108)/(G108*A108)</f>
        <v>46.7836257309942</v>
      </c>
      <c r="K108" s="54">
        <f>(D108*F108*P108)/(G108*R108)</f>
        <v>57.0000000000002</v>
      </c>
      <c r="L108" s="54">
        <f>(((P108*F108*Q108)/(G108*A108))+(P108/2))</f>
        <v>983.3918128654969</v>
      </c>
      <c r="M108" s="54">
        <f>((P108*F108*(Q108-D108))/(G108*A108)+(P108/2))</f>
        <v>936.6081871345031</v>
      </c>
      <c r="N108" s="54">
        <f>B108-L108</f>
        <v>0.108187134503</v>
      </c>
      <c r="O108" s="54">
        <f>C108-M108</f>
        <v>-0.108187134503</v>
      </c>
      <c r="P108" s="54">
        <v>1920</v>
      </c>
      <c r="Q108" s="54">
        <v>0.5</v>
      </c>
      <c r="R108" s="54">
        <f>L108-M108</f>
        <v>46.783625730994</v>
      </c>
      <c r="S108" s="54">
        <f>1000*I108/($A108*$A108)</f>
        <v>0.0807668044068021</v>
      </c>
    </row>
    <row r="109" ht="20.25" customHeight="1">
      <c r="A109" s="87">
        <v>57.5</v>
      </c>
      <c r="B109" s="88">
        <v>983.5</v>
      </c>
      <c r="C109" s="89">
        <v>936.5</v>
      </c>
      <c r="D109" s="89">
        <v>1</v>
      </c>
      <c r="E109" s="89">
        <f>ABS(C109-B109)</f>
        <v>47</v>
      </c>
      <c r="F109" s="89">
        <v>50</v>
      </c>
      <c r="G109" s="89">
        <v>36</v>
      </c>
      <c r="H109" s="89">
        <f>(F109*D109*P109)/(E109*G109)</f>
        <v>56.7375886524823</v>
      </c>
      <c r="I109" s="89">
        <f>ABS(H109-A109)</f>
        <v>0.7624113475177</v>
      </c>
      <c r="J109" s="89">
        <f>(D109*F109*P109)/(G109*A109)</f>
        <v>46.3768115942029</v>
      </c>
      <c r="K109" s="89">
        <f>(D109*F109*P109)/(G109*R109)</f>
        <v>57.5000000000011</v>
      </c>
      <c r="L109" s="89">
        <f>(((P109*F109*Q109)/(G109*A109))+(P109/2))</f>
        <v>983.188405797101</v>
      </c>
      <c r="M109" s="89">
        <f>((P109*F109*(Q109-D109))/(G109*A109)+(P109/2))</f>
        <v>936.811594202899</v>
      </c>
      <c r="N109" s="89">
        <f>B109-L109</f>
        <v>0.311594202899</v>
      </c>
      <c r="O109" s="89">
        <f>C109-M109</f>
        <v>-0.311594202899</v>
      </c>
      <c r="P109" s="89">
        <v>1920</v>
      </c>
      <c r="Q109" s="89">
        <v>0.5</v>
      </c>
      <c r="R109" s="89">
        <f>L109-M109</f>
        <v>46.376811594202</v>
      </c>
      <c r="S109" s="89">
        <f>1000*I109/($A109*$A109)</f>
        <v>0.230597004920287</v>
      </c>
    </row>
    <row r="110" ht="20.25" customHeight="1">
      <c r="A110" s="87">
        <v>58</v>
      </c>
      <c r="B110" s="93">
        <v>983.5</v>
      </c>
      <c r="C110" s="54">
        <v>936.5</v>
      </c>
      <c r="D110" s="54">
        <v>1</v>
      </c>
      <c r="E110" s="54">
        <f>ABS(C110-B110)</f>
        <v>47</v>
      </c>
      <c r="F110" s="54">
        <v>50</v>
      </c>
      <c r="G110" s="54">
        <v>36</v>
      </c>
      <c r="H110" s="54">
        <f>(F110*D110*P110)/(E110*G110)</f>
        <v>56.7375886524823</v>
      </c>
      <c r="I110" s="54">
        <f>ABS(H110-A110)</f>
        <v>1.2624113475177</v>
      </c>
      <c r="J110" s="54">
        <f>(D110*F110*P110)/(G110*A110)</f>
        <v>45.9770114942529</v>
      </c>
      <c r="K110" s="54">
        <f>(D110*F110*P110)/(G110*R110)</f>
        <v>58.0000000000011</v>
      </c>
      <c r="L110" s="54">
        <f>(((P110*F110*Q110)/(G110*A110))+(P110/2))</f>
        <v>982.9885057471261</v>
      </c>
      <c r="M110" s="54">
        <f>((P110*F110*(Q110-D110))/(G110*A110)+(P110/2))</f>
        <v>937.0114942528739</v>
      </c>
      <c r="N110" s="54">
        <f>B110-L110</f>
        <v>0.511494252874</v>
      </c>
      <c r="O110" s="54">
        <f>C110-M110</f>
        <v>-0.511494252874</v>
      </c>
      <c r="P110" s="54">
        <v>1920</v>
      </c>
      <c r="Q110" s="54">
        <v>0.5</v>
      </c>
      <c r="R110" s="54">
        <f>L110-M110</f>
        <v>45.977011494252</v>
      </c>
      <c r="S110" s="54">
        <f>1000*I110/($A110*$A110)</f>
        <v>0.375270911866141</v>
      </c>
    </row>
    <row r="111" ht="20.25" customHeight="1">
      <c r="A111" s="87">
        <v>58.5</v>
      </c>
      <c r="B111" s="88">
        <v>983.5</v>
      </c>
      <c r="C111" s="89">
        <v>937</v>
      </c>
      <c r="D111" s="89">
        <v>1</v>
      </c>
      <c r="E111" s="89">
        <f>ABS(C111-B111)</f>
        <v>46.5</v>
      </c>
      <c r="F111" s="89">
        <v>50</v>
      </c>
      <c r="G111" s="89">
        <v>36</v>
      </c>
      <c r="H111" s="89">
        <f>(F111*D111*P111)/(E111*G111)</f>
        <v>57.3476702508961</v>
      </c>
      <c r="I111" s="89">
        <f>ABS(H111-A111)</f>
        <v>1.1523297491039</v>
      </c>
      <c r="J111" s="89">
        <f>(D111*F111*P111)/(G111*A111)</f>
        <v>45.5840455840456</v>
      </c>
      <c r="K111" s="89">
        <f>(D111*F111*P111)/(G111*R111)</f>
        <v>58.4999999999995</v>
      </c>
      <c r="L111" s="89">
        <f>(((P111*F111*Q111)/(G111*A111))+(P111/2))</f>
        <v>982.792022792023</v>
      </c>
      <c r="M111" s="89">
        <f>((P111*F111*(Q111-D111))/(G111*A111)+(P111/2))</f>
        <v>937.207977207977</v>
      </c>
      <c r="N111" s="89">
        <f>B111-L111</f>
        <v>0.707977207977</v>
      </c>
      <c r="O111" s="89">
        <f>C111-M111</f>
        <v>-0.207977207977</v>
      </c>
      <c r="P111" s="89">
        <v>1920</v>
      </c>
      <c r="Q111" s="89">
        <v>0.5</v>
      </c>
      <c r="R111" s="89">
        <f>L111-M111</f>
        <v>45.584045584046</v>
      </c>
      <c r="S111" s="89">
        <f>1000*I111/($A111*$A111)</f>
        <v>0.336716998788487</v>
      </c>
    </row>
    <row r="112" ht="20.25" customHeight="1">
      <c r="A112" s="87">
        <v>59</v>
      </c>
      <c r="B112" s="93">
        <v>983</v>
      </c>
      <c r="C112" s="54">
        <v>937</v>
      </c>
      <c r="D112" s="54">
        <v>1</v>
      </c>
      <c r="E112" s="54">
        <f>ABS(C112-B112)</f>
        <v>46</v>
      </c>
      <c r="F112" s="54">
        <v>50</v>
      </c>
      <c r="G112" s="54">
        <v>36</v>
      </c>
      <c r="H112" s="54">
        <f>(F112*D112*P112)/(E112*G112)</f>
        <v>57.9710144927536</v>
      </c>
      <c r="I112" s="54">
        <f>ABS(H112-A112)</f>
        <v>1.0289855072464</v>
      </c>
      <c r="J112" s="54">
        <f>(D112*F112*P112)/(G112*A112)</f>
        <v>45.1977401129944</v>
      </c>
      <c r="K112" s="54">
        <f>(D112*F112*P112)/(G112*R112)</f>
        <v>59.0000000000005</v>
      </c>
      <c r="L112" s="54">
        <f>(((P112*F112*Q112)/(G112*A112))+(P112/2))</f>
        <v>982.598870056497</v>
      </c>
      <c r="M112" s="54">
        <f>((P112*F112*(Q112-D112))/(G112*A112)+(P112/2))</f>
        <v>937.401129943503</v>
      </c>
      <c r="N112" s="54">
        <f>B112-L112</f>
        <v>0.401129943503</v>
      </c>
      <c r="O112" s="54">
        <f>C112-M112</f>
        <v>-0.401129943503</v>
      </c>
      <c r="P112" s="54">
        <v>1920</v>
      </c>
      <c r="Q112" s="54">
        <v>0.5</v>
      </c>
      <c r="R112" s="54">
        <f>L112-M112</f>
        <v>45.197740112994</v>
      </c>
      <c r="S112" s="54">
        <f>1000*I112/($A112*$A112)</f>
        <v>0.295600547901867</v>
      </c>
    </row>
    <row r="113" ht="20.25" customHeight="1">
      <c r="A113" s="87">
        <v>59.5</v>
      </c>
      <c r="B113" s="88">
        <v>982.5</v>
      </c>
      <c r="C113" s="89">
        <v>937.5</v>
      </c>
      <c r="D113" s="89">
        <v>1</v>
      </c>
      <c r="E113" s="89">
        <f>ABS(C113-B113)</f>
        <v>45</v>
      </c>
      <c r="F113" s="89">
        <v>50</v>
      </c>
      <c r="G113" s="89">
        <v>36</v>
      </c>
      <c r="H113" s="89">
        <f>(F113*D113*P113)/(E113*G113)</f>
        <v>59.2592592592593</v>
      </c>
      <c r="I113" s="89">
        <f>ABS(H113-A113)</f>
        <v>0.2407407407407</v>
      </c>
      <c r="J113" s="89">
        <f>(D113*F113*P113)/(G113*A113)</f>
        <v>44.8179271708683</v>
      </c>
      <c r="K113" s="89">
        <f>(D113*F113*P113)/(G113*R113)</f>
        <v>59.5000000000005</v>
      </c>
      <c r="L113" s="89">
        <f>(((P113*F113*Q113)/(G113*A113))+(P113/2))</f>
        <v>982.408963585434</v>
      </c>
      <c r="M113" s="89">
        <f>((P113*F113*(Q113-D113))/(G113*A113)+(P113/2))</f>
        <v>937.591036414566</v>
      </c>
      <c r="N113" s="89">
        <f>B113-L113</f>
        <v>0.09103641456600001</v>
      </c>
      <c r="O113" s="89">
        <f>C113-M113</f>
        <v>-0.09103641456600001</v>
      </c>
      <c r="P113" s="89">
        <v>1920</v>
      </c>
      <c r="Q113" s="89">
        <v>0.5</v>
      </c>
      <c r="R113" s="89">
        <f>L113-M113</f>
        <v>44.817927170868</v>
      </c>
      <c r="S113" s="89">
        <f>1000*I113/($A113*$A113)</f>
        <v>0.0680010566317915</v>
      </c>
    </row>
    <row r="114" ht="20.25" customHeight="1">
      <c r="A114" s="87">
        <v>60</v>
      </c>
      <c r="B114" s="93">
        <v>982.5</v>
      </c>
      <c r="C114" s="54">
        <v>937.5</v>
      </c>
      <c r="D114" s="54">
        <v>1</v>
      </c>
      <c r="E114" s="54">
        <f>ABS(C114-B114)</f>
        <v>45</v>
      </c>
      <c r="F114" s="54">
        <v>50</v>
      </c>
      <c r="G114" s="54">
        <v>36</v>
      </c>
      <c r="H114" s="54">
        <f>(F114*D114*P114)/(E114*G114)</f>
        <v>59.2592592592593</v>
      </c>
      <c r="I114" s="54">
        <f>ABS(H114-A114)</f>
        <v>0.7407407407407</v>
      </c>
      <c r="J114" s="54">
        <f>(D114*F114*P114)/(G114*A114)</f>
        <v>44.4444444444444</v>
      </c>
      <c r="K114" s="54">
        <f>(D114*F114*P114)/(G114*R114)</f>
        <v>60.0000000000006</v>
      </c>
      <c r="L114" s="54">
        <f>(((P114*F114*Q114)/(G114*A114))+(P114/2))</f>
        <v>982.2222222222219</v>
      </c>
      <c r="M114" s="54">
        <f>((P114*F114*(Q114-D114))/(G114*A114)+(P114/2))</f>
        <v>937.7777777777781</v>
      </c>
      <c r="N114" s="54">
        <f>B114-L114</f>
        <v>0.277777777778</v>
      </c>
      <c r="O114" s="54">
        <f>C114-M114</f>
        <v>-0.277777777778</v>
      </c>
      <c r="P114" s="54">
        <v>1920</v>
      </c>
      <c r="Q114" s="54">
        <v>0.5</v>
      </c>
      <c r="R114" s="54">
        <f>L114-M114</f>
        <v>44.444444444444</v>
      </c>
      <c r="S114" s="54">
        <f>1000*I114/($A114*$A114)</f>
        <v>0.205761316872417</v>
      </c>
    </row>
    <row r="115" ht="20.25" customHeight="1">
      <c r="A115" s="87">
        <v>60.5</v>
      </c>
      <c r="B115" s="88">
        <v>982.5</v>
      </c>
      <c r="C115" s="89">
        <v>937.5</v>
      </c>
      <c r="D115" s="89">
        <v>1</v>
      </c>
      <c r="E115" s="89">
        <f>ABS(C115-B115)</f>
        <v>45</v>
      </c>
      <c r="F115" s="89">
        <v>50</v>
      </c>
      <c r="G115" s="89">
        <v>36</v>
      </c>
      <c r="H115" s="89">
        <f>(F115*D115*P115)/(E115*G115)</f>
        <v>59.2592592592593</v>
      </c>
      <c r="I115" s="89">
        <f>ABS(H115-A115)</f>
        <v>1.2407407407407</v>
      </c>
      <c r="J115" s="89">
        <f>(D115*F115*P115)/(G115*A115)</f>
        <v>44.0771349862259</v>
      </c>
      <c r="K115" s="89">
        <f>(D115*F115*P115)/(G115*R115)</f>
        <v>60.4999999999999</v>
      </c>
      <c r="L115" s="89">
        <f>(((P115*F115*Q115)/(G115*A115))+(P115/2))</f>
        <v>982.038567493113</v>
      </c>
      <c r="M115" s="89">
        <f>((P115*F115*(Q115-D115))/(G115*A115)+(P115/2))</f>
        <v>937.961432506887</v>
      </c>
      <c r="N115" s="89">
        <f>B115-L115</f>
        <v>0.461432506887</v>
      </c>
      <c r="O115" s="89">
        <f>C115-M115</f>
        <v>-0.461432506887</v>
      </c>
      <c r="P115" s="89">
        <v>1920</v>
      </c>
      <c r="Q115" s="89">
        <v>0.5</v>
      </c>
      <c r="R115" s="89">
        <f>L115-M115</f>
        <v>44.077134986226</v>
      </c>
      <c r="S115" s="89">
        <f>1000*I115/($A115*$A115)</f>
        <v>0.338977048218209</v>
      </c>
    </row>
    <row r="116" ht="20.25" customHeight="1">
      <c r="A116" s="87">
        <v>61</v>
      </c>
      <c r="B116" s="93">
        <v>982.5</v>
      </c>
      <c r="C116" s="54">
        <v>937.5</v>
      </c>
      <c r="D116" s="54">
        <v>1</v>
      </c>
      <c r="E116" s="54">
        <f>ABS(C116-B116)</f>
        <v>45</v>
      </c>
      <c r="F116" s="54">
        <v>50</v>
      </c>
      <c r="G116" s="54">
        <v>36</v>
      </c>
      <c r="H116" s="54">
        <f>(F116*D116*P116)/(E116*G116)</f>
        <v>59.2592592592593</v>
      </c>
      <c r="I116" s="54">
        <f>ABS(H116-A116)</f>
        <v>1.7407407407407</v>
      </c>
      <c r="J116" s="54">
        <f>(D116*F116*P116)/(G116*A116)</f>
        <v>43.7158469945355</v>
      </c>
      <c r="K116" s="54">
        <f>(D116*F116*P116)/(G116*R116)</f>
        <v>60.9999999999993</v>
      </c>
      <c r="L116" s="54">
        <f>(((P116*F116*Q116)/(G116*A116))+(P116/2))</f>
        <v>981.857923497268</v>
      </c>
      <c r="M116" s="54">
        <f>((P116*F116*(Q116-D116))/(G116*A116)+(P116/2))</f>
        <v>938.142076502732</v>
      </c>
      <c r="N116" s="54">
        <f>B116-L116</f>
        <v>0.642076502732</v>
      </c>
      <c r="O116" s="54">
        <f>C116-M116</f>
        <v>-0.642076502732</v>
      </c>
      <c r="P116" s="54">
        <v>1920</v>
      </c>
      <c r="Q116" s="54">
        <v>0.5</v>
      </c>
      <c r="R116" s="54">
        <f>L116-M116</f>
        <v>43.715846994536</v>
      </c>
      <c r="S116" s="54">
        <f>1000*I116/($A116*$A116)</f>
        <v>0.467815302537141</v>
      </c>
    </row>
    <row r="117" ht="20.25" customHeight="1">
      <c r="A117" s="87">
        <v>61.5</v>
      </c>
      <c r="B117" s="88">
        <v>982</v>
      </c>
      <c r="C117" s="89">
        <v>938</v>
      </c>
      <c r="D117" s="89">
        <v>1</v>
      </c>
      <c r="E117" s="89">
        <f>ABS(C117-B117)</f>
        <v>44</v>
      </c>
      <c r="F117" s="89">
        <v>50</v>
      </c>
      <c r="G117" s="89">
        <v>36</v>
      </c>
      <c r="H117" s="89">
        <f>(F117*D117*P117)/(E117*G117)</f>
        <v>60.6060606060606</v>
      </c>
      <c r="I117" s="89">
        <f>ABS(H117-A117)</f>
        <v>0.8939393939394</v>
      </c>
      <c r="J117" s="89">
        <f>(D117*F117*P117)/(G117*A117)</f>
        <v>43.360433604336</v>
      </c>
      <c r="K117" s="89">
        <f>(D117*F117*P117)/(G117*R117)</f>
        <v>61.5000000000001</v>
      </c>
      <c r="L117" s="89">
        <f>(((P117*F117*Q117)/(G117*A117))+(P117/2))</f>
        <v>981.680216802168</v>
      </c>
      <c r="M117" s="89">
        <f>((P117*F117*(Q117-D117))/(G117*A117)+(P117/2))</f>
        <v>938.319783197832</v>
      </c>
      <c r="N117" s="89">
        <f>B117-L117</f>
        <v>0.319783197832</v>
      </c>
      <c r="O117" s="89">
        <f>C117-M117</f>
        <v>-0.319783197832</v>
      </c>
      <c r="P117" s="89">
        <v>1920</v>
      </c>
      <c r="Q117" s="89">
        <v>0.5</v>
      </c>
      <c r="R117" s="89">
        <f>L117-M117</f>
        <v>43.360433604336</v>
      </c>
      <c r="S117" s="89">
        <f>1000*I117/($A117*$A117)</f>
        <v>0.236351217909816</v>
      </c>
    </row>
    <row r="118" ht="20.25" customHeight="1">
      <c r="A118" s="87">
        <v>62</v>
      </c>
      <c r="B118" s="93">
        <v>982</v>
      </c>
      <c r="C118" s="54">
        <v>938.5</v>
      </c>
      <c r="D118" s="54">
        <v>1</v>
      </c>
      <c r="E118" s="54">
        <f>ABS(C118-B118)</f>
        <v>43.5</v>
      </c>
      <c r="F118" s="54">
        <v>50</v>
      </c>
      <c r="G118" s="54">
        <v>36</v>
      </c>
      <c r="H118" s="54">
        <f>(F118*D118*P118)/(E118*G118)</f>
        <v>61.3026819923372</v>
      </c>
      <c r="I118" s="54">
        <f>ABS(H118-A118)</f>
        <v>0.6973180076628001</v>
      </c>
      <c r="J118" s="54">
        <f>(D118*F118*P118)/(G118*A118)</f>
        <v>43.010752688172</v>
      </c>
      <c r="K118" s="54">
        <f>(D118*F118*P118)/(G118*R118)</f>
        <v>62.0000000000001</v>
      </c>
      <c r="L118" s="54">
        <f>(((P118*F118*Q118)/(G118*A118))+(P118/2))</f>
        <v>981.505376344086</v>
      </c>
      <c r="M118" s="54">
        <f>((P118*F118*(Q118-D118))/(G118*A118)+(P118/2))</f>
        <v>938.494623655914</v>
      </c>
      <c r="N118" s="54">
        <f>B118-L118</f>
        <v>0.494623655914</v>
      </c>
      <c r="O118" s="54">
        <f>C118-M118</f>
        <v>0.005376344086</v>
      </c>
      <c r="P118" s="54">
        <v>1920</v>
      </c>
      <c r="Q118" s="54">
        <v>0.5</v>
      </c>
      <c r="R118" s="54">
        <f>L118-M118</f>
        <v>43.010752688172</v>
      </c>
      <c r="S118" s="54">
        <f>1000*I118/($A118*$A118)</f>
        <v>0.181404268382622</v>
      </c>
    </row>
    <row r="119" ht="20.25" customHeight="1">
      <c r="A119" s="87">
        <v>62.5</v>
      </c>
      <c r="B119" s="88">
        <v>981.5</v>
      </c>
      <c r="C119" s="89">
        <v>938.5</v>
      </c>
      <c r="D119" s="89">
        <v>1</v>
      </c>
      <c r="E119" s="89">
        <f>ABS(C119-B119)</f>
        <v>43</v>
      </c>
      <c r="F119" s="89">
        <v>50</v>
      </c>
      <c r="G119" s="89">
        <v>36</v>
      </c>
      <c r="H119" s="89">
        <f>(F119*D119*P119)/(E119*G119)</f>
        <v>62.015503875969</v>
      </c>
      <c r="I119" s="89">
        <f>ABS(H119-A119)</f>
        <v>0.484496124031</v>
      </c>
      <c r="J119" s="89">
        <f>(D119*F119*P119)/(G119*A119)</f>
        <v>42.6666666666667</v>
      </c>
      <c r="K119" s="89">
        <f>(D119*F119*P119)/(G119*R119)</f>
        <v>62.500000000001</v>
      </c>
      <c r="L119" s="89">
        <f>(((P119*F119*Q119)/(G119*A119))+(P119/2))</f>
        <v>981.333333333333</v>
      </c>
      <c r="M119" s="89">
        <f>((P119*F119*(Q119-D119))/(G119*A119)+(P119/2))</f>
        <v>938.666666666667</v>
      </c>
      <c r="N119" s="89">
        <f>B119-L119</f>
        <v>0.166666666667</v>
      </c>
      <c r="O119" s="89">
        <f>C119-M119</f>
        <v>-0.166666666667</v>
      </c>
      <c r="P119" s="89">
        <v>1920</v>
      </c>
      <c r="Q119" s="89">
        <v>0.5</v>
      </c>
      <c r="R119" s="89">
        <f>L119-M119</f>
        <v>42.666666666666</v>
      </c>
      <c r="S119" s="89">
        <f>1000*I119/($A119*$A119)</f>
        <v>0.124031007751936</v>
      </c>
    </row>
    <row r="120" ht="20.25" customHeight="1">
      <c r="A120" s="87">
        <v>63</v>
      </c>
      <c r="B120" s="93">
        <v>981.5</v>
      </c>
      <c r="C120" s="54">
        <v>938.5</v>
      </c>
      <c r="D120" s="54">
        <v>1</v>
      </c>
      <c r="E120" s="54">
        <f>ABS(C120-B120)</f>
        <v>43</v>
      </c>
      <c r="F120" s="54">
        <v>50</v>
      </c>
      <c r="G120" s="54">
        <v>36</v>
      </c>
      <c r="H120" s="54">
        <f>(F120*D120*P120)/(E120*G120)</f>
        <v>62.015503875969</v>
      </c>
      <c r="I120" s="54">
        <f>ABS(H120-A120)</f>
        <v>0.984496124031</v>
      </c>
      <c r="J120" s="54">
        <f>(D120*F120*P120)/(G120*A120)</f>
        <v>42.3280423280423</v>
      </c>
      <c r="K120" s="54">
        <f>(D120*F120*P120)/(G120*R120)</f>
        <v>63.0000000000005</v>
      </c>
      <c r="L120" s="54">
        <f>(((P120*F120*Q120)/(G120*A120))+(P120/2))</f>
        <v>981.1640211640211</v>
      </c>
      <c r="M120" s="54">
        <f>((P120*F120*(Q120-D120))/(G120*A120)+(P120/2))</f>
        <v>938.8359788359789</v>
      </c>
      <c r="N120" s="54">
        <f>B120-L120</f>
        <v>0.335978835979</v>
      </c>
      <c r="O120" s="54">
        <f>C120-M120</f>
        <v>-0.335978835979</v>
      </c>
      <c r="P120" s="54">
        <v>1920</v>
      </c>
      <c r="Q120" s="54">
        <v>0.5</v>
      </c>
      <c r="R120" s="54">
        <f>L120-M120</f>
        <v>42.328042328042</v>
      </c>
      <c r="S120" s="54">
        <f>1000*I120/($A120*$A120)</f>
        <v>0.248046390534392</v>
      </c>
    </row>
    <row r="121" ht="20.25" customHeight="1">
      <c r="A121" s="87">
        <v>63.5</v>
      </c>
      <c r="B121" s="88">
        <v>981.5</v>
      </c>
      <c r="C121" s="89">
        <v>938.5</v>
      </c>
      <c r="D121" s="89">
        <v>1</v>
      </c>
      <c r="E121" s="89">
        <f>ABS(C121-B121)</f>
        <v>43</v>
      </c>
      <c r="F121" s="89">
        <v>50</v>
      </c>
      <c r="G121" s="89">
        <v>36</v>
      </c>
      <c r="H121" s="89">
        <f>(F121*D121*P121)/(E121*G121)</f>
        <v>62.015503875969</v>
      </c>
      <c r="I121" s="89">
        <f>ABS(H121-A121)</f>
        <v>1.484496124031</v>
      </c>
      <c r="J121" s="89">
        <f>(D121*F121*P121)/(G121*A121)</f>
        <v>41.994750656168</v>
      </c>
      <c r="K121" s="89">
        <f>(D121*F121*P121)/(G121*R121)</f>
        <v>63.5</v>
      </c>
      <c r="L121" s="89">
        <f>(((P121*F121*Q121)/(G121*A121))+(P121/2))</f>
        <v>980.997375328084</v>
      </c>
      <c r="M121" s="89">
        <f>((P121*F121*(Q121-D121))/(G121*A121)+(P121/2))</f>
        <v>939.002624671916</v>
      </c>
      <c r="N121" s="89">
        <f>B121-L121</f>
        <v>0.502624671916</v>
      </c>
      <c r="O121" s="89">
        <f>C121-M121</f>
        <v>-0.502624671916</v>
      </c>
      <c r="P121" s="89">
        <v>1920</v>
      </c>
      <c r="Q121" s="89">
        <v>0.5</v>
      </c>
      <c r="R121" s="89">
        <f>L121-M121</f>
        <v>41.994750656168</v>
      </c>
      <c r="S121" s="89">
        <f>1000*I121/($A121*$A121)</f>
        <v>0.368155775071238</v>
      </c>
    </row>
    <row r="122" ht="20.25" customHeight="1">
      <c r="A122" s="87">
        <v>64</v>
      </c>
      <c r="B122" s="93">
        <v>981</v>
      </c>
      <c r="C122" s="54">
        <v>939</v>
      </c>
      <c r="D122" s="54">
        <v>1</v>
      </c>
      <c r="E122" s="54">
        <f>ABS(C122-B122)</f>
        <v>42</v>
      </c>
      <c r="F122" s="54">
        <v>50</v>
      </c>
      <c r="G122" s="54">
        <v>36</v>
      </c>
      <c r="H122" s="54">
        <f>(F122*D122*P122)/(E122*G122)</f>
        <v>63.4920634920635</v>
      </c>
      <c r="I122" s="54">
        <f>ABS(H122-A122)</f>
        <v>0.5079365079365</v>
      </c>
      <c r="J122" s="54">
        <f>(D122*F122*P122)/(G122*A122)</f>
        <v>41.6666666666667</v>
      </c>
      <c r="K122" s="54">
        <f>(D122*F122*P122)/(G122*R122)</f>
        <v>64.00000000000099</v>
      </c>
      <c r="L122" s="54">
        <f>(((P122*F122*Q122)/(G122*A122))+(P122/2))</f>
        <v>980.833333333333</v>
      </c>
      <c r="M122" s="54">
        <f>((P122*F122*(Q122-D122))/(G122*A122)+(P122/2))</f>
        <v>939.166666666667</v>
      </c>
      <c r="N122" s="54">
        <f>B122-L122</f>
        <v>0.166666666667</v>
      </c>
      <c r="O122" s="54">
        <f>C122-M122</f>
        <v>-0.166666666667</v>
      </c>
      <c r="P122" s="54">
        <v>1920</v>
      </c>
      <c r="Q122" s="54">
        <v>0.5</v>
      </c>
      <c r="R122" s="54">
        <f>L122-M122</f>
        <v>41.666666666666</v>
      </c>
      <c r="S122" s="54">
        <f>1000*I122/($A122*$A122)</f>
        <v>0.124007936507935</v>
      </c>
    </row>
    <row r="123" ht="20.25" customHeight="1">
      <c r="A123" s="87">
        <v>64.5</v>
      </c>
      <c r="B123" s="88">
        <v>981</v>
      </c>
      <c r="C123" s="89">
        <v>939</v>
      </c>
      <c r="D123" s="89">
        <v>1</v>
      </c>
      <c r="E123" s="89">
        <f>ABS(C123-B123)</f>
        <v>42</v>
      </c>
      <c r="F123" s="89">
        <v>50</v>
      </c>
      <c r="G123" s="89">
        <v>36</v>
      </c>
      <c r="H123" s="89">
        <f>(F123*D123*P123)/(E123*G123)</f>
        <v>63.4920634920635</v>
      </c>
      <c r="I123" s="89">
        <f>ABS(H123-A123)</f>
        <v>1.0079365079365</v>
      </c>
      <c r="J123" s="89">
        <f>(D123*F123*P123)/(G123*A123)</f>
        <v>41.343669250646</v>
      </c>
      <c r="K123" s="89">
        <f>(D123*F123*P123)/(G123*R123)</f>
        <v>64.5</v>
      </c>
      <c r="L123" s="89">
        <f>(((P123*F123*Q123)/(G123*A123))+(P123/2))</f>
        <v>980.671834625323</v>
      </c>
      <c r="M123" s="89">
        <f>((P123*F123*(Q123-D123))/(G123*A123)+(P123/2))</f>
        <v>939.328165374677</v>
      </c>
      <c r="N123" s="89">
        <f>B123-L123</f>
        <v>0.328165374677</v>
      </c>
      <c r="O123" s="89">
        <f>C123-M123</f>
        <v>-0.328165374677</v>
      </c>
      <c r="P123" s="89">
        <v>1920</v>
      </c>
      <c r="Q123" s="89">
        <v>0.5</v>
      </c>
      <c r="R123" s="89">
        <f>L123-M123</f>
        <v>41.343669250646</v>
      </c>
      <c r="S123" s="89">
        <f>1000*I123/($A123*$A123)</f>
        <v>0.242277869824289</v>
      </c>
    </row>
    <row r="124" ht="20.25" customHeight="1">
      <c r="A124" s="87">
        <v>65</v>
      </c>
      <c r="B124" s="93">
        <v>980.5</v>
      </c>
      <c r="C124" s="54">
        <v>939.5</v>
      </c>
      <c r="D124" s="54">
        <v>1</v>
      </c>
      <c r="E124" s="54">
        <f>ABS(C124-B124)</f>
        <v>41</v>
      </c>
      <c r="F124" s="54">
        <v>50</v>
      </c>
      <c r="G124" s="54">
        <v>36</v>
      </c>
      <c r="H124" s="54">
        <f>(F124*D124*P124)/(E124*G124)</f>
        <v>65.0406504065041</v>
      </c>
      <c r="I124" s="54">
        <f>ABS(H124-A124)</f>
        <v>0.0406504065041</v>
      </c>
      <c r="J124" s="54">
        <f>(D124*F124*P124)/(G124*A124)</f>
        <v>41.025641025641</v>
      </c>
      <c r="K124" s="54">
        <f>(D124*F124*P124)/(G124*R124)</f>
        <v>64.99999999999849</v>
      </c>
      <c r="L124" s="54">
        <f>(((P124*F124*Q124)/(G124*A124))+(P124/2))</f>
        <v>980.512820512821</v>
      </c>
      <c r="M124" s="54">
        <f>((P124*F124*(Q124-D124))/(G124*A124)+(P124/2))</f>
        <v>939.487179487179</v>
      </c>
      <c r="N124" s="54">
        <f>B124-L124</f>
        <v>-0.012820512821</v>
      </c>
      <c r="O124" s="54">
        <f>C124-M124</f>
        <v>0.012820512821</v>
      </c>
      <c r="P124" s="54">
        <v>1920</v>
      </c>
      <c r="Q124" s="54">
        <v>0.5</v>
      </c>
      <c r="R124" s="54">
        <f>L124-M124</f>
        <v>41.025641025642</v>
      </c>
      <c r="S124" s="54">
        <f>1000*I124/($A124*$A124)</f>
        <v>0.009621397989136089</v>
      </c>
    </row>
    <row r="125" ht="20.25" customHeight="1">
      <c r="A125" s="87">
        <v>65.5</v>
      </c>
      <c r="B125" s="88">
        <v>980.5</v>
      </c>
      <c r="C125" s="89">
        <v>939.5</v>
      </c>
      <c r="D125" s="89">
        <v>1</v>
      </c>
      <c r="E125" s="89">
        <f>ABS(C125-B125)</f>
        <v>41</v>
      </c>
      <c r="F125" s="89">
        <v>50</v>
      </c>
      <c r="G125" s="89">
        <v>36</v>
      </c>
      <c r="H125" s="89">
        <f>(F125*D125*P125)/(E125*G125)</f>
        <v>65.0406504065041</v>
      </c>
      <c r="I125" s="89">
        <f>ABS(H125-A125)</f>
        <v>0.4593495934959</v>
      </c>
      <c r="J125" s="89">
        <f>(D125*F125*P125)/(G125*A125)</f>
        <v>40.7124681933842</v>
      </c>
      <c r="K125" s="89">
        <f>(D125*F125*P125)/(G125*R125)</f>
        <v>65.5000000000004</v>
      </c>
      <c r="L125" s="89">
        <f>(((P125*F125*Q125)/(G125*A125))+(P125/2))</f>
        <v>980.356234096692</v>
      </c>
      <c r="M125" s="89">
        <f>((P125*F125*(Q125-D125))/(G125*A125)+(P125/2))</f>
        <v>939.643765903308</v>
      </c>
      <c r="N125" s="89">
        <f>B125-L125</f>
        <v>0.143765903308</v>
      </c>
      <c r="O125" s="89">
        <f>C125-M125</f>
        <v>-0.143765903308</v>
      </c>
      <c r="P125" s="89">
        <v>1920</v>
      </c>
      <c r="Q125" s="89">
        <v>0.5</v>
      </c>
      <c r="R125" s="89">
        <f>L125-M125</f>
        <v>40.712468193384</v>
      </c>
      <c r="S125" s="89">
        <f>1000*I125/($A125*$A125)</f>
        <v>0.107068257909423</v>
      </c>
    </row>
    <row r="126" ht="20.25" customHeight="1">
      <c r="A126" s="87">
        <v>66</v>
      </c>
      <c r="B126" s="93">
        <v>980.5</v>
      </c>
      <c r="C126" s="54">
        <v>939.5</v>
      </c>
      <c r="D126" s="54">
        <v>1</v>
      </c>
      <c r="E126" s="54">
        <f>ABS(C126-B126)</f>
        <v>41</v>
      </c>
      <c r="F126" s="54">
        <v>50</v>
      </c>
      <c r="G126" s="54">
        <v>36</v>
      </c>
      <c r="H126" s="54">
        <f>(F126*D126*P126)/(E126*G126)</f>
        <v>65.0406504065041</v>
      </c>
      <c r="I126" s="54">
        <f>ABS(H126-A126)</f>
        <v>0.9593495934959</v>
      </c>
      <c r="J126" s="54">
        <f>(D126*F126*P126)/(G126*A126)</f>
        <v>40.4040404040404</v>
      </c>
      <c r="K126" s="54">
        <f>(D126*F126*P126)/(G126*R126)</f>
        <v>66.0000000000007</v>
      </c>
      <c r="L126" s="54">
        <f>(((P126*F126*Q126)/(G126*A126))+(P126/2))</f>
        <v>980.202020202020</v>
      </c>
      <c r="M126" s="54">
        <f>((P126*F126*(Q126-D126))/(G126*A126)+(P126/2))</f>
        <v>939.797979797980</v>
      </c>
      <c r="N126" s="54">
        <f>B126-L126</f>
        <v>0.297979797980</v>
      </c>
      <c r="O126" s="54">
        <f>C126-M126</f>
        <v>-0.297979797980</v>
      </c>
      <c r="P126" s="54">
        <v>1920</v>
      </c>
      <c r="Q126" s="54">
        <v>0.5</v>
      </c>
      <c r="R126" s="54">
        <f>L126-M126</f>
        <v>40.404040404040</v>
      </c>
      <c r="S126" s="54">
        <f>1000*I126/($A126*$A126)</f>
        <v>0.220236362143228</v>
      </c>
    </row>
    <row r="127" ht="20.25" customHeight="1">
      <c r="A127" s="87">
        <v>66.5</v>
      </c>
      <c r="B127" s="88">
        <v>980.5</v>
      </c>
      <c r="C127" s="89">
        <v>939.5</v>
      </c>
      <c r="D127" s="89">
        <v>1</v>
      </c>
      <c r="E127" s="89">
        <f>ABS(C127-B127)</f>
        <v>41</v>
      </c>
      <c r="F127" s="89">
        <v>50</v>
      </c>
      <c r="G127" s="89">
        <v>36</v>
      </c>
      <c r="H127" s="89">
        <f>(F127*D127*P127)/(E127*G127)</f>
        <v>65.0406504065041</v>
      </c>
      <c r="I127" s="89">
        <f>ABS(H127-A127)</f>
        <v>1.4593495934959</v>
      </c>
      <c r="J127" s="89">
        <f>(D127*F127*P127)/(G127*A127)</f>
        <v>40.1002506265664</v>
      </c>
      <c r="K127" s="89">
        <f>(D127*F127*P127)/(G127*R127)</f>
        <v>66.5000000000007</v>
      </c>
      <c r="L127" s="89">
        <f>(((P127*F127*Q127)/(G127*A127))+(P127/2))</f>
        <v>980.050125313283</v>
      </c>
      <c r="M127" s="89">
        <f>((P127*F127*(Q127-D127))/(G127*A127)+(P127/2))</f>
        <v>939.949874686717</v>
      </c>
      <c r="N127" s="89">
        <f>B127-L127</f>
        <v>0.449874686717</v>
      </c>
      <c r="O127" s="89">
        <f>C127-M127</f>
        <v>-0.449874686717</v>
      </c>
      <c r="P127" s="89">
        <v>1920</v>
      </c>
      <c r="Q127" s="89">
        <v>0.5</v>
      </c>
      <c r="R127" s="89">
        <f>L127-M127</f>
        <v>40.100250626566</v>
      </c>
      <c r="S127" s="89">
        <f>1000*I127/($A127*$A127)</f>
        <v>0.330001604046786</v>
      </c>
    </row>
    <row r="128" ht="20.25" customHeight="1">
      <c r="A128" s="87">
        <v>67</v>
      </c>
      <c r="B128" s="93">
        <v>980.5</v>
      </c>
      <c r="C128" s="54">
        <v>939.5</v>
      </c>
      <c r="D128" s="54">
        <v>1</v>
      </c>
      <c r="E128" s="54">
        <f>ABS(C128-B128)</f>
        <v>41</v>
      </c>
      <c r="F128" s="54">
        <v>50</v>
      </c>
      <c r="G128" s="54">
        <v>36</v>
      </c>
      <c r="H128" s="54">
        <f>(F128*D128*P128)/(E128*G128)</f>
        <v>65.0406504065041</v>
      </c>
      <c r="I128" s="54">
        <f>ABS(H128-A128)</f>
        <v>1.9593495934959</v>
      </c>
      <c r="J128" s="54">
        <f>(D128*F128*P128)/(G128*A128)</f>
        <v>39.8009950248756</v>
      </c>
      <c r="K128" s="54">
        <f>(D128*F128*P128)/(G128*R128)</f>
        <v>66.9999999999994</v>
      </c>
      <c r="L128" s="54">
        <f>(((P128*F128*Q128)/(G128*A128))+(P128/2))</f>
        <v>979.9004975124381</v>
      </c>
      <c r="M128" s="54">
        <f>((P128*F128*(Q128-D128))/(G128*A128)+(P128/2))</f>
        <v>940.0995024875619</v>
      </c>
      <c r="N128" s="54">
        <f>B128-L128</f>
        <v>0.599502487562</v>
      </c>
      <c r="O128" s="54">
        <f>C128-M128</f>
        <v>-0.599502487562</v>
      </c>
      <c r="P128" s="54">
        <v>1920</v>
      </c>
      <c r="Q128" s="54">
        <v>0.5</v>
      </c>
      <c r="R128" s="54">
        <f>L128-M128</f>
        <v>39.800995024876</v>
      </c>
      <c r="S128" s="54">
        <f>1000*I128/($A128*$A128)</f>
        <v>0.436477966918222</v>
      </c>
    </row>
    <row r="129" ht="20.25" customHeight="1">
      <c r="A129" s="87">
        <v>67.5</v>
      </c>
      <c r="B129" s="88">
        <v>980</v>
      </c>
      <c r="C129" s="89">
        <v>940</v>
      </c>
      <c r="D129" s="89">
        <v>1</v>
      </c>
      <c r="E129" s="89">
        <f>ABS(C129-B129)</f>
        <v>40</v>
      </c>
      <c r="F129" s="89">
        <v>50</v>
      </c>
      <c r="G129" s="89">
        <v>36</v>
      </c>
      <c r="H129" s="89">
        <f>(F129*D129*P129)/(E129*G129)</f>
        <v>66.6666666666667</v>
      </c>
      <c r="I129" s="89">
        <f>ABS(H129-A129)</f>
        <v>0.8333333333333</v>
      </c>
      <c r="J129" s="89">
        <f>(D129*F129*P129)/(G129*A129)</f>
        <v>39.5061728395062</v>
      </c>
      <c r="K129" s="89">
        <f>(D129*F129*P129)/(G129*R129)</f>
        <v>67.5000000000003</v>
      </c>
      <c r="L129" s="89">
        <f>(((P129*F129*Q129)/(G129*A129))+(P129/2))</f>
        <v>979.753086419753</v>
      </c>
      <c r="M129" s="89">
        <f>((P129*F129*(Q129-D129))/(G129*A129)+(P129/2))</f>
        <v>940.246913580247</v>
      </c>
      <c r="N129" s="89">
        <f>B129-L129</f>
        <v>0.246913580247</v>
      </c>
      <c r="O129" s="89">
        <f>C129-M129</f>
        <v>-0.246913580247</v>
      </c>
      <c r="P129" s="89">
        <v>1920</v>
      </c>
      <c r="Q129" s="89">
        <v>0.5</v>
      </c>
      <c r="R129" s="89">
        <f>L129-M129</f>
        <v>39.506172839506</v>
      </c>
      <c r="S129" s="89">
        <f>1000*I129/($A129*$A129)</f>
        <v>0.18289894833104</v>
      </c>
    </row>
    <row r="130" ht="20.25" customHeight="1">
      <c r="A130" s="87">
        <v>68</v>
      </c>
      <c r="B130" s="93">
        <v>980</v>
      </c>
      <c r="C130" s="54">
        <v>940</v>
      </c>
      <c r="D130" s="54">
        <v>1</v>
      </c>
      <c r="E130" s="54">
        <f>ABS(C130-B130)</f>
        <v>40</v>
      </c>
      <c r="F130" s="54">
        <v>50</v>
      </c>
      <c r="G130" s="54">
        <v>36</v>
      </c>
      <c r="H130" s="54">
        <f>(F130*D130*P130)/(E130*G130)</f>
        <v>66.6666666666667</v>
      </c>
      <c r="I130" s="54">
        <f>ABS(H130-A130)</f>
        <v>1.3333333333333</v>
      </c>
      <c r="J130" s="54">
        <f>(D130*F130*P130)/(G130*A130)</f>
        <v>39.2156862745098</v>
      </c>
      <c r="K130" s="54">
        <f>(D130*F130*P130)/(G130*R130)</f>
        <v>67.9999999999997</v>
      </c>
      <c r="L130" s="54">
        <f>(((P130*F130*Q130)/(G130*A130))+(P130/2))</f>
        <v>979.607843137255</v>
      </c>
      <c r="M130" s="54">
        <f>((P130*F130*(Q130-D130))/(G130*A130)+(P130/2))</f>
        <v>940.392156862745</v>
      </c>
      <c r="N130" s="54">
        <f>B130-L130</f>
        <v>0.392156862745</v>
      </c>
      <c r="O130" s="54">
        <f>C130-M130</f>
        <v>-0.392156862745</v>
      </c>
      <c r="P130" s="54">
        <v>1920</v>
      </c>
      <c r="Q130" s="54">
        <v>0.5</v>
      </c>
      <c r="R130" s="54">
        <f>L130-M130</f>
        <v>39.215686274510</v>
      </c>
      <c r="S130" s="54">
        <f>1000*I130/($A130*$A130)</f>
        <v>0.288350634371388</v>
      </c>
    </row>
    <row r="131" ht="20.25" customHeight="1">
      <c r="A131" s="87">
        <v>68.5</v>
      </c>
      <c r="B131" s="88">
        <v>979.5</v>
      </c>
      <c r="C131" s="89">
        <v>940.5</v>
      </c>
      <c r="D131" s="89">
        <v>1</v>
      </c>
      <c r="E131" s="89">
        <f>ABS(C131-B131)</f>
        <v>39</v>
      </c>
      <c r="F131" s="89">
        <v>50</v>
      </c>
      <c r="G131" s="89">
        <v>36</v>
      </c>
      <c r="H131" s="89">
        <f>(F131*D131*P131)/(E131*G131)</f>
        <v>68.3760683760684</v>
      </c>
      <c r="I131" s="89">
        <f>ABS(H131-A131)</f>
        <v>0.1239316239316</v>
      </c>
      <c r="J131" s="89">
        <f>(D131*F131*P131)/(G131*A131)</f>
        <v>38.9294403892944</v>
      </c>
      <c r="K131" s="89">
        <f>(D131*F131*P131)/(G131*R131)</f>
        <v>68.5000000000007</v>
      </c>
      <c r="L131" s="89">
        <f>(((P131*F131*Q131)/(G131*A131))+(P131/2))</f>
        <v>979.464720194647</v>
      </c>
      <c r="M131" s="89">
        <f>((P131*F131*(Q131-D131))/(G131*A131)+(P131/2))</f>
        <v>940.535279805353</v>
      </c>
      <c r="N131" s="89">
        <f>B131-L131</f>
        <v>0.035279805353</v>
      </c>
      <c r="O131" s="89">
        <f>C131-M131</f>
        <v>-0.035279805353</v>
      </c>
      <c r="P131" s="89">
        <v>1920</v>
      </c>
      <c r="Q131" s="89">
        <v>0.5</v>
      </c>
      <c r="R131" s="89">
        <f>L131-M131</f>
        <v>38.929440389294</v>
      </c>
      <c r="S131" s="89">
        <f>1000*I131/($A131*$A131)</f>
        <v>0.0264119822966807</v>
      </c>
    </row>
    <row r="132" ht="20.25" customHeight="1">
      <c r="A132" s="87">
        <v>69</v>
      </c>
      <c r="B132" s="93">
        <v>979.5</v>
      </c>
      <c r="C132" s="54">
        <v>940.5</v>
      </c>
      <c r="D132" s="54">
        <v>1</v>
      </c>
      <c r="E132" s="54">
        <f>ABS(C132-B132)</f>
        <v>39</v>
      </c>
      <c r="F132" s="54">
        <v>50</v>
      </c>
      <c r="G132" s="54">
        <v>36</v>
      </c>
      <c r="H132" s="54">
        <f>(F132*D132*P132)/(E132*G132)</f>
        <v>68.3760683760684</v>
      </c>
      <c r="I132" s="54">
        <f>ABS(H132-A132)</f>
        <v>0.6239316239316</v>
      </c>
      <c r="J132" s="54">
        <f>(D132*F132*P132)/(G132*A132)</f>
        <v>38.6473429951691</v>
      </c>
      <c r="K132" s="54">
        <f>(D132*F132*P132)/(G132*R132)</f>
        <v>68.99999999999839</v>
      </c>
      <c r="L132" s="54">
        <f>(((P132*F132*Q132)/(G132*A132))+(P132/2))</f>
        <v>979.323671497585</v>
      </c>
      <c r="M132" s="54">
        <f>((P132*F132*(Q132-D132))/(G132*A132)+(P132/2))</f>
        <v>940.676328502415</v>
      </c>
      <c r="N132" s="54">
        <f>B132-L132</f>
        <v>0.176328502415</v>
      </c>
      <c r="O132" s="54">
        <f>C132-M132</f>
        <v>-0.176328502415</v>
      </c>
      <c r="P132" s="54">
        <v>1920</v>
      </c>
      <c r="Q132" s="54">
        <v>0.5</v>
      </c>
      <c r="R132" s="54">
        <f>L132-M132</f>
        <v>38.647342995170</v>
      </c>
      <c r="S132" s="54">
        <f>1000*I132/($A132*$A132)</f>
        <v>0.131050540628355</v>
      </c>
    </row>
    <row r="133" ht="20.25" customHeight="1">
      <c r="A133" s="87">
        <v>69.5</v>
      </c>
      <c r="B133" s="88">
        <v>979.5</v>
      </c>
      <c r="C133" s="89">
        <v>940.5</v>
      </c>
      <c r="D133" s="89">
        <v>1</v>
      </c>
      <c r="E133" s="89">
        <f>ABS(C133-B133)</f>
        <v>39</v>
      </c>
      <c r="F133" s="89">
        <v>50</v>
      </c>
      <c r="G133" s="89">
        <v>36</v>
      </c>
      <c r="H133" s="89">
        <f>(F133*D133*P133)/(E133*G133)</f>
        <v>68.3760683760684</v>
      </c>
      <c r="I133" s="89">
        <f>ABS(H133-A133)</f>
        <v>1.1239316239316</v>
      </c>
      <c r="J133" s="89">
        <f>(D133*F133*P133)/(G133*A133)</f>
        <v>38.3693045563549</v>
      </c>
      <c r="K133" s="89">
        <f>(D133*F133*P133)/(G133*R133)</f>
        <v>69.50000000000171</v>
      </c>
      <c r="L133" s="89">
        <f>(((P133*F133*Q133)/(G133*A133))+(P133/2))</f>
        <v>979.1846522781771</v>
      </c>
      <c r="M133" s="89">
        <f>((P133*F133*(Q133-D133))/(G133*A133)+(P133/2))</f>
        <v>940.8153477218229</v>
      </c>
      <c r="N133" s="89">
        <f>B133-L133</f>
        <v>0.315347721823</v>
      </c>
      <c r="O133" s="89">
        <f>C133-M133</f>
        <v>-0.315347721823</v>
      </c>
      <c r="P133" s="89">
        <v>1920</v>
      </c>
      <c r="Q133" s="89">
        <v>0.5</v>
      </c>
      <c r="R133" s="89">
        <f>L133-M133</f>
        <v>38.369304556354</v>
      </c>
      <c r="S133" s="89">
        <f>1000*I133/($A133*$A133)</f>
        <v>0.232686014995414</v>
      </c>
    </row>
    <row r="134" ht="20.25" customHeight="1">
      <c r="A134" s="87">
        <v>70</v>
      </c>
      <c r="B134" s="93">
        <v>979.5</v>
      </c>
      <c r="C134" s="54">
        <v>940.5</v>
      </c>
      <c r="D134" s="54">
        <v>1</v>
      </c>
      <c r="E134" s="54">
        <f>ABS(C134-B134)</f>
        <v>39</v>
      </c>
      <c r="F134" s="54">
        <v>50</v>
      </c>
      <c r="G134" s="54">
        <v>36</v>
      </c>
      <c r="H134" s="54">
        <f>(F134*D134*P134)/(E134*G134)</f>
        <v>68.3760683760684</v>
      </c>
      <c r="I134" s="54">
        <f>ABS(H134-A134)</f>
        <v>1.6239316239316</v>
      </c>
      <c r="J134" s="54">
        <f>(D134*F134*P134)/(G134*A134)</f>
        <v>38.0952380952381</v>
      </c>
      <c r="K134" s="54">
        <f>(D134*F134*P134)/(G134*R134)</f>
        <v>70.0000000000002</v>
      </c>
      <c r="L134" s="54">
        <f>(((P134*F134*Q134)/(G134*A134))+(P134/2))</f>
        <v>979.047619047619</v>
      </c>
      <c r="M134" s="54">
        <f>((P134*F134*(Q134-D134))/(G134*A134)+(P134/2))</f>
        <v>940.952380952381</v>
      </c>
      <c r="N134" s="54">
        <f>B134-L134</f>
        <v>0.452380952381</v>
      </c>
      <c r="O134" s="54">
        <f>C134-M134</f>
        <v>-0.452380952381</v>
      </c>
      <c r="P134" s="54">
        <v>1920</v>
      </c>
      <c r="Q134" s="54">
        <v>0.5</v>
      </c>
      <c r="R134" s="54">
        <f>L134-M134</f>
        <v>38.095238095238</v>
      </c>
      <c r="S134" s="54">
        <f>1000*I134/($A134*$A134)</f>
        <v>0.331414617128898</v>
      </c>
    </row>
    <row r="135" ht="20.25" customHeight="1">
      <c r="A135" s="87">
        <v>70</v>
      </c>
      <c r="B135" s="88">
        <v>979.5</v>
      </c>
      <c r="C135" s="89">
        <v>940.5</v>
      </c>
      <c r="D135" s="89">
        <v>1</v>
      </c>
      <c r="E135" s="89">
        <f>ABS(C135-B135)</f>
        <v>39</v>
      </c>
      <c r="F135" s="89">
        <v>50</v>
      </c>
      <c r="G135" s="89">
        <v>36</v>
      </c>
      <c r="H135" s="89">
        <f>(F135*D135*P135)/(E135*G135)</f>
        <v>68.3760683760684</v>
      </c>
      <c r="I135" s="89">
        <f>ABS(H135-A135)</f>
        <v>1.6239316239316</v>
      </c>
      <c r="J135" s="89">
        <f>(D135*F135*P135)/(G135*A135)</f>
        <v>38.0952380952381</v>
      </c>
      <c r="K135" s="89">
        <f>(D135*F135*P135)/(G135*R135)</f>
        <v>70.0000000000002</v>
      </c>
      <c r="L135" s="89">
        <f>(((P135*F135*Q135)/(G135*A135))+(P135/2))</f>
        <v>979.047619047619</v>
      </c>
      <c r="M135" s="89">
        <f>((P135*F135*(Q135-D135))/(G135*A135)+(P135/2))</f>
        <v>940.952380952381</v>
      </c>
      <c r="N135" s="89">
        <f>B135-L135</f>
        <v>0.452380952381</v>
      </c>
      <c r="O135" s="89">
        <f>C135-M135</f>
        <v>-0.452380952381</v>
      </c>
      <c r="P135" s="89">
        <v>1920</v>
      </c>
      <c r="Q135" s="89">
        <v>0.5</v>
      </c>
      <c r="R135" s="89">
        <f>L135-M135</f>
        <v>38.095238095238</v>
      </c>
      <c r="S135" s="89">
        <f>1000*I135/($A135*$A135)</f>
        <v>0.331414617128898</v>
      </c>
    </row>
    <row r="136" ht="20.25" customHeight="1">
      <c r="A136" s="87">
        <v>70.5</v>
      </c>
      <c r="B136" s="93">
        <v>979</v>
      </c>
      <c r="C136" s="54">
        <v>941</v>
      </c>
      <c r="D136" s="54">
        <v>1</v>
      </c>
      <c r="E136" s="54">
        <f>ABS(C136-B136)</f>
        <v>38</v>
      </c>
      <c r="F136" s="54">
        <v>50</v>
      </c>
      <c r="G136" s="54">
        <v>36</v>
      </c>
      <c r="H136" s="54">
        <f>(F136*D136*P136)/(E136*G136)</f>
        <v>70.1754385964912</v>
      </c>
      <c r="I136" s="54">
        <f>ABS(H136-A136)</f>
        <v>0.3245614035088</v>
      </c>
      <c r="J136" s="54">
        <f>(D136*F136*P136)/(G136*A136)</f>
        <v>37.8250591016548</v>
      </c>
      <c r="K136" s="54">
        <f>(D136*F136*P136)/(G136*R136)</f>
        <v>70.50000000000161</v>
      </c>
      <c r="L136" s="54">
        <f>(((P136*F136*Q136)/(G136*A136))+(P136/2))</f>
        <v>978.912529550827</v>
      </c>
      <c r="M136" s="54">
        <f>((P136*F136*(Q136-D136))/(G136*A136)+(P136/2))</f>
        <v>941.087470449173</v>
      </c>
      <c r="N136" s="54">
        <f>B136-L136</f>
        <v>0.087470449173</v>
      </c>
      <c r="O136" s="54">
        <f>C136-M136</f>
        <v>-0.087470449173</v>
      </c>
      <c r="P136" s="54">
        <v>1920</v>
      </c>
      <c r="Q136" s="54">
        <v>0.5</v>
      </c>
      <c r="R136" s="54">
        <f>L136-M136</f>
        <v>37.825059101654</v>
      </c>
      <c r="S136" s="54">
        <f>1000*I136/($A136*$A136)</f>
        <v>0.0653008205842362</v>
      </c>
    </row>
    <row r="137" ht="20.25" customHeight="1">
      <c r="A137" s="87">
        <v>71</v>
      </c>
      <c r="B137" s="88">
        <v>979</v>
      </c>
      <c r="C137" s="89">
        <v>941</v>
      </c>
      <c r="D137" s="89">
        <v>1</v>
      </c>
      <c r="E137" s="89">
        <f>ABS(C137-B137)</f>
        <v>38</v>
      </c>
      <c r="F137" s="89">
        <v>50</v>
      </c>
      <c r="G137" s="89">
        <v>36</v>
      </c>
      <c r="H137" s="89">
        <f>(F137*D137*P137)/(E137*G137)</f>
        <v>70.1754385964912</v>
      </c>
      <c r="I137" s="89">
        <f>ABS(H137-A137)</f>
        <v>0.8245614035088</v>
      </c>
      <c r="J137" s="89">
        <f>(D137*F137*P137)/(G137*A137)</f>
        <v>37.5586854460094</v>
      </c>
      <c r="K137" s="89">
        <f>(D137*F137*P137)/(G137*R137)</f>
        <v>70.99999999999881</v>
      </c>
      <c r="L137" s="89">
        <f>(((P137*F137*Q137)/(G137*A137))+(P137/2))</f>
        <v>978.779342723005</v>
      </c>
      <c r="M137" s="89">
        <f>((P137*F137*(Q137-D137))/(G137*A137)+(P137/2))</f>
        <v>941.220657276995</v>
      </c>
      <c r="N137" s="89">
        <f>B137-L137</f>
        <v>0.220657276995</v>
      </c>
      <c r="O137" s="89">
        <f>C137-M137</f>
        <v>-0.220657276995</v>
      </c>
      <c r="P137" s="89">
        <v>1920</v>
      </c>
      <c r="Q137" s="89">
        <v>0.5</v>
      </c>
      <c r="R137" s="89">
        <f>L137-M137</f>
        <v>37.558685446010</v>
      </c>
      <c r="S137" s="89">
        <f>1000*I137/($A137*$A137)</f>
        <v>0.163570998513946</v>
      </c>
    </row>
    <row r="138" ht="20.25" customHeight="1">
      <c r="A138" s="87">
        <v>71.5</v>
      </c>
      <c r="B138" s="93">
        <v>979</v>
      </c>
      <c r="C138" s="54">
        <v>941</v>
      </c>
      <c r="D138" s="54">
        <v>1</v>
      </c>
      <c r="E138" s="54">
        <f>ABS(C138-B138)</f>
        <v>38</v>
      </c>
      <c r="F138" s="54">
        <v>50</v>
      </c>
      <c r="G138" s="54">
        <v>36</v>
      </c>
      <c r="H138" s="54">
        <f>(F138*D138*P138)/(E138*G138)</f>
        <v>70.1754385964912</v>
      </c>
      <c r="I138" s="54">
        <f>ABS(H138-A138)</f>
        <v>1.3245614035088</v>
      </c>
      <c r="J138" s="54">
        <f>(D138*F138*P138)/(G138*A138)</f>
        <v>37.2960372960373</v>
      </c>
      <c r="K138" s="54">
        <f>(D138*F138*P138)/(G138*R138)</f>
        <v>71.49999999999871</v>
      </c>
      <c r="L138" s="54">
        <f>(((P138*F138*Q138)/(G138*A138))+(P138/2))</f>
        <v>978.648018648019</v>
      </c>
      <c r="M138" s="54">
        <f>((P138*F138*(Q138-D138))/(G138*A138)+(P138/2))</f>
        <v>941.351981351981</v>
      </c>
      <c r="N138" s="54">
        <f>B138-L138</f>
        <v>0.351981351981</v>
      </c>
      <c r="O138" s="54">
        <f>C138-M138</f>
        <v>-0.351981351981</v>
      </c>
      <c r="P138" s="54">
        <v>1920</v>
      </c>
      <c r="Q138" s="54">
        <v>0.5</v>
      </c>
      <c r="R138" s="54">
        <f>L138-M138</f>
        <v>37.296037296038</v>
      </c>
      <c r="S138" s="54">
        <f>1000*I138/($A138*$A138)</f>
        <v>0.259095584822495</v>
      </c>
    </row>
    <row r="139" ht="20.25" customHeight="1">
      <c r="A139" s="87">
        <v>72</v>
      </c>
      <c r="B139" s="88">
        <v>978.5</v>
      </c>
      <c r="C139" s="89">
        <v>941.5</v>
      </c>
      <c r="D139" s="89">
        <v>1</v>
      </c>
      <c r="E139" s="89">
        <f>ABS(C139-B139)</f>
        <v>37</v>
      </c>
      <c r="F139" s="89">
        <v>50</v>
      </c>
      <c r="G139" s="89">
        <v>36</v>
      </c>
      <c r="H139" s="89">
        <f>(F139*D139*P139)/(E139*G139)</f>
        <v>72.0720720720721</v>
      </c>
      <c r="I139" s="89">
        <f>ABS(H139-A139)</f>
        <v>0.07207207207209999</v>
      </c>
      <c r="J139" s="89">
        <f>(D139*F139*P139)/(G139*A139)</f>
        <v>37.037037037037</v>
      </c>
      <c r="K139" s="89">
        <f>(D139*F139*P139)/(G139*R139)</f>
        <v>71.9999999999981</v>
      </c>
      <c r="L139" s="89">
        <f>(((P139*F139*Q139)/(G139*A139))+(P139/2))</f>
        <v>978.518518518519</v>
      </c>
      <c r="M139" s="89">
        <f>((P139*F139*(Q139-D139))/(G139*A139)+(P139/2))</f>
        <v>941.481481481481</v>
      </c>
      <c r="N139" s="89">
        <f>B139-L139</f>
        <v>-0.018518518519</v>
      </c>
      <c r="O139" s="89">
        <f>C139-M139</f>
        <v>0.018518518519</v>
      </c>
      <c r="P139" s="89">
        <v>1920</v>
      </c>
      <c r="Q139" s="89">
        <v>0.5</v>
      </c>
      <c r="R139" s="89">
        <f>L139-M139</f>
        <v>37.037037037038</v>
      </c>
      <c r="S139" s="89">
        <f>1000*I139/($A139*$A139)</f>
        <v>0.0139027916805748</v>
      </c>
    </row>
    <row r="140" ht="20.25" customHeight="1">
      <c r="A140" s="87">
        <v>72.5</v>
      </c>
      <c r="B140" s="93">
        <v>978.5</v>
      </c>
      <c r="C140" s="54">
        <v>941.5</v>
      </c>
      <c r="D140" s="54">
        <v>1</v>
      </c>
      <c r="E140" s="54">
        <f>ABS(C140-B140)</f>
        <v>37</v>
      </c>
      <c r="F140" s="54">
        <v>50</v>
      </c>
      <c r="G140" s="54">
        <v>36</v>
      </c>
      <c r="H140" s="54">
        <f>(F140*D140*P140)/(E140*G140)</f>
        <v>72.0720720720721</v>
      </c>
      <c r="I140" s="54">
        <f>ABS(H140-A140)</f>
        <v>0.4279279279279</v>
      </c>
      <c r="J140" s="54">
        <f>(D140*F140*P140)/(G140*A140)</f>
        <v>36.7816091954023</v>
      </c>
      <c r="K140" s="54">
        <f>(D140*F140*P140)/(G140*R140)</f>
        <v>72.5000000000006</v>
      </c>
      <c r="L140" s="54">
        <f>(((P140*F140*Q140)/(G140*A140))+(P140/2))</f>
        <v>978.390804597701</v>
      </c>
      <c r="M140" s="54">
        <f>((P140*F140*(Q140-D140))/(G140*A140)+(P140/2))</f>
        <v>941.609195402299</v>
      </c>
      <c r="N140" s="54">
        <f>B140-L140</f>
        <v>0.109195402299</v>
      </c>
      <c r="O140" s="54">
        <f>C140-M140</f>
        <v>-0.109195402299</v>
      </c>
      <c r="P140" s="54">
        <v>1920</v>
      </c>
      <c r="Q140" s="54">
        <v>0.5</v>
      </c>
      <c r="R140" s="54">
        <f>L140-M140</f>
        <v>36.781609195402</v>
      </c>
      <c r="S140" s="54">
        <f>1000*I140/($A140*$A140)</f>
        <v>0.0814131610802188</v>
      </c>
    </row>
    <row r="141" ht="20.25" customHeight="1">
      <c r="A141" s="87">
        <v>73</v>
      </c>
      <c r="B141" s="88">
        <v>978.5</v>
      </c>
      <c r="C141" s="89">
        <v>941.5</v>
      </c>
      <c r="D141" s="89">
        <v>1</v>
      </c>
      <c r="E141" s="89">
        <f>ABS(C141-B141)</f>
        <v>37</v>
      </c>
      <c r="F141" s="89">
        <v>50</v>
      </c>
      <c r="G141" s="89">
        <v>36</v>
      </c>
      <c r="H141" s="89">
        <f>(F141*D141*P141)/(E141*G141)</f>
        <v>72.0720720720721</v>
      </c>
      <c r="I141" s="89">
        <f>ABS(H141-A141)</f>
        <v>0.9279279279279</v>
      </c>
      <c r="J141" s="89">
        <f>(D141*F141*P141)/(G141*A141)</f>
        <v>36.5296803652968</v>
      </c>
      <c r="K141" s="89">
        <f>(D141*F141*P141)/(G141*R141)</f>
        <v>73.00000000000161</v>
      </c>
      <c r="L141" s="89">
        <f>(((P141*F141*Q141)/(G141*A141))+(P141/2))</f>
        <v>978.264840182648</v>
      </c>
      <c r="M141" s="89">
        <f>((P141*F141*(Q141-D141))/(G141*A141)+(P141/2))</f>
        <v>941.735159817352</v>
      </c>
      <c r="N141" s="89">
        <f>B141-L141</f>
        <v>0.235159817352</v>
      </c>
      <c r="O141" s="89">
        <f>C141-M141</f>
        <v>-0.235159817352</v>
      </c>
      <c r="P141" s="89">
        <v>1920</v>
      </c>
      <c r="Q141" s="89">
        <v>0.5</v>
      </c>
      <c r="R141" s="89">
        <f>L141-M141</f>
        <v>36.529680365296</v>
      </c>
      <c r="S141" s="89">
        <f>1000*I141/($A141*$A141)</f>
        <v>0.174127965458416</v>
      </c>
    </row>
    <row r="142" ht="20.25" customHeight="1">
      <c r="A142" s="87">
        <v>73.5</v>
      </c>
      <c r="B142" s="93">
        <v>978.5</v>
      </c>
      <c r="C142" s="54">
        <v>941.5</v>
      </c>
      <c r="D142" s="54">
        <v>1</v>
      </c>
      <c r="E142" s="54">
        <f>ABS(C142-B142)</f>
        <v>37</v>
      </c>
      <c r="F142" s="54">
        <v>50</v>
      </c>
      <c r="G142" s="54">
        <v>36</v>
      </c>
      <c r="H142" s="54">
        <f>(F142*D142*P142)/(E142*G142)</f>
        <v>72.0720720720721</v>
      </c>
      <c r="I142" s="54">
        <f>ABS(H142-A142)</f>
        <v>1.4279279279279</v>
      </c>
      <c r="J142" s="54">
        <f>(D142*F142*P142)/(G142*A142)</f>
        <v>36.281179138322</v>
      </c>
      <c r="K142" s="54">
        <f>(D142*F142*P142)/(G142*R142)</f>
        <v>73.5</v>
      </c>
      <c r="L142" s="54">
        <f>(((P142*F142*Q142)/(G142*A142))+(P142/2))</f>
        <v>978.140589569161</v>
      </c>
      <c r="M142" s="54">
        <f>((P142*F142*(Q142-D142))/(G142*A142)+(P142/2))</f>
        <v>941.859410430839</v>
      </c>
      <c r="N142" s="54">
        <f>B142-L142</f>
        <v>0.359410430839</v>
      </c>
      <c r="O142" s="54">
        <f>C142-M142</f>
        <v>-0.359410430839</v>
      </c>
      <c r="P142" s="54">
        <v>1920</v>
      </c>
      <c r="Q142" s="54">
        <v>0.5</v>
      </c>
      <c r="R142" s="54">
        <f>L142-M142</f>
        <v>36.281179138322</v>
      </c>
      <c r="S142" s="54">
        <f>1000*I142/($A142*$A142)</f>
        <v>0.264320964029414</v>
      </c>
    </row>
    <row r="143" ht="20.25" customHeight="1">
      <c r="A143" s="87">
        <v>74</v>
      </c>
      <c r="B143" s="88">
        <v>978.5</v>
      </c>
      <c r="C143" s="89">
        <v>941.5</v>
      </c>
      <c r="D143" s="89">
        <v>1</v>
      </c>
      <c r="E143" s="89">
        <f>ABS(C143-B143)</f>
        <v>37</v>
      </c>
      <c r="F143" s="89">
        <v>50</v>
      </c>
      <c r="G143" s="89">
        <v>36</v>
      </c>
      <c r="H143" s="89">
        <f>(F143*D143*P143)/(E143*G143)</f>
        <v>72.0720720720721</v>
      </c>
      <c r="I143" s="89">
        <f>ABS(H143-A143)</f>
        <v>1.9279279279279</v>
      </c>
      <c r="J143" s="89">
        <f>(D143*F143*P143)/(G143*A143)</f>
        <v>36.036036036036</v>
      </c>
      <c r="K143" s="89">
        <f>(D143*F143*P143)/(G143*R143)</f>
        <v>74.0000000000001</v>
      </c>
      <c r="L143" s="89">
        <f>(((P143*F143*Q143)/(G143*A143))+(P143/2))</f>
        <v>978.018018018018</v>
      </c>
      <c r="M143" s="89">
        <f>((P143*F143*(Q143-D143))/(G143*A143)+(P143/2))</f>
        <v>941.981981981982</v>
      </c>
      <c r="N143" s="89">
        <f>B143-L143</f>
        <v>0.481981981982</v>
      </c>
      <c r="O143" s="89">
        <f>C143-M143</f>
        <v>-0.481981981982</v>
      </c>
      <c r="P143" s="89">
        <v>1920</v>
      </c>
      <c r="Q143" s="89">
        <v>0.5</v>
      </c>
      <c r="R143" s="89">
        <f>L143-M143</f>
        <v>36.036036036036</v>
      </c>
      <c r="S143" s="89">
        <f>1000*I143/($A143*$A143)</f>
        <v>0.352068650096402</v>
      </c>
    </row>
    <row r="144" ht="20.25" customHeight="1">
      <c r="A144" s="87">
        <v>74.5</v>
      </c>
      <c r="B144" s="93">
        <v>978</v>
      </c>
      <c r="C144" s="54">
        <v>942</v>
      </c>
      <c r="D144" s="54">
        <v>1</v>
      </c>
      <c r="E144" s="54">
        <f>ABS(C144-B144)</f>
        <v>36</v>
      </c>
      <c r="F144" s="54">
        <v>50</v>
      </c>
      <c r="G144" s="54">
        <v>36</v>
      </c>
      <c r="H144" s="54">
        <f>(F144*D144*P144)/(E144*G144)</f>
        <v>74.0740740740741</v>
      </c>
      <c r="I144" s="54">
        <f>ABS(H144-A144)</f>
        <v>0.4259259259259</v>
      </c>
      <c r="J144" s="54">
        <f>(D144*F144*P144)/(G144*A144)</f>
        <v>35.7941834451902</v>
      </c>
      <c r="K144" s="54">
        <f>(D144*F144*P144)/(G144*R144)</f>
        <v>74.5000000000003</v>
      </c>
      <c r="L144" s="54">
        <f>(((P144*F144*Q144)/(G144*A144))+(P144/2))</f>
        <v>977.897091722595</v>
      </c>
      <c r="M144" s="54">
        <f>((P144*F144*(Q144-D144))/(G144*A144)+(P144/2))</f>
        <v>942.102908277405</v>
      </c>
      <c r="N144" s="54">
        <f>B144-L144</f>
        <v>0.102908277405</v>
      </c>
      <c r="O144" s="54">
        <f>C144-M144</f>
        <v>-0.102908277405</v>
      </c>
      <c r="P144" s="54">
        <v>1920</v>
      </c>
      <c r="Q144" s="54">
        <v>0.5</v>
      </c>
      <c r="R144" s="54">
        <f>L144-M144</f>
        <v>35.794183445190</v>
      </c>
      <c r="S144" s="54">
        <f>1000*I144/($A144*$A144)</f>
        <v>0.07673995332208459</v>
      </c>
    </row>
    <row r="145" ht="20.25" customHeight="1">
      <c r="A145" s="87">
        <v>75</v>
      </c>
      <c r="B145" s="88">
        <v>978</v>
      </c>
      <c r="C145" s="89">
        <v>942</v>
      </c>
      <c r="D145" s="89">
        <v>1</v>
      </c>
      <c r="E145" s="89">
        <f>ABS(C145-B145)</f>
        <v>36</v>
      </c>
      <c r="F145" s="89">
        <v>50</v>
      </c>
      <c r="G145" s="89">
        <v>36</v>
      </c>
      <c r="H145" s="89">
        <f>(F145*D145*P145)/(E145*G145)</f>
        <v>74.0740740740741</v>
      </c>
      <c r="I145" s="89">
        <f>ABS(H145-A145)</f>
        <v>0.9259259259259</v>
      </c>
      <c r="J145" s="89">
        <f>(D145*F145*P145)/(G145*A145)</f>
        <v>35.5555555555556</v>
      </c>
      <c r="K145" s="89">
        <f>(D145*F145*P145)/(G145*R145)</f>
        <v>74.9999999999991</v>
      </c>
      <c r="L145" s="89">
        <f>(((P145*F145*Q145)/(G145*A145))+(P145/2))</f>
        <v>977.7777777777781</v>
      </c>
      <c r="M145" s="89">
        <f>((P145*F145*(Q145-D145))/(G145*A145)+(P145/2))</f>
        <v>942.2222222222219</v>
      </c>
      <c r="N145" s="89">
        <f>B145-L145</f>
        <v>0.222222222222</v>
      </c>
      <c r="O145" s="89">
        <f>C145-M145</f>
        <v>-0.222222222222</v>
      </c>
      <c r="P145" s="89">
        <v>1920</v>
      </c>
      <c r="Q145" s="89">
        <v>0.5</v>
      </c>
      <c r="R145" s="89">
        <f>L145-M145</f>
        <v>35.555555555556</v>
      </c>
      <c r="S145" s="89">
        <f>1000*I145/($A145*$A145)</f>
        <v>0.164609053497938</v>
      </c>
    </row>
    <row r="146" ht="20.25" customHeight="1">
      <c r="A146" s="87">
        <v>75.5</v>
      </c>
      <c r="B146" s="93">
        <v>978</v>
      </c>
      <c r="C146" s="54">
        <v>942</v>
      </c>
      <c r="D146" s="54">
        <v>1</v>
      </c>
      <c r="E146" s="54">
        <f>ABS(C146-B146)</f>
        <v>36</v>
      </c>
      <c r="F146" s="54">
        <v>50</v>
      </c>
      <c r="G146" s="54">
        <v>36</v>
      </c>
      <c r="H146" s="54">
        <f>(F146*D146*P146)/(E146*G146)</f>
        <v>74.0740740740741</v>
      </c>
      <c r="I146" s="54">
        <f>ABS(H146-A146)</f>
        <v>1.4259259259259</v>
      </c>
      <c r="J146" s="54">
        <f>(D146*F146*P146)/(G146*A146)</f>
        <v>35.3200883002208</v>
      </c>
      <c r="K146" s="54">
        <f>(D146*F146*P146)/(G146*R146)</f>
        <v>75.50000000000161</v>
      </c>
      <c r="L146" s="54">
        <f>(((P146*F146*Q146)/(G146*A146))+(P146/2))</f>
        <v>977.660044150110</v>
      </c>
      <c r="M146" s="54">
        <f>((P146*F146*(Q146-D146))/(G146*A146)+(P146/2))</f>
        <v>942.339955849890</v>
      </c>
      <c r="N146" s="54">
        <f>B146-L146</f>
        <v>0.339955849890</v>
      </c>
      <c r="O146" s="54">
        <f>C146-M146</f>
        <v>-0.339955849890</v>
      </c>
      <c r="P146" s="54">
        <v>1920</v>
      </c>
      <c r="Q146" s="54">
        <v>0.5</v>
      </c>
      <c r="R146" s="54">
        <f>L146-M146</f>
        <v>35.320088300220</v>
      </c>
      <c r="S146" s="54">
        <f>1000*I146/($A146*$A146)</f>
        <v>0.250151471589123</v>
      </c>
    </row>
    <row r="147" ht="20.25" customHeight="1">
      <c r="A147" s="87">
        <v>76</v>
      </c>
      <c r="B147" s="88">
        <v>977.5</v>
      </c>
      <c r="C147" s="89">
        <v>942.5</v>
      </c>
      <c r="D147" s="89">
        <v>1</v>
      </c>
      <c r="E147" s="89">
        <f>ABS(C147-B147)</f>
        <v>35</v>
      </c>
      <c r="F147" s="89">
        <v>50</v>
      </c>
      <c r="G147" s="89">
        <v>36</v>
      </c>
      <c r="H147" s="89">
        <f>(F147*D147*P147)/(E147*G147)</f>
        <v>76.1904761904762</v>
      </c>
      <c r="I147" s="89">
        <f>ABS(H147-A147)</f>
        <v>0.1904761904762</v>
      </c>
      <c r="J147" s="89">
        <f>(D147*F147*P147)/(G147*A147)</f>
        <v>35.0877192982456</v>
      </c>
      <c r="K147" s="89">
        <f>(D147*F147*P147)/(G147*R147)</f>
        <v>75.9999999999992</v>
      </c>
      <c r="L147" s="89">
        <f>(((P147*F147*Q147)/(G147*A147))+(P147/2))</f>
        <v>977.543859649123</v>
      </c>
      <c r="M147" s="89">
        <f>((P147*F147*(Q147-D147))/(G147*A147)+(P147/2))</f>
        <v>942.456140350877</v>
      </c>
      <c r="N147" s="89">
        <f>B147-L147</f>
        <v>-0.043859649123</v>
      </c>
      <c r="O147" s="89">
        <f>C147-M147</f>
        <v>0.043859649123</v>
      </c>
      <c r="P147" s="89">
        <v>1920</v>
      </c>
      <c r="Q147" s="89">
        <v>0.5</v>
      </c>
      <c r="R147" s="89">
        <f>L147-M147</f>
        <v>35.087719298246</v>
      </c>
      <c r="S147" s="89">
        <f>1000*I147/($A147*$A147)</f>
        <v>0.0329771797915859</v>
      </c>
    </row>
    <row r="148" ht="20.25" customHeight="1">
      <c r="A148" s="87">
        <v>76.5</v>
      </c>
      <c r="B148" s="93">
        <v>977.5</v>
      </c>
      <c r="C148" s="54">
        <v>942.5</v>
      </c>
      <c r="D148" s="54">
        <v>1</v>
      </c>
      <c r="E148" s="54">
        <f>ABS(C148-B148)</f>
        <v>35</v>
      </c>
      <c r="F148" s="54">
        <v>50</v>
      </c>
      <c r="G148" s="54">
        <v>36</v>
      </c>
      <c r="H148" s="54">
        <f>(F148*D148*P148)/(E148*G148)</f>
        <v>76.1904761904762</v>
      </c>
      <c r="I148" s="54">
        <f>ABS(H148-A148)</f>
        <v>0.3095238095238</v>
      </c>
      <c r="J148" s="54">
        <f>(D148*F148*P148)/(G148*A148)</f>
        <v>34.8583877995643</v>
      </c>
      <c r="K148" s="54">
        <f>(D148*F148*P148)/(G148*R148)</f>
        <v>76.5000000000006</v>
      </c>
      <c r="L148" s="54">
        <f>(((P148*F148*Q148)/(G148*A148))+(P148/2))</f>
        <v>977.429193899782</v>
      </c>
      <c r="M148" s="54">
        <f>((P148*F148*(Q148-D148))/(G148*A148)+(P148/2))</f>
        <v>942.570806100218</v>
      </c>
      <c r="N148" s="54">
        <f>B148-L148</f>
        <v>0.070806100218</v>
      </c>
      <c r="O148" s="54">
        <f>C148-M148</f>
        <v>-0.070806100218</v>
      </c>
      <c r="P148" s="54">
        <v>1920</v>
      </c>
      <c r="Q148" s="54">
        <v>0.5</v>
      </c>
      <c r="R148" s="54">
        <f>L148-M148</f>
        <v>34.858387799564</v>
      </c>
      <c r="S148" s="54">
        <f>1000*I148/($A148*$A148)</f>
        <v>0.052889710713623</v>
      </c>
    </row>
    <row r="149" ht="20.25" customHeight="1">
      <c r="A149" s="87">
        <v>77</v>
      </c>
      <c r="B149" s="88">
        <v>978</v>
      </c>
      <c r="C149" s="89">
        <v>942</v>
      </c>
      <c r="D149" s="89">
        <v>1</v>
      </c>
      <c r="E149" s="89">
        <f>ABS(C149-B149)</f>
        <v>36</v>
      </c>
      <c r="F149" s="89">
        <v>50</v>
      </c>
      <c r="G149" s="89">
        <v>36</v>
      </c>
      <c r="H149" s="89">
        <f>(F149*D149*P149)/(E149*G149)</f>
        <v>74.0740740740741</v>
      </c>
      <c r="I149" s="89">
        <f>ABS(H149-A149)</f>
        <v>2.9259259259259</v>
      </c>
      <c r="J149" s="89">
        <f>(D149*F149*P149)/(G149*A149)</f>
        <v>34.6320346320346</v>
      </c>
      <c r="K149" s="89">
        <f>(D149*F149*P149)/(G149*R149)</f>
        <v>77.00000000000141</v>
      </c>
      <c r="L149" s="89">
        <f>(((P149*F149*Q149)/(G149*A149))+(P149/2))</f>
        <v>977.316017316017</v>
      </c>
      <c r="M149" s="89">
        <f>((P149*F149*(Q149-D149))/(G149*A149)+(P149/2))</f>
        <v>942.683982683983</v>
      </c>
      <c r="N149" s="89">
        <f>B149-L149</f>
        <v>0.683982683983</v>
      </c>
      <c r="O149" s="89">
        <f>C149-M149</f>
        <v>-0.683982683983</v>
      </c>
      <c r="P149" s="89">
        <v>1920</v>
      </c>
      <c r="Q149" s="89">
        <v>0.5</v>
      </c>
      <c r="R149" s="89">
        <f>L149-M149</f>
        <v>34.632034632034</v>
      </c>
      <c r="S149" s="89">
        <f>1000*I149/($A149*$A149)</f>
        <v>0.493493999987502</v>
      </c>
    </row>
    <row r="150" ht="20.25" customHeight="1">
      <c r="A150" s="87">
        <v>77.5</v>
      </c>
      <c r="B150" s="93">
        <v>977.5</v>
      </c>
      <c r="C150" s="54">
        <v>942.5</v>
      </c>
      <c r="D150" s="54">
        <v>1</v>
      </c>
      <c r="E150" s="54">
        <f>ABS(C150-B150)</f>
        <v>35</v>
      </c>
      <c r="F150" s="54">
        <v>50</v>
      </c>
      <c r="G150" s="54">
        <v>36</v>
      </c>
      <c r="H150" s="54">
        <f>(F150*D150*P150)/(E150*G150)</f>
        <v>76.1904761904762</v>
      </c>
      <c r="I150" s="54">
        <f>ABS(H150-A150)</f>
        <v>1.3095238095238</v>
      </c>
      <c r="J150" s="54">
        <f>(D150*F150*P150)/(G150*A150)</f>
        <v>34.4086021505376</v>
      </c>
      <c r="K150" s="54">
        <f>(D150*F150*P150)/(G150*R150)</f>
        <v>77.4999999999992</v>
      </c>
      <c r="L150" s="54">
        <f>(((P150*F150*Q150)/(G150*A150))+(P150/2))</f>
        <v>977.204301075269</v>
      </c>
      <c r="M150" s="54">
        <f>((P150*F150*(Q150-D150))/(G150*A150)+(P150/2))</f>
        <v>942.795698924731</v>
      </c>
      <c r="N150" s="54">
        <f>B150-L150</f>
        <v>0.295698924731</v>
      </c>
      <c r="O150" s="54">
        <f>C150-M150</f>
        <v>-0.295698924731</v>
      </c>
      <c r="P150" s="54">
        <v>1920</v>
      </c>
      <c r="Q150" s="54">
        <v>0.5</v>
      </c>
      <c r="R150" s="54">
        <f>L150-M150</f>
        <v>34.408602150538</v>
      </c>
      <c r="S150" s="54">
        <f>1000*I150/($A150*$A150)</f>
        <v>0.218026856944649</v>
      </c>
    </row>
    <row r="151" ht="20.25" customHeight="1">
      <c r="A151" s="87">
        <v>78</v>
      </c>
      <c r="B151" s="88">
        <v>977.5</v>
      </c>
      <c r="C151" s="89">
        <v>942.5</v>
      </c>
      <c r="D151" s="89">
        <v>1</v>
      </c>
      <c r="E151" s="89">
        <f>ABS(C151-B151)</f>
        <v>35</v>
      </c>
      <c r="F151" s="89">
        <v>50</v>
      </c>
      <c r="G151" s="89">
        <v>36</v>
      </c>
      <c r="H151" s="89">
        <f>(F151*D151*P151)/(E151*G151)</f>
        <v>76.1904761904762</v>
      </c>
      <c r="I151" s="89">
        <f>ABS(H151-A151)</f>
        <v>1.8095238095238</v>
      </c>
      <c r="J151" s="89">
        <f>(D151*F151*P151)/(G151*A151)</f>
        <v>34.1880341880342</v>
      </c>
      <c r="K151" s="89">
        <f>(D151*F151*P151)/(G151*R151)</f>
        <v>78.0000000000004</v>
      </c>
      <c r="L151" s="89">
        <f>(((P151*F151*Q151)/(G151*A151))+(P151/2))</f>
        <v>977.094017094017</v>
      </c>
      <c r="M151" s="89">
        <f>((P151*F151*(Q151-D151))/(G151*A151)+(P151/2))</f>
        <v>942.905982905983</v>
      </c>
      <c r="N151" s="89">
        <f>B151-L151</f>
        <v>0.405982905983</v>
      </c>
      <c r="O151" s="89">
        <f>C151-M151</f>
        <v>-0.405982905983</v>
      </c>
      <c r="P151" s="89">
        <v>1920</v>
      </c>
      <c r="Q151" s="89">
        <v>0.5</v>
      </c>
      <c r="R151" s="89">
        <f>L151-M151</f>
        <v>34.188034188034</v>
      </c>
      <c r="S151" s="89">
        <f>1000*I151/($A151*$A151)</f>
        <v>0.29742337434645</v>
      </c>
    </row>
    <row r="152" ht="20.25" customHeight="1">
      <c r="A152" s="87">
        <v>78.5</v>
      </c>
      <c r="B152" s="93">
        <v>977.5</v>
      </c>
      <c r="C152" s="54">
        <v>942.5</v>
      </c>
      <c r="D152" s="54">
        <v>1</v>
      </c>
      <c r="E152" s="54">
        <f>ABS(C152-B152)</f>
        <v>35</v>
      </c>
      <c r="F152" s="54">
        <v>50</v>
      </c>
      <c r="G152" s="54">
        <v>36</v>
      </c>
      <c r="H152" s="54">
        <f>(F152*D152*P152)/(E152*G152)</f>
        <v>76.1904761904762</v>
      </c>
      <c r="I152" s="54">
        <f>ABS(H152-A152)</f>
        <v>2.3095238095238</v>
      </c>
      <c r="J152" s="54">
        <f>(D152*F152*P152)/(G152*A152)</f>
        <v>33.9702760084926</v>
      </c>
      <c r="K152" s="54">
        <f>(D152*F152*P152)/(G152*R152)</f>
        <v>78.50000000000129</v>
      </c>
      <c r="L152" s="54">
        <f>(((P152*F152*Q152)/(G152*A152))+(P152/2))</f>
        <v>976.985138004246</v>
      </c>
      <c r="M152" s="54">
        <f>((P152*F152*(Q152-D152))/(G152*A152)+(P152/2))</f>
        <v>943.014861995754</v>
      </c>
      <c r="N152" s="54">
        <f>B152-L152</f>
        <v>0.514861995754</v>
      </c>
      <c r="O152" s="54">
        <f>C152-M152</f>
        <v>-0.514861995754</v>
      </c>
      <c r="P152" s="54">
        <v>1920</v>
      </c>
      <c r="Q152" s="54">
        <v>0.5</v>
      </c>
      <c r="R152" s="54">
        <f>L152-M152</f>
        <v>33.970276008492</v>
      </c>
      <c r="S152" s="54">
        <f>1000*I152/($A152*$A152)</f>
        <v>0.374785802186507</v>
      </c>
    </row>
    <row r="153" ht="20.25" customHeight="1">
      <c r="A153" s="87">
        <v>79</v>
      </c>
      <c r="B153" s="88">
        <v>977</v>
      </c>
      <c r="C153" s="89">
        <v>943</v>
      </c>
      <c r="D153" s="89">
        <v>1</v>
      </c>
      <c r="E153" s="89">
        <f>ABS(C153-B153)</f>
        <v>34</v>
      </c>
      <c r="F153" s="89">
        <v>50</v>
      </c>
      <c r="G153" s="89">
        <v>36</v>
      </c>
      <c r="H153" s="89">
        <f>(F153*D153*P153)/(E153*G153)</f>
        <v>78.4313725490196</v>
      </c>
      <c r="I153" s="89">
        <f>ABS(H153-A153)</f>
        <v>0.5686274509804</v>
      </c>
      <c r="J153" s="89">
        <f>(D153*F153*P153)/(G153*A153)</f>
        <v>33.7552742616034</v>
      </c>
      <c r="K153" s="89">
        <f>(D153*F153*P153)/(G153*R153)</f>
        <v>78.99999999999849</v>
      </c>
      <c r="L153" s="89">
        <f>(((P153*F153*Q153)/(G153*A153))+(P153/2))</f>
        <v>976.877637130802</v>
      </c>
      <c r="M153" s="89">
        <f>((P153*F153*(Q153-D153))/(G153*A153)+(P153/2))</f>
        <v>943.122362869198</v>
      </c>
      <c r="N153" s="89">
        <f>B153-L153</f>
        <v>0.122362869198</v>
      </c>
      <c r="O153" s="89">
        <f>C153-M153</f>
        <v>-0.122362869198</v>
      </c>
      <c r="P153" s="89">
        <v>1920</v>
      </c>
      <c r="Q153" s="89">
        <v>0.5</v>
      </c>
      <c r="R153" s="89">
        <f>L153-M153</f>
        <v>33.755274261604</v>
      </c>
      <c r="S153" s="89">
        <f>1000*I153/($A153*$A153)</f>
        <v>0.0911115928505688</v>
      </c>
    </row>
    <row r="154" ht="20.25" customHeight="1">
      <c r="A154" s="87">
        <v>79.5</v>
      </c>
      <c r="B154" s="93">
        <v>977</v>
      </c>
      <c r="C154" s="54">
        <v>943</v>
      </c>
      <c r="D154" s="54">
        <v>1</v>
      </c>
      <c r="E154" s="54">
        <f>ABS(C154-B154)</f>
        <v>34</v>
      </c>
      <c r="F154" s="54">
        <v>50</v>
      </c>
      <c r="G154" s="54">
        <v>36</v>
      </c>
      <c r="H154" s="54">
        <f>(F154*D154*P154)/(E154*G154)</f>
        <v>78.4313725490196</v>
      </c>
      <c r="I154" s="54">
        <f>ABS(H154-A154)</f>
        <v>1.0686274509804</v>
      </c>
      <c r="J154" s="54">
        <f>(D154*F154*P154)/(G154*A154)</f>
        <v>33.5429769392034</v>
      </c>
      <c r="K154" s="54">
        <f>(D154*F154*P154)/(G154*R154)</f>
        <v>79.49999999999849</v>
      </c>
      <c r="L154" s="54">
        <f>(((P154*F154*Q154)/(G154*A154))+(P154/2))</f>
        <v>976.771488469602</v>
      </c>
      <c r="M154" s="54">
        <f>((P154*F154*(Q154-D154))/(G154*A154)+(P154/2))</f>
        <v>943.228511530398</v>
      </c>
      <c r="N154" s="54">
        <f>B154-L154</f>
        <v>0.228511530398</v>
      </c>
      <c r="O154" s="54">
        <f>C154-M154</f>
        <v>-0.228511530398</v>
      </c>
      <c r="P154" s="54">
        <v>1920</v>
      </c>
      <c r="Q154" s="54">
        <v>0.5</v>
      </c>
      <c r="R154" s="54">
        <f>L154-M154</f>
        <v>33.542976939204</v>
      </c>
      <c r="S154" s="54">
        <f>1000*I154/($A154*$A154)</f>
        <v>0.169079933702053</v>
      </c>
    </row>
    <row r="155" ht="20.25" customHeight="1">
      <c r="A155" s="87">
        <v>80</v>
      </c>
      <c r="B155" s="88">
        <v>977</v>
      </c>
      <c r="C155" s="89">
        <v>943</v>
      </c>
      <c r="D155" s="89">
        <v>1</v>
      </c>
      <c r="E155" s="89">
        <f>ABS(C155-B155)</f>
        <v>34</v>
      </c>
      <c r="F155" s="89">
        <v>50</v>
      </c>
      <c r="G155" s="89">
        <v>36</v>
      </c>
      <c r="H155" s="89">
        <f>(F155*D155*P155)/(E155*G155)</f>
        <v>78.4313725490196</v>
      </c>
      <c r="I155" s="89">
        <f>ABS(H155-A155)</f>
        <v>1.5686274509804</v>
      </c>
      <c r="J155" s="89">
        <f>(D155*F155*P155)/(G155*A155)</f>
        <v>33.3333333333333</v>
      </c>
      <c r="K155" s="89">
        <f>(D155*F155*P155)/(G155*R155)</f>
        <v>79.99999999999839</v>
      </c>
      <c r="L155" s="89">
        <f>(((P155*F155*Q155)/(G155*A155))+(P155/2))</f>
        <v>976.666666666667</v>
      </c>
      <c r="M155" s="89">
        <f>((P155*F155*(Q155-D155))/(G155*A155)+(P155/2))</f>
        <v>943.333333333333</v>
      </c>
      <c r="N155" s="89">
        <f>B155-L155</f>
        <v>0.333333333333</v>
      </c>
      <c r="O155" s="89">
        <f>C155-M155</f>
        <v>-0.333333333333</v>
      </c>
      <c r="P155" s="89">
        <v>1920</v>
      </c>
      <c r="Q155" s="89">
        <v>0.5</v>
      </c>
      <c r="R155" s="89">
        <f>L155-M155</f>
        <v>33.333333333334</v>
      </c>
      <c r="S155" s="89">
        <f>1000*I155/($A155*$A155)</f>
        <v>0.245098039215688</v>
      </c>
    </row>
    <row r="156" ht="20.25" customHeight="1">
      <c r="A156" s="87">
        <v>80.5</v>
      </c>
      <c r="B156" s="93">
        <v>976.5</v>
      </c>
      <c r="C156" s="54">
        <v>943.5</v>
      </c>
      <c r="D156" s="54">
        <v>1</v>
      </c>
      <c r="E156" s="54">
        <f>ABS(C156-B156)</f>
        <v>33</v>
      </c>
      <c r="F156" s="54">
        <v>50</v>
      </c>
      <c r="G156" s="54">
        <v>36</v>
      </c>
      <c r="H156" s="54">
        <f>(F156*D156*P156)/(E156*G156)</f>
        <v>80.8080808080808</v>
      </c>
      <c r="I156" s="54">
        <f>ABS(H156-A156)</f>
        <v>0.3080808080808</v>
      </c>
      <c r="J156" s="54">
        <f>(D156*F156*P156)/(G156*A156)</f>
        <v>33.1262939958592</v>
      </c>
      <c r="K156" s="54">
        <f>(D156*F156*P156)/(G156*R156)</f>
        <v>80.4999999999981</v>
      </c>
      <c r="L156" s="54">
        <f>(((P156*F156*Q156)/(G156*A156))+(P156/2))</f>
        <v>976.5631469979299</v>
      </c>
      <c r="M156" s="54">
        <f>((P156*F156*(Q156-D156))/(G156*A156)+(P156/2))</f>
        <v>943.4368530020701</v>
      </c>
      <c r="N156" s="54">
        <f>B156-L156</f>
        <v>-0.063146997930</v>
      </c>
      <c r="O156" s="54">
        <f>C156-M156</f>
        <v>0.063146997930</v>
      </c>
      <c r="P156" s="54">
        <v>1920</v>
      </c>
      <c r="Q156" s="54">
        <v>0.5</v>
      </c>
      <c r="R156" s="54">
        <f>L156-M156</f>
        <v>33.126293995860</v>
      </c>
      <c r="S156" s="54">
        <f>1000*I156/($A156*$A156)</f>
        <v>0.0475415004175456</v>
      </c>
    </row>
    <row r="157" ht="20.25" customHeight="1">
      <c r="A157" s="87">
        <v>81</v>
      </c>
      <c r="B157" s="88">
        <v>976.5</v>
      </c>
      <c r="C157" s="89">
        <v>943.5</v>
      </c>
      <c r="D157" s="89">
        <v>1</v>
      </c>
      <c r="E157" s="89">
        <f>ABS(C157-B157)</f>
        <v>33</v>
      </c>
      <c r="F157" s="89">
        <v>50</v>
      </c>
      <c r="G157" s="89">
        <v>36</v>
      </c>
      <c r="H157" s="89">
        <f>(F157*D157*P157)/(E157*G157)</f>
        <v>80.8080808080808</v>
      </c>
      <c r="I157" s="89">
        <f>ABS(H157-A157)</f>
        <v>0.1919191919192</v>
      </c>
      <c r="J157" s="89">
        <f>(D157*F157*P157)/(G157*A157)</f>
        <v>32.9218106995885</v>
      </c>
      <c r="K157" s="89">
        <f>(D157*F157*P157)/(G157*R157)</f>
        <v>81.00000000000119</v>
      </c>
      <c r="L157" s="89">
        <f>(((P157*F157*Q157)/(G157*A157))+(P157/2))</f>
        <v>976.460905349794</v>
      </c>
      <c r="M157" s="89">
        <f>((P157*F157*(Q157-D157))/(G157*A157)+(P157/2))</f>
        <v>943.539094650206</v>
      </c>
      <c r="N157" s="89">
        <f>B157-L157</f>
        <v>0.039094650206</v>
      </c>
      <c r="O157" s="89">
        <f>C157-M157</f>
        <v>-0.039094650206</v>
      </c>
      <c r="P157" s="89">
        <v>1920</v>
      </c>
      <c r="Q157" s="89">
        <v>0.5</v>
      </c>
      <c r="R157" s="89">
        <f>L157-M157</f>
        <v>32.921810699588</v>
      </c>
      <c r="S157" s="89">
        <f>1000*I157/($A157*$A157)</f>
        <v>0.0292515153054717</v>
      </c>
    </row>
    <row r="158" ht="20.25" customHeight="1">
      <c r="A158" s="87">
        <v>81.5</v>
      </c>
      <c r="B158" s="93">
        <v>977</v>
      </c>
      <c r="C158" s="54">
        <v>943</v>
      </c>
      <c r="D158" s="54">
        <v>1</v>
      </c>
      <c r="E158" s="54">
        <f>ABS(C158-B158)</f>
        <v>34</v>
      </c>
      <c r="F158" s="54">
        <v>50</v>
      </c>
      <c r="G158" s="54">
        <v>36</v>
      </c>
      <c r="H158" s="54">
        <f>(F158*D158*P158)/(E158*G158)</f>
        <v>78.4313725490196</v>
      </c>
      <c r="I158" s="54">
        <f>ABS(H158-A158)</f>
        <v>3.0686274509804</v>
      </c>
      <c r="J158" s="54">
        <f>(D158*F158*P158)/(G158*A158)</f>
        <v>32.719836400818</v>
      </c>
      <c r="K158" s="54">
        <f>(D158*F158*P158)/(G158*R158)</f>
        <v>81.5</v>
      </c>
      <c r="L158" s="54">
        <f>(((P158*F158*Q158)/(G158*A158))+(P158/2))</f>
        <v>976.359918200409</v>
      </c>
      <c r="M158" s="54">
        <f>((P158*F158*(Q158-D158))/(G158*A158)+(P158/2))</f>
        <v>943.640081799591</v>
      </c>
      <c r="N158" s="54">
        <f>B158-L158</f>
        <v>0.640081799591</v>
      </c>
      <c r="O158" s="54">
        <f>C158-M158</f>
        <v>-0.640081799591</v>
      </c>
      <c r="P158" s="54">
        <v>1920</v>
      </c>
      <c r="Q158" s="54">
        <v>0.5</v>
      </c>
      <c r="R158" s="54">
        <f>L158-M158</f>
        <v>32.719836400818</v>
      </c>
      <c r="S158" s="54">
        <f>1000*I158/($A158*$A158)</f>
        <v>0.461986141891738</v>
      </c>
    </row>
    <row r="159" ht="20.25" customHeight="1">
      <c r="A159" s="87">
        <v>82</v>
      </c>
      <c r="B159" s="88">
        <v>976.5</v>
      </c>
      <c r="C159" s="89">
        <v>943.5</v>
      </c>
      <c r="D159" s="89">
        <v>1</v>
      </c>
      <c r="E159" s="89">
        <f>ABS(C159-B159)</f>
        <v>33</v>
      </c>
      <c r="F159" s="89">
        <v>50</v>
      </c>
      <c r="G159" s="89">
        <v>36</v>
      </c>
      <c r="H159" s="89">
        <f>(F159*D159*P159)/(E159*G159)</f>
        <v>80.8080808080808</v>
      </c>
      <c r="I159" s="89">
        <f>ABS(H159-A159)</f>
        <v>1.1919191919192</v>
      </c>
      <c r="J159" s="89">
        <f>(D159*F159*P159)/(G159*A159)</f>
        <v>32.520325203252</v>
      </c>
      <c r="K159" s="89">
        <f>(D159*F159*P159)/(G159*R159)</f>
        <v>82.0000000000001</v>
      </c>
      <c r="L159" s="89">
        <f>(((P159*F159*Q159)/(G159*A159))+(P159/2))</f>
        <v>976.260162601626</v>
      </c>
      <c r="M159" s="89">
        <f>((P159*F159*(Q159-D159))/(G159*A159)+(P159/2))</f>
        <v>943.739837398374</v>
      </c>
      <c r="N159" s="89">
        <f>B159-L159</f>
        <v>0.239837398374</v>
      </c>
      <c r="O159" s="89">
        <f>C159-M159</f>
        <v>-0.239837398374</v>
      </c>
      <c r="P159" s="89">
        <v>1920</v>
      </c>
      <c r="Q159" s="89">
        <v>0.5</v>
      </c>
      <c r="R159" s="89">
        <f>L159-M159</f>
        <v>32.520325203252</v>
      </c>
      <c r="S159" s="89">
        <f>1000*I159/($A159*$A159)</f>
        <v>0.177263413432362</v>
      </c>
    </row>
    <row r="160" ht="20.25" customHeight="1">
      <c r="A160" s="87">
        <v>82.5</v>
      </c>
      <c r="B160" s="93">
        <v>976.5</v>
      </c>
      <c r="C160" s="54">
        <v>943.5</v>
      </c>
      <c r="D160" s="54">
        <v>1</v>
      </c>
      <c r="E160" s="54">
        <f>ABS(C160-B160)</f>
        <v>33</v>
      </c>
      <c r="F160" s="54">
        <v>50</v>
      </c>
      <c r="G160" s="54">
        <v>36</v>
      </c>
      <c r="H160" s="54">
        <f>(F160*D160*P160)/(E160*G160)</f>
        <v>80.8080808080808</v>
      </c>
      <c r="I160" s="54">
        <f>ABS(H160-A160)</f>
        <v>1.6919191919192</v>
      </c>
      <c r="J160" s="54">
        <f>(D160*F160*P160)/(G160*A160)</f>
        <v>32.3232323232323</v>
      </c>
      <c r="K160" s="54">
        <f>(D160*F160*P160)/(G160*R160)</f>
        <v>82.5000000000008</v>
      </c>
      <c r="L160" s="54">
        <f>(((P160*F160*Q160)/(G160*A160))+(P160/2))</f>
        <v>976.1616161616161</v>
      </c>
      <c r="M160" s="54">
        <f>((P160*F160*(Q160-D160))/(G160*A160)+(P160/2))</f>
        <v>943.8383838383839</v>
      </c>
      <c r="N160" s="54">
        <f>B160-L160</f>
        <v>0.338383838384</v>
      </c>
      <c r="O160" s="54">
        <f>C160-M160</f>
        <v>-0.338383838384</v>
      </c>
      <c r="P160" s="54">
        <v>1920</v>
      </c>
      <c r="Q160" s="54">
        <v>0.5</v>
      </c>
      <c r="R160" s="54">
        <f>L160-M160</f>
        <v>32.323232323232</v>
      </c>
      <c r="S160" s="54">
        <f>1000*I160/($A160*$A160)</f>
        <v>0.248583168693363</v>
      </c>
    </row>
    <row r="161" ht="20.25" customHeight="1">
      <c r="A161" s="87">
        <v>83</v>
      </c>
      <c r="B161" s="88">
        <v>976.5</v>
      </c>
      <c r="C161" s="89">
        <v>943.5</v>
      </c>
      <c r="D161" s="89">
        <v>1</v>
      </c>
      <c r="E161" s="89">
        <f>ABS(C161-B161)</f>
        <v>33</v>
      </c>
      <c r="F161" s="89">
        <v>50</v>
      </c>
      <c r="G161" s="89">
        <v>36</v>
      </c>
      <c r="H161" s="89">
        <f>(F161*D161*P161)/(E161*G161)</f>
        <v>80.8080808080808</v>
      </c>
      <c r="I161" s="89">
        <f>ABS(H161-A161)</f>
        <v>2.1919191919192</v>
      </c>
      <c r="J161" s="89">
        <f>(D161*F161*P161)/(G161*A161)</f>
        <v>32.1285140562249</v>
      </c>
      <c r="K161" s="89">
        <f>(D161*F161*P161)/(G161*R161)</f>
        <v>83.0000000000023</v>
      </c>
      <c r="L161" s="89">
        <f>(((P161*F161*Q161)/(G161*A161))+(P161/2))</f>
        <v>976.064257028112</v>
      </c>
      <c r="M161" s="89">
        <f>((P161*F161*(Q161-D161))/(G161*A161)+(P161/2))</f>
        <v>943.935742971888</v>
      </c>
      <c r="N161" s="89">
        <f>B161-L161</f>
        <v>0.435742971888</v>
      </c>
      <c r="O161" s="89">
        <f>C161-M161</f>
        <v>-0.435742971888</v>
      </c>
      <c r="P161" s="89">
        <v>1920</v>
      </c>
      <c r="Q161" s="89">
        <v>0.5</v>
      </c>
      <c r="R161" s="89">
        <f>L161-M161</f>
        <v>32.128514056224</v>
      </c>
      <c r="S161" s="89">
        <f>1000*I161/($A161*$A161)</f>
        <v>0.318176686299782</v>
      </c>
    </row>
    <row r="162" ht="20.25" customHeight="1">
      <c r="A162" s="87">
        <v>83.5</v>
      </c>
      <c r="B162" s="93">
        <v>976</v>
      </c>
      <c r="C162" s="54">
        <v>944</v>
      </c>
      <c r="D162" s="54">
        <v>1</v>
      </c>
      <c r="E162" s="54">
        <f>ABS(C162-B162)</f>
        <v>32</v>
      </c>
      <c r="F162" s="54">
        <v>50</v>
      </c>
      <c r="G162" s="54">
        <v>36</v>
      </c>
      <c r="H162" s="54">
        <f>(F162*D162*P162)/(E162*G162)</f>
        <v>83.3333333333333</v>
      </c>
      <c r="I162" s="54">
        <f>ABS(H162-A162)</f>
        <v>0.1666666666667</v>
      </c>
      <c r="J162" s="54">
        <f>(D162*F162*P162)/(G162*A162)</f>
        <v>31.936127744511</v>
      </c>
      <c r="K162" s="54">
        <f>(D162*F162*P162)/(G162*R162)</f>
        <v>83.5000000000026</v>
      </c>
      <c r="L162" s="54">
        <f>(((P162*F162*Q162)/(G162*A162))+(P162/2))</f>
        <v>975.968063872255</v>
      </c>
      <c r="M162" s="54">
        <f>((P162*F162*(Q162-D162))/(G162*A162)+(P162/2))</f>
        <v>944.031936127745</v>
      </c>
      <c r="N162" s="54">
        <f>B162-L162</f>
        <v>0.031936127745</v>
      </c>
      <c r="O162" s="54">
        <f>C162-M162</f>
        <v>-0.031936127745</v>
      </c>
      <c r="P162" s="54">
        <v>1920</v>
      </c>
      <c r="Q162" s="54">
        <v>0.5</v>
      </c>
      <c r="R162" s="54">
        <f>L162-M162</f>
        <v>31.936127744510</v>
      </c>
      <c r="S162" s="54">
        <f>1000*I162/($A162*$A162)</f>
        <v>0.0239042872339202</v>
      </c>
    </row>
    <row r="163" ht="20.25" customHeight="1">
      <c r="A163" s="87">
        <v>84</v>
      </c>
      <c r="B163" s="88">
        <v>976</v>
      </c>
      <c r="C163" s="89">
        <v>944</v>
      </c>
      <c r="D163" s="89">
        <v>1</v>
      </c>
      <c r="E163" s="89">
        <f>ABS(C163-B163)</f>
        <v>32</v>
      </c>
      <c r="F163" s="89">
        <v>50</v>
      </c>
      <c r="G163" s="89">
        <v>36</v>
      </c>
      <c r="H163" s="89">
        <f>(F163*D163*P163)/(E163*G163)</f>
        <v>83.3333333333333</v>
      </c>
      <c r="I163" s="89">
        <f>ABS(H163-A163)</f>
        <v>0.6666666666667</v>
      </c>
      <c r="J163" s="89">
        <f>(D163*F163*P163)/(G163*A163)</f>
        <v>31.7460317460317</v>
      </c>
      <c r="K163" s="89">
        <f>(D163*F163*P163)/(G163*R163)</f>
        <v>83.9999999999993</v>
      </c>
      <c r="L163" s="89">
        <f>(((P163*F163*Q163)/(G163*A163))+(P163/2))</f>
        <v>975.873015873016</v>
      </c>
      <c r="M163" s="89">
        <f>((P163*F163*(Q163-D163))/(G163*A163)+(P163/2))</f>
        <v>944.126984126984</v>
      </c>
      <c r="N163" s="89">
        <f>B163-L163</f>
        <v>0.126984126984</v>
      </c>
      <c r="O163" s="89">
        <f>C163-M163</f>
        <v>-0.126984126984</v>
      </c>
      <c r="P163" s="89">
        <v>1920</v>
      </c>
      <c r="Q163" s="89">
        <v>0.5</v>
      </c>
      <c r="R163" s="89">
        <f>L163-M163</f>
        <v>31.746031746032</v>
      </c>
      <c r="S163" s="89">
        <f>1000*I163/($A163*$A163)</f>
        <v>0.09448223733938491</v>
      </c>
    </row>
    <row r="164" ht="20.25" customHeight="1">
      <c r="A164" s="87">
        <v>84.5</v>
      </c>
      <c r="B164" s="93">
        <v>976</v>
      </c>
      <c r="C164" s="54">
        <v>944</v>
      </c>
      <c r="D164" s="54">
        <v>1</v>
      </c>
      <c r="E164" s="54">
        <f>ABS(C164-B164)</f>
        <v>32</v>
      </c>
      <c r="F164" s="54">
        <v>50</v>
      </c>
      <c r="G164" s="54">
        <v>36</v>
      </c>
      <c r="H164" s="54">
        <f>(F164*D164*P164)/(E164*G164)</f>
        <v>83.3333333333333</v>
      </c>
      <c r="I164" s="54">
        <f>ABS(H164-A164)</f>
        <v>1.1666666666667</v>
      </c>
      <c r="J164" s="54">
        <f>(D164*F164*P164)/(G164*A164)</f>
        <v>31.5581854043393</v>
      </c>
      <c r="K164" s="54">
        <f>(D164*F164*P164)/(G164*R164)</f>
        <v>84.499999999998</v>
      </c>
      <c r="L164" s="54">
        <f>(((P164*F164*Q164)/(G164*A164))+(P164/2))</f>
        <v>975.779092702170</v>
      </c>
      <c r="M164" s="54">
        <f>((P164*F164*(Q164-D164))/(G164*A164)+(P164/2))</f>
        <v>944.220907297830</v>
      </c>
      <c r="N164" s="54">
        <f>B164-L164</f>
        <v>0.220907297830</v>
      </c>
      <c r="O164" s="54">
        <f>C164-M164</f>
        <v>-0.220907297830</v>
      </c>
      <c r="P164" s="54">
        <v>1920</v>
      </c>
      <c r="Q164" s="54">
        <v>0.5</v>
      </c>
      <c r="R164" s="54">
        <f>L164-M164</f>
        <v>31.558185404340</v>
      </c>
      <c r="S164" s="54">
        <f>1000*I164/($A164*$A164)</f>
        <v>0.163392971768033</v>
      </c>
    </row>
    <row r="165" ht="20.25" customHeight="1">
      <c r="A165" s="87">
        <v>85</v>
      </c>
      <c r="B165" s="88">
        <v>976</v>
      </c>
      <c r="C165" s="89">
        <v>944</v>
      </c>
      <c r="D165" s="89">
        <v>1</v>
      </c>
      <c r="E165" s="89">
        <f>ABS(C165-B165)</f>
        <v>32</v>
      </c>
      <c r="F165" s="89">
        <v>50</v>
      </c>
      <c r="G165" s="89">
        <v>36</v>
      </c>
      <c r="H165" s="89">
        <f>(F165*D165*P165)/(E165*G165)</f>
        <v>83.3333333333333</v>
      </c>
      <c r="I165" s="89">
        <f>ABS(H165-A165)</f>
        <v>1.6666666666667</v>
      </c>
      <c r="J165" s="89">
        <f>(D165*F165*P165)/(G165*A165)</f>
        <v>31.3725490196078</v>
      </c>
      <c r="K165" s="89">
        <f>(D165*F165*P165)/(G165*R165)</f>
        <v>84.9999999999996</v>
      </c>
      <c r="L165" s="89">
        <f>(((P165*F165*Q165)/(G165*A165))+(P165/2))</f>
        <v>975.686274509804</v>
      </c>
      <c r="M165" s="89">
        <f>((P165*F165*(Q165-D165))/(G165*A165)+(P165/2))</f>
        <v>944.313725490196</v>
      </c>
      <c r="N165" s="89">
        <f>B165-L165</f>
        <v>0.313725490196</v>
      </c>
      <c r="O165" s="89">
        <f>C165-M165</f>
        <v>-0.313725490196</v>
      </c>
      <c r="P165" s="89">
        <v>1920</v>
      </c>
      <c r="Q165" s="89">
        <v>0.5</v>
      </c>
      <c r="R165" s="89">
        <f>L165-M165</f>
        <v>31.372549019608</v>
      </c>
      <c r="S165" s="89">
        <f>1000*I165/($A165*$A165)</f>
        <v>0.230680507497121</v>
      </c>
    </row>
    <row r="166" ht="20.25" customHeight="1">
      <c r="A166" s="87">
        <v>85.5</v>
      </c>
      <c r="B166" s="93">
        <v>975.5</v>
      </c>
      <c r="C166" s="54">
        <v>944.5</v>
      </c>
      <c r="D166" s="54">
        <v>1</v>
      </c>
      <c r="E166" s="54">
        <f>ABS(C166-B166)</f>
        <v>31</v>
      </c>
      <c r="F166" s="54">
        <v>50</v>
      </c>
      <c r="G166" s="54">
        <v>36</v>
      </c>
      <c r="H166" s="54">
        <f>(F166*D166*P166)/(E166*G166)</f>
        <v>86.02150537634409</v>
      </c>
      <c r="I166" s="54">
        <f>ABS(H166-A166)</f>
        <v>0.5215053763441</v>
      </c>
      <c r="J166" s="54">
        <f>(D166*F166*P166)/(G166*A166)</f>
        <v>31.1890838206628</v>
      </c>
      <c r="K166" s="54">
        <f>(D166*F166*P166)/(G166*R166)</f>
        <v>85.5000000000021</v>
      </c>
      <c r="L166" s="54">
        <f>(((P166*F166*Q166)/(G166*A166))+(P166/2))</f>
        <v>975.594541910331</v>
      </c>
      <c r="M166" s="54">
        <f>((P166*F166*(Q166-D166))/(G166*A166)+(P166/2))</f>
        <v>944.405458089669</v>
      </c>
      <c r="N166" s="54">
        <f>B166-L166</f>
        <v>-0.094541910331</v>
      </c>
      <c r="O166" s="54">
        <f>C166-M166</f>
        <v>0.094541910331</v>
      </c>
      <c r="P166" s="54">
        <v>1920</v>
      </c>
      <c r="Q166" s="54">
        <v>0.5</v>
      </c>
      <c r="R166" s="54">
        <f>L166-M166</f>
        <v>31.189083820662</v>
      </c>
      <c r="S166" s="54">
        <f>1000*I166/($A166*$A166)</f>
        <v>0.0713389249812387</v>
      </c>
    </row>
    <row r="167" ht="20.25" customHeight="1">
      <c r="A167" s="87">
        <v>86</v>
      </c>
      <c r="B167" s="88">
        <v>975.5</v>
      </c>
      <c r="C167" s="89">
        <v>944.5</v>
      </c>
      <c r="D167" s="89">
        <v>1</v>
      </c>
      <c r="E167" s="89">
        <f>ABS(C167-B167)</f>
        <v>31</v>
      </c>
      <c r="F167" s="89">
        <v>50</v>
      </c>
      <c r="G167" s="89">
        <v>36</v>
      </c>
      <c r="H167" s="89">
        <f>(F167*D167*P167)/(E167*G167)</f>
        <v>86.02150537634409</v>
      </c>
      <c r="I167" s="89">
        <f>ABS(H167-A167)</f>
        <v>0.0215053763441</v>
      </c>
      <c r="J167" s="89">
        <f>(D167*F167*P167)/(G167*A167)</f>
        <v>31.0077519379845</v>
      </c>
      <c r="K167" s="89">
        <f>(D167*F167*P167)/(G167*R167)</f>
        <v>86.00000000000141</v>
      </c>
      <c r="L167" s="89">
        <f>(((P167*F167*Q167)/(G167*A167))+(P167/2))</f>
        <v>975.503875968992</v>
      </c>
      <c r="M167" s="89">
        <f>((P167*F167*(Q167-D167))/(G167*A167)+(P167/2))</f>
        <v>944.496124031008</v>
      </c>
      <c r="N167" s="89">
        <f>B167-L167</f>
        <v>-0.003875968992</v>
      </c>
      <c r="O167" s="89">
        <f>C167-M167</f>
        <v>0.003875968992</v>
      </c>
      <c r="P167" s="89">
        <v>1920</v>
      </c>
      <c r="Q167" s="89">
        <v>0.5</v>
      </c>
      <c r="R167" s="89">
        <f>L167-M167</f>
        <v>31.007751937984</v>
      </c>
      <c r="S167" s="89">
        <f>1000*I167/($A167*$A167)</f>
        <v>0.00290770367010546</v>
      </c>
    </row>
    <row r="168" ht="20.25" customHeight="1">
      <c r="A168" s="87">
        <v>86.5</v>
      </c>
      <c r="B168" s="93">
        <v>975.5</v>
      </c>
      <c r="C168" s="54">
        <v>944.5</v>
      </c>
      <c r="D168" s="54">
        <v>1</v>
      </c>
      <c r="E168" s="54">
        <f>ABS(C168-B168)</f>
        <v>31</v>
      </c>
      <c r="F168" s="54">
        <v>50</v>
      </c>
      <c r="G168" s="54">
        <v>36</v>
      </c>
      <c r="H168" s="54">
        <f>(F168*D168*P168)/(E168*G168)</f>
        <v>86.02150537634409</v>
      </c>
      <c r="I168" s="54">
        <f>ABS(H168-A168)</f>
        <v>0.4784946236559</v>
      </c>
      <c r="J168" s="54">
        <f>(D168*F168*P168)/(G168*A168)</f>
        <v>30.8285163776493</v>
      </c>
      <c r="K168" s="54">
        <f>(D168*F168*P168)/(G168*R168)</f>
        <v>86.4999999999981</v>
      </c>
      <c r="L168" s="54">
        <f>(((P168*F168*Q168)/(G168*A168))+(P168/2))</f>
        <v>975.414258188825</v>
      </c>
      <c r="M168" s="54">
        <f>((P168*F168*(Q168-D168))/(G168*A168)+(P168/2))</f>
        <v>944.585741811175</v>
      </c>
      <c r="N168" s="54">
        <f>B168-L168</f>
        <v>0.085741811175</v>
      </c>
      <c r="O168" s="54">
        <f>C168-M168</f>
        <v>-0.085741811175</v>
      </c>
      <c r="P168" s="54">
        <v>1920</v>
      </c>
      <c r="Q168" s="54">
        <v>0.5</v>
      </c>
      <c r="R168" s="54">
        <f>L168-M168</f>
        <v>30.828516377650</v>
      </c>
      <c r="S168" s="54">
        <f>1000*I168/($A168*$A168)</f>
        <v>0.0639506329855191</v>
      </c>
    </row>
    <row r="169" ht="20.25" customHeight="1">
      <c r="A169" s="87">
        <v>87</v>
      </c>
      <c r="B169" s="88">
        <v>975.5</v>
      </c>
      <c r="C169" s="89">
        <v>944.5</v>
      </c>
      <c r="D169" s="89">
        <v>1</v>
      </c>
      <c r="E169" s="89">
        <f>ABS(C169-B169)</f>
        <v>31</v>
      </c>
      <c r="F169" s="89">
        <v>50</v>
      </c>
      <c r="G169" s="89">
        <v>36</v>
      </c>
      <c r="H169" s="89">
        <f>(F169*D169*P169)/(E169*G169)</f>
        <v>86.02150537634409</v>
      </c>
      <c r="I169" s="89">
        <f>ABS(H169-A169)</f>
        <v>0.9784946236559</v>
      </c>
      <c r="J169" s="89">
        <f>(D169*F169*P169)/(G169*A169)</f>
        <v>30.6513409961686</v>
      </c>
      <c r="K169" s="89">
        <f>(D169*F169*P169)/(G169*R169)</f>
        <v>87.00000000000171</v>
      </c>
      <c r="L169" s="89">
        <f>(((P169*F169*Q169)/(G169*A169))+(P169/2))</f>
        <v>975.325670498084</v>
      </c>
      <c r="M169" s="89">
        <f>((P169*F169*(Q169-D169))/(G169*A169)+(P169/2))</f>
        <v>944.674329501916</v>
      </c>
      <c r="N169" s="89">
        <f>B169-L169</f>
        <v>0.174329501916</v>
      </c>
      <c r="O169" s="89">
        <f>C169-M169</f>
        <v>-0.174329501916</v>
      </c>
      <c r="P169" s="89">
        <v>1920</v>
      </c>
      <c r="Q169" s="89">
        <v>0.5</v>
      </c>
      <c r="R169" s="89">
        <f>L169-M169</f>
        <v>30.651340996168</v>
      </c>
      <c r="S169" s="89">
        <f>1000*I169/($A169*$A169)</f>
        <v>0.129276605054287</v>
      </c>
    </row>
    <row r="170" ht="20.25" customHeight="1">
      <c r="A170" s="87">
        <v>87.5</v>
      </c>
      <c r="B170" s="93">
        <v>975.5</v>
      </c>
      <c r="C170" s="54">
        <v>944.5</v>
      </c>
      <c r="D170" s="54">
        <v>1</v>
      </c>
      <c r="E170" s="54">
        <f>ABS(C170-B170)</f>
        <v>31</v>
      </c>
      <c r="F170" s="54">
        <v>50</v>
      </c>
      <c r="G170" s="54">
        <v>36</v>
      </c>
      <c r="H170" s="54">
        <f>(F170*D170*P170)/(E170*G170)</f>
        <v>86.02150537634409</v>
      </c>
      <c r="I170" s="54">
        <f>ABS(H170-A170)</f>
        <v>1.4784946236559</v>
      </c>
      <c r="J170" s="54">
        <f>(D170*F170*P170)/(G170*A170)</f>
        <v>30.4761904761905</v>
      </c>
      <c r="K170" s="54">
        <f>(D170*F170*P170)/(G170*R170)</f>
        <v>87.50000000000141</v>
      </c>
      <c r="L170" s="54">
        <f>(((P170*F170*Q170)/(G170*A170))+(P170/2))</f>
        <v>975.238095238095</v>
      </c>
      <c r="M170" s="54">
        <f>((P170*F170*(Q170-D170))/(G170*A170)+(P170/2))</f>
        <v>944.761904761905</v>
      </c>
      <c r="N170" s="54">
        <f>B170-L170</f>
        <v>0.261904761905</v>
      </c>
      <c r="O170" s="54">
        <f>C170-M170</f>
        <v>-0.261904761905</v>
      </c>
      <c r="P170" s="54">
        <v>1920</v>
      </c>
      <c r="Q170" s="54">
        <v>0.5</v>
      </c>
      <c r="R170" s="54">
        <f>L170-M170</f>
        <v>30.476190476190</v>
      </c>
      <c r="S170" s="54">
        <f>1000*I170/($A170*$A170)</f>
        <v>0.19310950186526</v>
      </c>
    </row>
    <row r="171" ht="20.25" customHeight="1">
      <c r="A171" s="87">
        <v>88</v>
      </c>
      <c r="B171" s="88">
        <v>975.5</v>
      </c>
      <c r="C171" s="89">
        <v>944.5</v>
      </c>
      <c r="D171" s="89">
        <v>1</v>
      </c>
      <c r="E171" s="89">
        <f>ABS(C171-B171)</f>
        <v>31</v>
      </c>
      <c r="F171" s="89">
        <v>50</v>
      </c>
      <c r="G171" s="89">
        <v>36</v>
      </c>
      <c r="H171" s="89">
        <f>(F171*D171*P171)/(E171*G171)</f>
        <v>86.02150537634409</v>
      </c>
      <c r="I171" s="89">
        <f>ABS(H171-A171)</f>
        <v>1.9784946236559</v>
      </c>
      <c r="J171" s="89">
        <f>(D171*F171*P171)/(G171*A171)</f>
        <v>30.3030303030303</v>
      </c>
      <c r="K171" s="89">
        <f>(D171*F171*P171)/(G171*R171)</f>
        <v>88.0000000000009</v>
      </c>
      <c r="L171" s="89">
        <f>(((P171*F171*Q171)/(G171*A171))+(P171/2))</f>
        <v>975.151515151515</v>
      </c>
      <c r="M171" s="89">
        <f>((P171*F171*(Q171-D171))/(G171*A171)+(P171/2))</f>
        <v>944.848484848485</v>
      </c>
      <c r="N171" s="89">
        <f>B171-L171</f>
        <v>0.348484848485</v>
      </c>
      <c r="O171" s="89">
        <f>C171-M171</f>
        <v>-0.348484848485</v>
      </c>
      <c r="P171" s="89">
        <v>1920</v>
      </c>
      <c r="Q171" s="89">
        <v>0.5</v>
      </c>
      <c r="R171" s="89">
        <f>L171-M171</f>
        <v>30.303030303030</v>
      </c>
      <c r="S171" s="89">
        <f>1000*I171/($A171*$A171)</f>
        <v>0.2554874255754</v>
      </c>
    </row>
    <row r="172" ht="20.25" customHeight="1">
      <c r="A172" s="87">
        <v>88.5</v>
      </c>
      <c r="B172" s="93">
        <v>975.5</v>
      </c>
      <c r="C172" s="54">
        <v>944.5</v>
      </c>
      <c r="D172" s="54">
        <v>1</v>
      </c>
      <c r="E172" s="54">
        <f>ABS(C172-B172)</f>
        <v>31</v>
      </c>
      <c r="F172" s="54">
        <v>50</v>
      </c>
      <c r="G172" s="54">
        <v>36</v>
      </c>
      <c r="H172" s="54">
        <f>(F172*D172*P172)/(E172*G172)</f>
        <v>86.02150537634409</v>
      </c>
      <c r="I172" s="54">
        <f>ABS(H172-A172)</f>
        <v>2.4784946236559</v>
      </c>
      <c r="J172" s="54">
        <f>(D172*F172*P172)/(G172*A172)</f>
        <v>30.1318267419962</v>
      </c>
      <c r="K172" s="54">
        <f>(D172*F172*P172)/(G172*R172)</f>
        <v>88.5000000000007</v>
      </c>
      <c r="L172" s="54">
        <f>(((P172*F172*Q172)/(G172*A172))+(P172/2))</f>
        <v>975.065913370998</v>
      </c>
      <c r="M172" s="54">
        <f>((P172*F172*(Q172-D172))/(G172*A172)+(P172/2))</f>
        <v>944.934086629002</v>
      </c>
      <c r="N172" s="54">
        <f>B172-L172</f>
        <v>0.434086629002</v>
      </c>
      <c r="O172" s="54">
        <f>C172-M172</f>
        <v>-0.434086629002</v>
      </c>
      <c r="P172" s="54">
        <v>1920</v>
      </c>
      <c r="Q172" s="54">
        <v>0.5</v>
      </c>
      <c r="R172" s="54">
        <f>L172-M172</f>
        <v>30.131826741996</v>
      </c>
      <c r="S172" s="54">
        <f>1000*I172/($A172*$A172)</f>
        <v>0.316447332970207</v>
      </c>
    </row>
    <row r="173" ht="20.25" customHeight="1">
      <c r="A173" s="87">
        <v>89</v>
      </c>
      <c r="B173" s="88">
        <v>975</v>
      </c>
      <c r="C173" s="89">
        <v>945</v>
      </c>
      <c r="D173" s="89">
        <v>1</v>
      </c>
      <c r="E173" s="89">
        <f>ABS(C173-B173)</f>
        <v>30</v>
      </c>
      <c r="F173" s="89">
        <v>50</v>
      </c>
      <c r="G173" s="89">
        <v>36</v>
      </c>
      <c r="H173" s="89">
        <f>(F173*D173*P173)/(E173*G173)</f>
        <v>88.8888888888889</v>
      </c>
      <c r="I173" s="89">
        <f>ABS(H173-A173)</f>
        <v>0.1111111111111</v>
      </c>
      <c r="J173" s="89">
        <f>(D173*F173*P173)/(G173*A173)</f>
        <v>29.9625468164794</v>
      </c>
      <c r="K173" s="89">
        <f>(D173*F173*P173)/(G173*R173)</f>
        <v>88.9999999999982</v>
      </c>
      <c r="L173" s="89">
        <f>(((P173*F173*Q173)/(G173*A173))+(P173/2))</f>
        <v>974.981273408240</v>
      </c>
      <c r="M173" s="89">
        <f>((P173*F173*(Q173-D173))/(G173*A173)+(P173/2))</f>
        <v>945.018726591760</v>
      </c>
      <c r="N173" s="89">
        <f>B173-L173</f>
        <v>0.018726591760</v>
      </c>
      <c r="O173" s="89">
        <f>C173-M173</f>
        <v>-0.018726591760</v>
      </c>
      <c r="P173" s="89">
        <v>1920</v>
      </c>
      <c r="Q173" s="89">
        <v>0.5</v>
      </c>
      <c r="R173" s="89">
        <f>L173-M173</f>
        <v>29.962546816480</v>
      </c>
      <c r="S173" s="89">
        <f>1000*I173/($A173*$A173)</f>
        <v>0.0140274095582755</v>
      </c>
    </row>
    <row r="174" ht="20.25" customHeight="1">
      <c r="A174" s="87">
        <v>89.5</v>
      </c>
      <c r="B174" s="93">
        <v>975</v>
      </c>
      <c r="C174" s="54">
        <v>945</v>
      </c>
      <c r="D174" s="54">
        <v>1</v>
      </c>
      <c r="E174" s="54">
        <f>ABS(C174-B174)</f>
        <v>30</v>
      </c>
      <c r="F174" s="54">
        <v>50</v>
      </c>
      <c r="G174" s="54">
        <v>36</v>
      </c>
      <c r="H174" s="54">
        <f>(F174*D174*P174)/(E174*G174)</f>
        <v>88.8888888888889</v>
      </c>
      <c r="I174" s="54">
        <f>ABS(H174-A174)</f>
        <v>0.6111111111110999</v>
      </c>
      <c r="J174" s="54">
        <f>(D174*F174*P174)/(G174*A174)</f>
        <v>29.7951582867784</v>
      </c>
      <c r="K174" s="54">
        <f>(D174*F174*P174)/(G174*R174)</f>
        <v>89.50000000000119</v>
      </c>
      <c r="L174" s="54">
        <f>(((P174*F174*Q174)/(G174*A174))+(P174/2))</f>
        <v>974.897579143389</v>
      </c>
      <c r="M174" s="54">
        <f>((P174*F174*(Q174-D174))/(G174*A174)+(P174/2))</f>
        <v>945.102420856611</v>
      </c>
      <c r="N174" s="54">
        <f>B174-L174</f>
        <v>0.102420856611</v>
      </c>
      <c r="O174" s="54">
        <f>C174-M174</f>
        <v>-0.102420856611</v>
      </c>
      <c r="P174" s="54">
        <v>1920</v>
      </c>
      <c r="Q174" s="54">
        <v>0.5</v>
      </c>
      <c r="R174" s="54">
        <f>L174-M174</f>
        <v>29.795158286778</v>
      </c>
      <c r="S174" s="54">
        <f>1000*I174/($A174*$A174)</f>
        <v>0.0762911408646547</v>
      </c>
    </row>
    <row r="175" ht="20.25" customHeight="1">
      <c r="A175" s="87">
        <v>90</v>
      </c>
      <c r="B175" s="88">
        <v>975</v>
      </c>
      <c r="C175" s="89">
        <v>945</v>
      </c>
      <c r="D175" s="89">
        <v>1</v>
      </c>
      <c r="E175" s="89">
        <f>ABS(C175-B175)</f>
        <v>30</v>
      </c>
      <c r="F175" s="89">
        <v>50</v>
      </c>
      <c r="G175" s="89">
        <v>36</v>
      </c>
      <c r="H175" s="89">
        <f>(F175*D175*P175)/(E175*G175)</f>
        <v>88.8888888888889</v>
      </c>
      <c r="I175" s="89">
        <f>ABS(H175-A175)</f>
        <v>1.1111111111111</v>
      </c>
      <c r="J175" s="89">
        <f>(D175*F175*P175)/(G175*A175)</f>
        <v>29.6296296296296</v>
      </c>
      <c r="K175" s="89">
        <f>(D175*F175*P175)/(G175*R175)</f>
        <v>89.99999999999891</v>
      </c>
      <c r="L175" s="89">
        <f>(((P175*F175*Q175)/(G175*A175))+(P175/2))</f>
        <v>974.814814814815</v>
      </c>
      <c r="M175" s="89">
        <f>((P175*F175*(Q175-D175))/(G175*A175)+(P175/2))</f>
        <v>945.185185185185</v>
      </c>
      <c r="N175" s="89">
        <f>B175-L175</f>
        <v>0.185185185185</v>
      </c>
      <c r="O175" s="89">
        <f>C175-M175</f>
        <v>-0.185185185185</v>
      </c>
      <c r="P175" s="89">
        <v>1920</v>
      </c>
      <c r="Q175" s="89">
        <v>0.5</v>
      </c>
      <c r="R175" s="89">
        <f>L175-M175</f>
        <v>29.629629629630</v>
      </c>
      <c r="S175" s="89">
        <f>1000*I175/($A175*$A175)</f>
        <v>0.137174211248284</v>
      </c>
    </row>
    <row r="176" ht="20.25" customHeight="1">
      <c r="A176" s="87">
        <v>90.5</v>
      </c>
      <c r="B176" s="93">
        <v>975</v>
      </c>
      <c r="C176" s="54">
        <v>945</v>
      </c>
      <c r="D176" s="54">
        <v>1</v>
      </c>
      <c r="E176" s="54">
        <f>ABS(C176-B176)</f>
        <v>30</v>
      </c>
      <c r="F176" s="54">
        <v>50</v>
      </c>
      <c r="G176" s="54">
        <v>36</v>
      </c>
      <c r="H176" s="54">
        <f>(F176*D176*P176)/(E176*G176)</f>
        <v>88.8888888888889</v>
      </c>
      <c r="I176" s="54">
        <f>ABS(H176-A176)</f>
        <v>1.6111111111111</v>
      </c>
      <c r="J176" s="54">
        <f>(D176*F176*P176)/(G176*A176)</f>
        <v>29.4659300184162</v>
      </c>
      <c r="K176" s="54">
        <f>(D176*F176*P176)/(G176*R176)</f>
        <v>90.5000000000006</v>
      </c>
      <c r="L176" s="54">
        <f>(((P176*F176*Q176)/(G176*A176))+(P176/2))</f>
        <v>974.732965009208</v>
      </c>
      <c r="M176" s="54">
        <f>((P176*F176*(Q176-D176))/(G176*A176)+(P176/2))</f>
        <v>945.267034990792</v>
      </c>
      <c r="N176" s="54">
        <f>B176-L176</f>
        <v>0.267034990792</v>
      </c>
      <c r="O176" s="54">
        <f>C176-M176</f>
        <v>-0.267034990792</v>
      </c>
      <c r="P176" s="54">
        <v>1920</v>
      </c>
      <c r="Q176" s="54">
        <v>0.5</v>
      </c>
      <c r="R176" s="54">
        <f>L176-M176</f>
        <v>29.465930018416</v>
      </c>
      <c r="S176" s="54">
        <f>1000*I176/($A176*$A176)</f>
        <v>0.19671085877856</v>
      </c>
    </row>
    <row r="177" ht="20.25" customHeight="1">
      <c r="A177" s="87">
        <v>91</v>
      </c>
      <c r="B177" s="88">
        <v>974.5</v>
      </c>
      <c r="C177" s="89">
        <v>945.5</v>
      </c>
      <c r="D177" s="89">
        <v>1</v>
      </c>
      <c r="E177" s="89">
        <f>ABS(C177-B177)</f>
        <v>29</v>
      </c>
      <c r="F177" s="89">
        <v>50</v>
      </c>
      <c r="G177" s="89">
        <v>36</v>
      </c>
      <c r="H177" s="89">
        <f>(F177*D177*P177)/(E177*G177)</f>
        <v>91.9540229885057</v>
      </c>
      <c r="I177" s="89">
        <f>ABS(H177-A177)</f>
        <v>0.9540229885057</v>
      </c>
      <c r="J177" s="89">
        <f>(D177*F177*P177)/(G177*A177)</f>
        <v>29.3040293040293</v>
      </c>
      <c r="K177" s="89">
        <f>(D177*F177*P177)/(G177*R177)</f>
        <v>90.9999999999978</v>
      </c>
      <c r="L177" s="89">
        <f>(((P177*F177*Q177)/(G177*A177))+(P177/2))</f>
        <v>974.6520146520151</v>
      </c>
      <c r="M177" s="89">
        <f>((P177*F177*(Q177-D177))/(G177*A177)+(P177/2))</f>
        <v>945.3479853479849</v>
      </c>
      <c r="N177" s="89">
        <f>B177-L177</f>
        <v>-0.152014652015</v>
      </c>
      <c r="O177" s="89">
        <f>C177-M177</f>
        <v>0.152014652015</v>
      </c>
      <c r="P177" s="89">
        <v>1920</v>
      </c>
      <c r="Q177" s="89">
        <v>0.5</v>
      </c>
      <c r="R177" s="89">
        <f>L177-M177</f>
        <v>29.304029304030</v>
      </c>
      <c r="S177" s="89">
        <f>1000*I177/($A177*$A177)</f>
        <v>0.115206253895146</v>
      </c>
    </row>
    <row r="178" ht="20.25" customHeight="1">
      <c r="A178" s="87">
        <v>91.5</v>
      </c>
      <c r="B178" s="93">
        <v>974.5</v>
      </c>
      <c r="C178" s="54">
        <v>945.5</v>
      </c>
      <c r="D178" s="54">
        <v>1</v>
      </c>
      <c r="E178" s="54">
        <f>ABS(C178-B178)</f>
        <v>29</v>
      </c>
      <c r="F178" s="54">
        <v>50</v>
      </c>
      <c r="G178" s="54">
        <v>36</v>
      </c>
      <c r="H178" s="54">
        <f>(F178*D178*P178)/(E178*G178)</f>
        <v>91.9540229885057</v>
      </c>
      <c r="I178" s="54">
        <f>ABS(H178-A178)</f>
        <v>0.4540229885057</v>
      </c>
      <c r="J178" s="54">
        <f>(D178*F178*P178)/(G178*A178)</f>
        <v>29.143897996357</v>
      </c>
      <c r="K178" s="54">
        <f>(D178*F178*P178)/(G178*R178)</f>
        <v>91.4999999999969</v>
      </c>
      <c r="L178" s="54">
        <f>(((P178*F178*Q178)/(G178*A178))+(P178/2))</f>
        <v>974.571948998179</v>
      </c>
      <c r="M178" s="54">
        <f>((P178*F178*(Q178-D178))/(G178*A178)+(P178/2))</f>
        <v>945.428051001821</v>
      </c>
      <c r="N178" s="54">
        <f>B178-L178</f>
        <v>-0.071948998179</v>
      </c>
      <c r="O178" s="54">
        <f>C178-M178</f>
        <v>0.071948998179</v>
      </c>
      <c r="P178" s="54">
        <v>1920</v>
      </c>
      <c r="Q178" s="54">
        <v>0.5</v>
      </c>
      <c r="R178" s="54">
        <f>L178-M178</f>
        <v>29.143897996358</v>
      </c>
      <c r="S178" s="54">
        <f>1000*I178/($A178*$A178)</f>
        <v>0.0542295068238168</v>
      </c>
    </row>
    <row r="179" ht="20.25" customHeight="1">
      <c r="A179" s="87">
        <v>92</v>
      </c>
      <c r="B179" s="88">
        <v>974.5</v>
      </c>
      <c r="C179" s="89">
        <v>945.5</v>
      </c>
      <c r="D179" s="89">
        <v>1</v>
      </c>
      <c r="E179" s="89">
        <f>ABS(C179-B179)</f>
        <v>29</v>
      </c>
      <c r="F179" s="89">
        <v>50</v>
      </c>
      <c r="G179" s="89">
        <v>36</v>
      </c>
      <c r="H179" s="89">
        <f>(F179*D179*P179)/(E179*G179)</f>
        <v>91.9540229885057</v>
      </c>
      <c r="I179" s="89">
        <f>ABS(H179-A179)</f>
        <v>0.0459770114943</v>
      </c>
      <c r="J179" s="89">
        <f>(D179*F179*P179)/(G179*A179)</f>
        <v>28.9855072463768</v>
      </c>
      <c r="K179" s="89">
        <f>(D179*F179*P179)/(G179*R179)</f>
        <v>92.0000000000026</v>
      </c>
      <c r="L179" s="89">
        <f>(((P179*F179*Q179)/(G179*A179))+(P179/2))</f>
        <v>974.492753623188</v>
      </c>
      <c r="M179" s="89">
        <f>((P179*F179*(Q179-D179))/(G179*A179)+(P179/2))</f>
        <v>945.507246376812</v>
      </c>
      <c r="N179" s="89">
        <f>B179-L179</f>
        <v>0.007246376812</v>
      </c>
      <c r="O179" s="89">
        <f>C179-M179</f>
        <v>-0.007246376812</v>
      </c>
      <c r="P179" s="89">
        <v>1920</v>
      </c>
      <c r="Q179" s="89">
        <v>0.5</v>
      </c>
      <c r="R179" s="89">
        <f>L179-M179</f>
        <v>28.985507246376</v>
      </c>
      <c r="S179" s="89">
        <f>1000*I179/($A179*$A179)</f>
        <v>0.00543206657541352</v>
      </c>
    </row>
    <row r="180" ht="20.25" customHeight="1">
      <c r="A180" s="87">
        <v>92.5</v>
      </c>
      <c r="B180" s="93">
        <v>975</v>
      </c>
      <c r="C180" s="54">
        <v>945</v>
      </c>
      <c r="D180" s="54">
        <v>1</v>
      </c>
      <c r="E180" s="54">
        <f>ABS(C180-B180)</f>
        <v>30</v>
      </c>
      <c r="F180" s="54">
        <v>50</v>
      </c>
      <c r="G180" s="54">
        <v>36</v>
      </c>
      <c r="H180" s="54">
        <f>(F180*D180*P180)/(E180*G180)</f>
        <v>88.8888888888889</v>
      </c>
      <c r="I180" s="54">
        <f>ABS(H180-A180)</f>
        <v>3.6111111111111</v>
      </c>
      <c r="J180" s="54">
        <f>(D180*F180*P180)/(G180*A180)</f>
        <v>28.8288288288288</v>
      </c>
      <c r="K180" s="54">
        <f>(D180*F180*P180)/(G180*R180)</f>
        <v>92.5000000000027</v>
      </c>
      <c r="L180" s="54">
        <f>(((P180*F180*Q180)/(G180*A180))+(P180/2))</f>
        <v>974.414414414414</v>
      </c>
      <c r="M180" s="54">
        <f>((P180*F180*(Q180-D180))/(G180*A180)+(P180/2))</f>
        <v>945.585585585586</v>
      </c>
      <c r="N180" s="54">
        <f>B180-L180</f>
        <v>0.585585585586</v>
      </c>
      <c r="O180" s="54">
        <f>C180-M180</f>
        <v>-0.585585585586</v>
      </c>
      <c r="P180" s="54">
        <v>1920</v>
      </c>
      <c r="Q180" s="54">
        <v>0.5</v>
      </c>
      <c r="R180" s="54">
        <f>L180-M180</f>
        <v>28.828828828828</v>
      </c>
      <c r="S180" s="54">
        <f>1000*I180/($A180*$A180)</f>
        <v>0.422043665286907</v>
      </c>
    </row>
    <row r="181" ht="20.25" customHeight="1">
      <c r="A181" s="87">
        <v>93</v>
      </c>
      <c r="B181" s="88">
        <v>974.5</v>
      </c>
      <c r="C181" s="89">
        <v>945.5</v>
      </c>
      <c r="D181" s="89">
        <v>1</v>
      </c>
      <c r="E181" s="89">
        <f>ABS(C181-B181)</f>
        <v>29</v>
      </c>
      <c r="F181" s="89">
        <v>50</v>
      </c>
      <c r="G181" s="89">
        <v>36</v>
      </c>
      <c r="H181" s="89">
        <f>(F181*D181*P181)/(E181*G181)</f>
        <v>91.9540229885057</v>
      </c>
      <c r="I181" s="89">
        <f>ABS(H181-A181)</f>
        <v>1.0459770114943</v>
      </c>
      <c r="J181" s="89">
        <f>(D181*F181*P181)/(G181*A181)</f>
        <v>28.673835125448</v>
      </c>
      <c r="K181" s="89">
        <f>(D181*F181*P181)/(G181*R181)</f>
        <v>93.0000000000001</v>
      </c>
      <c r="L181" s="89">
        <f>(((P181*F181*Q181)/(G181*A181))+(P181/2))</f>
        <v>974.336917562724</v>
      </c>
      <c r="M181" s="89">
        <f>((P181*F181*(Q181-D181))/(G181*A181)+(P181/2))</f>
        <v>945.663082437276</v>
      </c>
      <c r="N181" s="89">
        <f>B181-L181</f>
        <v>0.163082437276</v>
      </c>
      <c r="O181" s="89">
        <f>C181-M181</f>
        <v>-0.163082437276</v>
      </c>
      <c r="P181" s="89">
        <v>1920</v>
      </c>
      <c r="Q181" s="89">
        <v>0.5</v>
      </c>
      <c r="R181" s="89">
        <f>L181-M181</f>
        <v>28.673835125448</v>
      </c>
      <c r="S181" s="89">
        <f>1000*I181/($A181*$A181)</f>
        <v>0.12093617892176</v>
      </c>
    </row>
    <row r="182" ht="20.25" customHeight="1">
      <c r="A182" s="87">
        <v>93.5</v>
      </c>
      <c r="B182" s="93">
        <v>974.5</v>
      </c>
      <c r="C182" s="54">
        <v>945.5</v>
      </c>
      <c r="D182" s="54">
        <v>1</v>
      </c>
      <c r="E182" s="54">
        <f>ABS(C182-B182)</f>
        <v>29</v>
      </c>
      <c r="F182" s="54">
        <v>50</v>
      </c>
      <c r="G182" s="54">
        <v>36</v>
      </c>
      <c r="H182" s="54">
        <f>(F182*D182*P182)/(E182*G182)</f>
        <v>91.9540229885057</v>
      </c>
      <c r="I182" s="54">
        <f>ABS(H182-A182)</f>
        <v>1.5459770114943</v>
      </c>
      <c r="J182" s="54">
        <f>(D182*F182*P182)/(G182*A182)</f>
        <v>28.5204991087344</v>
      </c>
      <c r="K182" s="54">
        <f>(D182*F182*P182)/(G182*R182)</f>
        <v>93.50000000000129</v>
      </c>
      <c r="L182" s="54">
        <f>(((P182*F182*Q182)/(G182*A182))+(P182/2))</f>
        <v>974.260249554367</v>
      </c>
      <c r="M182" s="54">
        <f>((P182*F182*(Q182-D182))/(G182*A182)+(P182/2))</f>
        <v>945.739750445633</v>
      </c>
      <c r="N182" s="54">
        <f>B182-L182</f>
        <v>0.239750445633</v>
      </c>
      <c r="O182" s="54">
        <f>C182-M182</f>
        <v>-0.239750445633</v>
      </c>
      <c r="P182" s="54">
        <v>1920</v>
      </c>
      <c r="Q182" s="54">
        <v>0.5</v>
      </c>
      <c r="R182" s="54">
        <f>L182-M182</f>
        <v>28.520499108734</v>
      </c>
      <c r="S182" s="54">
        <f>1000*I182/($A182*$A182)</f>
        <v>0.176839716491098</v>
      </c>
    </row>
    <row r="183" ht="20.25" customHeight="1">
      <c r="A183" s="87">
        <v>94</v>
      </c>
      <c r="B183" s="88">
        <v>974.5</v>
      </c>
      <c r="C183" s="89">
        <v>945.5</v>
      </c>
      <c r="D183" s="89">
        <v>1</v>
      </c>
      <c r="E183" s="89">
        <f>ABS(C183-B183)</f>
        <v>29</v>
      </c>
      <c r="F183" s="89">
        <v>50</v>
      </c>
      <c r="G183" s="89">
        <v>36</v>
      </c>
      <c r="H183" s="89">
        <f>(F183*D183*P183)/(E183*G183)</f>
        <v>91.9540229885057</v>
      </c>
      <c r="I183" s="89">
        <f>ABS(H183-A183)</f>
        <v>2.0459770114943</v>
      </c>
      <c r="J183" s="89">
        <f>(D183*F183*P183)/(G183*A183)</f>
        <v>28.3687943262411</v>
      </c>
      <c r="K183" s="89">
        <f>(D183*F183*P183)/(G183*R183)</f>
        <v>93.9999999999971</v>
      </c>
      <c r="L183" s="89">
        <f>(((P183*F183*Q183)/(G183*A183))+(P183/2))</f>
        <v>974.184397163121</v>
      </c>
      <c r="M183" s="89">
        <f>((P183*F183*(Q183-D183))/(G183*A183)+(P183/2))</f>
        <v>945.815602836879</v>
      </c>
      <c r="N183" s="89">
        <f>B183-L183</f>
        <v>0.315602836879</v>
      </c>
      <c r="O183" s="89">
        <f>C183-M183</f>
        <v>-0.315602836879</v>
      </c>
      <c r="P183" s="89">
        <v>1920</v>
      </c>
      <c r="Q183" s="89">
        <v>0.5</v>
      </c>
      <c r="R183" s="89">
        <f>L183-M183</f>
        <v>28.368794326242</v>
      </c>
      <c r="S183" s="89">
        <f>1000*I183/($A183*$A183)</f>
        <v>0.231550137108907</v>
      </c>
    </row>
    <row r="184" ht="20.25" customHeight="1">
      <c r="A184" s="87">
        <v>94.5</v>
      </c>
      <c r="B184" s="93">
        <v>974.5</v>
      </c>
      <c r="C184" s="54">
        <v>945.5</v>
      </c>
      <c r="D184" s="54">
        <v>1</v>
      </c>
      <c r="E184" s="54">
        <f>ABS(C184-B184)</f>
        <v>29</v>
      </c>
      <c r="F184" s="54">
        <v>50</v>
      </c>
      <c r="G184" s="54">
        <v>36</v>
      </c>
      <c r="H184" s="54">
        <f>(F184*D184*P184)/(E184*G184)</f>
        <v>91.9540229885057</v>
      </c>
      <c r="I184" s="54">
        <f>ABS(H184-A184)</f>
        <v>2.5459770114943</v>
      </c>
      <c r="J184" s="54">
        <f>(D184*F184*P184)/(G184*A184)</f>
        <v>28.2186948853616</v>
      </c>
      <c r="K184" s="54">
        <f>(D184*F184*P184)/(G184*R184)</f>
        <v>94.49999999999849</v>
      </c>
      <c r="L184" s="54">
        <f>(((P184*F184*Q184)/(G184*A184))+(P184/2))</f>
        <v>974.109347442681</v>
      </c>
      <c r="M184" s="54">
        <f>((P184*F184*(Q184-D184))/(G184*A184)+(P184/2))</f>
        <v>945.890652557319</v>
      </c>
      <c r="N184" s="54">
        <f>B184-L184</f>
        <v>0.390652557319</v>
      </c>
      <c r="O184" s="54">
        <f>C184-M184</f>
        <v>-0.390652557319</v>
      </c>
      <c r="P184" s="54">
        <v>1920</v>
      </c>
      <c r="Q184" s="54">
        <v>0.5</v>
      </c>
      <c r="R184" s="54">
        <f>L184-M184</f>
        <v>28.218694885362</v>
      </c>
      <c r="S184" s="54">
        <f>1000*I184/($A184*$A184)</f>
        <v>0.285095827271834</v>
      </c>
    </row>
    <row r="185" ht="20.25" customHeight="1">
      <c r="A185" s="87">
        <v>95</v>
      </c>
      <c r="B185" s="88">
        <v>974</v>
      </c>
      <c r="C185" s="89">
        <v>946</v>
      </c>
      <c r="D185" s="89">
        <v>1</v>
      </c>
      <c r="E185" s="89">
        <f>ABS(C185-B185)</f>
        <v>28</v>
      </c>
      <c r="F185" s="89">
        <v>50</v>
      </c>
      <c r="G185" s="89">
        <v>36</v>
      </c>
      <c r="H185" s="89">
        <f>(F185*D185*P185)/(E185*G185)</f>
        <v>95.2380952380952</v>
      </c>
      <c r="I185" s="89">
        <f>ABS(H185-A185)</f>
        <v>0.2380952380952</v>
      </c>
      <c r="J185" s="89">
        <f>(D185*F185*P185)/(G185*A185)</f>
        <v>28.0701754385965</v>
      </c>
      <c r="K185" s="89">
        <f>(D185*F185*P185)/(G185*R185)</f>
        <v>95.00000000000171</v>
      </c>
      <c r="L185" s="89">
        <f>(((P185*F185*Q185)/(G185*A185))+(P185/2))</f>
        <v>974.035087719298</v>
      </c>
      <c r="M185" s="89">
        <f>((P185*F185*(Q185-D185))/(G185*A185)+(P185/2))</f>
        <v>945.964912280702</v>
      </c>
      <c r="N185" s="89">
        <f>B185-L185</f>
        <v>-0.035087719298</v>
      </c>
      <c r="O185" s="89">
        <f>C185-M185</f>
        <v>0.035087719298</v>
      </c>
      <c r="P185" s="89">
        <v>1920</v>
      </c>
      <c r="Q185" s="89">
        <v>0.5</v>
      </c>
      <c r="R185" s="89">
        <f>L185-M185</f>
        <v>28.070175438596</v>
      </c>
      <c r="S185" s="89">
        <f>1000*I185/($A185*$A185)</f>
        <v>0.0263817438332632</v>
      </c>
    </row>
    <row r="186" ht="20.25" customHeight="1">
      <c r="A186" s="87">
        <v>95.5</v>
      </c>
      <c r="B186" s="93">
        <v>974</v>
      </c>
      <c r="C186" s="54">
        <v>946</v>
      </c>
      <c r="D186" s="54">
        <v>1</v>
      </c>
      <c r="E186" s="54">
        <f>ABS(C186-B186)</f>
        <v>28</v>
      </c>
      <c r="F186" s="54">
        <v>50</v>
      </c>
      <c r="G186" s="54">
        <v>36</v>
      </c>
      <c r="H186" s="54">
        <f>(F186*D186*P186)/(E186*G186)</f>
        <v>95.2380952380952</v>
      </c>
      <c r="I186" s="54">
        <f>ABS(H186-A186)</f>
        <v>0.2619047619048</v>
      </c>
      <c r="J186" s="54">
        <f>(D186*F186*P186)/(G186*A186)</f>
        <v>27.9232111692845</v>
      </c>
      <c r="K186" s="54">
        <f>(D186*F186*P186)/(G186*R186)</f>
        <v>95.50000000000161</v>
      </c>
      <c r="L186" s="54">
        <f>(((P186*F186*Q186)/(G186*A186))+(P186/2))</f>
        <v>973.961605584642</v>
      </c>
      <c r="M186" s="54">
        <f>((P186*F186*(Q186-D186))/(G186*A186)+(P186/2))</f>
        <v>946.038394415358</v>
      </c>
      <c r="N186" s="54">
        <f>B186-L186</f>
        <v>0.038394415358</v>
      </c>
      <c r="O186" s="54">
        <f>C186-M186</f>
        <v>-0.038394415358</v>
      </c>
      <c r="P186" s="54">
        <v>1920</v>
      </c>
      <c r="Q186" s="54">
        <v>0.5</v>
      </c>
      <c r="R186" s="54">
        <f>L186-M186</f>
        <v>27.923211169284</v>
      </c>
      <c r="S186" s="54">
        <f>1000*I186/($A186*$A186)</f>
        <v>0.0287168402077575</v>
      </c>
    </row>
    <row r="187" ht="20.25" customHeight="1">
      <c r="A187" s="87">
        <v>96</v>
      </c>
      <c r="B187" s="88">
        <v>974</v>
      </c>
      <c r="C187" s="89">
        <v>946</v>
      </c>
      <c r="D187" s="89">
        <v>1</v>
      </c>
      <c r="E187" s="89">
        <f>ABS(C187-B187)</f>
        <v>28</v>
      </c>
      <c r="F187" s="89">
        <v>50</v>
      </c>
      <c r="G187" s="89">
        <v>36</v>
      </c>
      <c r="H187" s="89">
        <f>(F187*D187*P187)/(E187*G187)</f>
        <v>95.2380952380952</v>
      </c>
      <c r="I187" s="89">
        <f>ABS(H187-A187)</f>
        <v>0.7619047619048001</v>
      </c>
      <c r="J187" s="89">
        <f>(D187*F187*P187)/(G187*A187)</f>
        <v>27.7777777777778</v>
      </c>
      <c r="K187" s="89">
        <f>(D187*F187*P187)/(G187*R187)</f>
        <v>95.9999999999992</v>
      </c>
      <c r="L187" s="89">
        <f>(((P187*F187*Q187)/(G187*A187))+(P187/2))</f>
        <v>973.888888888889</v>
      </c>
      <c r="M187" s="89">
        <f>((P187*F187*(Q187-D187))/(G187*A187)+(P187/2))</f>
        <v>946.111111111111</v>
      </c>
      <c r="N187" s="89">
        <f>B187-L187</f>
        <v>0.111111111111</v>
      </c>
      <c r="O187" s="89">
        <f>C187-M187</f>
        <v>-0.111111111111</v>
      </c>
      <c r="P187" s="89">
        <v>1920</v>
      </c>
      <c r="Q187" s="89">
        <v>0.5</v>
      </c>
      <c r="R187" s="89">
        <f>L187-M187</f>
        <v>27.777777777778</v>
      </c>
      <c r="S187" s="89">
        <f>1000*I187/($A187*$A187)</f>
        <v>0.0826719576719618</v>
      </c>
    </row>
    <row r="188" ht="20.25" customHeight="1">
      <c r="A188" s="87">
        <v>96.5</v>
      </c>
      <c r="B188" s="93">
        <v>974</v>
      </c>
      <c r="C188" s="54">
        <v>946</v>
      </c>
      <c r="D188" s="54">
        <v>1</v>
      </c>
      <c r="E188" s="54">
        <f>ABS(C188-B188)</f>
        <v>28</v>
      </c>
      <c r="F188" s="54">
        <v>50</v>
      </c>
      <c r="G188" s="54">
        <v>36</v>
      </c>
      <c r="H188" s="54">
        <f>(F188*D188*P188)/(E188*G188)</f>
        <v>95.2380952380952</v>
      </c>
      <c r="I188" s="54">
        <f>ABS(H188-A188)</f>
        <v>1.2619047619048</v>
      </c>
      <c r="J188" s="54">
        <f>(D188*F188*P188)/(G188*A188)</f>
        <v>27.6338514680484</v>
      </c>
      <c r="K188" s="54">
        <f>(D188*F188*P188)/(G188*R188)</f>
        <v>96.50000000000129</v>
      </c>
      <c r="L188" s="54">
        <f>(((P188*F188*Q188)/(G188*A188))+(P188/2))</f>
        <v>973.816925734024</v>
      </c>
      <c r="M188" s="54">
        <f>((P188*F188*(Q188-D188))/(G188*A188)+(P188/2))</f>
        <v>946.183074265976</v>
      </c>
      <c r="N188" s="54">
        <f>B188-L188</f>
        <v>0.183074265976</v>
      </c>
      <c r="O188" s="54">
        <f>C188-M188</f>
        <v>-0.183074265976</v>
      </c>
      <c r="P188" s="54">
        <v>1920</v>
      </c>
      <c r="Q188" s="54">
        <v>0.5</v>
      </c>
      <c r="R188" s="54">
        <f>L188-M188</f>
        <v>27.633851468048</v>
      </c>
      <c r="S188" s="54">
        <f>1000*I188/($A188*$A188)</f>
        <v>0.135510189471374</v>
      </c>
    </row>
    <row r="189" ht="20.25" customHeight="1">
      <c r="A189" s="87">
        <v>97</v>
      </c>
      <c r="B189" s="88">
        <v>974</v>
      </c>
      <c r="C189" s="89">
        <v>946</v>
      </c>
      <c r="D189" s="89">
        <v>1</v>
      </c>
      <c r="E189" s="89">
        <f>ABS(C189-B189)</f>
        <v>28</v>
      </c>
      <c r="F189" s="89">
        <v>50</v>
      </c>
      <c r="G189" s="89">
        <v>36</v>
      </c>
      <c r="H189" s="89">
        <f>(F189*D189*P189)/(E189*G189)</f>
        <v>95.2380952380952</v>
      </c>
      <c r="I189" s="89">
        <f>ABS(H189-A189)</f>
        <v>1.7619047619048</v>
      </c>
      <c r="J189" s="89">
        <f>(D189*F189*P189)/(G189*A189)</f>
        <v>27.4914089347079</v>
      </c>
      <c r="K189" s="89">
        <f>(D189*F189*P189)/(G189*R189)</f>
        <v>96.9999999999997</v>
      </c>
      <c r="L189" s="89">
        <f>(((P189*F189*Q189)/(G189*A189))+(P189/2))</f>
        <v>973.745704467354</v>
      </c>
      <c r="M189" s="89">
        <f>((P189*F189*(Q189-D189))/(G189*A189)+(P189/2))</f>
        <v>946.254295532646</v>
      </c>
      <c r="N189" s="89">
        <f>B189-L189</f>
        <v>0.254295532646</v>
      </c>
      <c r="O189" s="89">
        <f>C189-M189</f>
        <v>-0.254295532646</v>
      </c>
      <c r="P189" s="89">
        <v>1920</v>
      </c>
      <c r="Q189" s="89">
        <v>0.5</v>
      </c>
      <c r="R189" s="89">
        <f>L189-M189</f>
        <v>27.491408934708</v>
      </c>
      <c r="S189" s="89">
        <f>1000*I189/($A189*$A189)</f>
        <v>0.187257387810054</v>
      </c>
    </row>
    <row r="190" ht="20.25" customHeight="1">
      <c r="A190" s="87">
        <v>97.5</v>
      </c>
      <c r="B190" s="93">
        <v>973.5</v>
      </c>
      <c r="C190" s="54">
        <v>946.5</v>
      </c>
      <c r="D190" s="54">
        <v>1</v>
      </c>
      <c r="E190" s="54">
        <f>ABS(C190-B190)</f>
        <v>27</v>
      </c>
      <c r="F190" s="54">
        <v>50</v>
      </c>
      <c r="G190" s="54">
        <v>36</v>
      </c>
      <c r="H190" s="54">
        <f>(F190*D190*P190)/(E190*G190)</f>
        <v>98.7654320987654</v>
      </c>
      <c r="I190" s="54">
        <f>ABS(H190-A190)</f>
        <v>1.2654320987654</v>
      </c>
      <c r="J190" s="54">
        <f>(D190*F190*P190)/(G190*A190)</f>
        <v>27.3504273504274</v>
      </c>
      <c r="K190" s="54">
        <f>(D190*F190*P190)/(G190*R190)</f>
        <v>97.4999999999977</v>
      </c>
      <c r="L190" s="54">
        <f>(((P190*F190*Q190)/(G190*A190))+(P190/2))</f>
        <v>973.675213675214</v>
      </c>
      <c r="M190" s="54">
        <f>((P190*F190*(Q190-D190))/(G190*A190)+(P190/2))</f>
        <v>946.324786324786</v>
      </c>
      <c r="N190" s="54">
        <f>B190-L190</f>
        <v>-0.175213675214</v>
      </c>
      <c r="O190" s="54">
        <f>C190-M190</f>
        <v>0.175213675214</v>
      </c>
      <c r="P190" s="54">
        <v>1920</v>
      </c>
      <c r="Q190" s="54">
        <v>0.5</v>
      </c>
      <c r="R190" s="54">
        <f>L190-M190</f>
        <v>27.350427350428</v>
      </c>
      <c r="S190" s="54">
        <f>1000*I190/($A190*$A190)</f>
        <v>0.133115802631469</v>
      </c>
    </row>
    <row r="191" ht="20.25" customHeight="1">
      <c r="A191" s="87">
        <v>98</v>
      </c>
      <c r="B191" s="88">
        <v>973.5</v>
      </c>
      <c r="C191" s="89">
        <v>946.5</v>
      </c>
      <c r="D191" s="89">
        <v>1</v>
      </c>
      <c r="E191" s="89">
        <f>ABS(C191-B191)</f>
        <v>27</v>
      </c>
      <c r="F191" s="89">
        <v>50</v>
      </c>
      <c r="G191" s="89">
        <v>36</v>
      </c>
      <c r="H191" s="89">
        <f>(F191*D191*P191)/(E191*G191)</f>
        <v>98.7654320987654</v>
      </c>
      <c r="I191" s="89">
        <f>ABS(H191-A191)</f>
        <v>0.7654320987654</v>
      </c>
      <c r="J191" s="89">
        <f>(D191*F191*P191)/(G191*A191)</f>
        <v>27.2108843537415</v>
      </c>
      <c r="K191" s="89">
        <f>(D191*F191*P191)/(G191*R191)</f>
        <v>97.9999999999982</v>
      </c>
      <c r="L191" s="89">
        <f>(((P191*F191*Q191)/(G191*A191))+(P191/2))</f>
        <v>973.605442176871</v>
      </c>
      <c r="M191" s="89">
        <f>((P191*F191*(Q191-D191))/(G191*A191)+(P191/2))</f>
        <v>946.394557823129</v>
      </c>
      <c r="N191" s="89">
        <f>B191-L191</f>
        <v>-0.105442176871</v>
      </c>
      <c r="O191" s="89">
        <f>C191-M191</f>
        <v>0.105442176871</v>
      </c>
      <c r="P191" s="89">
        <v>1920</v>
      </c>
      <c r="Q191" s="89">
        <v>0.5</v>
      </c>
      <c r="R191" s="89">
        <f>L191-M191</f>
        <v>27.210884353742</v>
      </c>
      <c r="S191" s="89">
        <f>1000*I191/($A191*$A191)</f>
        <v>0.07969930224546019</v>
      </c>
    </row>
    <row r="192" ht="20.25" customHeight="1">
      <c r="A192" s="87">
        <v>98.5</v>
      </c>
      <c r="B192" s="93">
        <v>973.5</v>
      </c>
      <c r="C192" s="54">
        <v>946.5</v>
      </c>
      <c r="D192" s="54">
        <v>1</v>
      </c>
      <c r="E192" s="54">
        <f>ABS(C192-B192)</f>
        <v>27</v>
      </c>
      <c r="F192" s="54">
        <v>50</v>
      </c>
      <c r="G192" s="54">
        <v>36</v>
      </c>
      <c r="H192" s="54">
        <f>(F192*D192*P192)/(E192*G192)</f>
        <v>98.7654320987654</v>
      </c>
      <c r="I192" s="54">
        <f>ABS(H192-A192)</f>
        <v>0.2654320987654</v>
      </c>
      <c r="J192" s="54">
        <f>(D192*F192*P192)/(G192*A192)</f>
        <v>27.072758037225</v>
      </c>
      <c r="K192" s="54">
        <f>(D192*F192*P192)/(G192*R192)</f>
        <v>98.4999999999965</v>
      </c>
      <c r="L192" s="54">
        <f>(((P192*F192*Q192)/(G192*A192))+(P192/2))</f>
        <v>973.536379018613</v>
      </c>
      <c r="M192" s="54">
        <f>((P192*F192*(Q192-D192))/(G192*A192)+(P192/2))</f>
        <v>946.463620981387</v>
      </c>
      <c r="N192" s="54">
        <f>B192-L192</f>
        <v>-0.036379018613</v>
      </c>
      <c r="O192" s="54">
        <f>C192-M192</f>
        <v>0.036379018613</v>
      </c>
      <c r="P192" s="54">
        <v>1920</v>
      </c>
      <c r="Q192" s="54">
        <v>0.5</v>
      </c>
      <c r="R192" s="54">
        <f>L192-M192</f>
        <v>27.072758037226</v>
      </c>
      <c r="S192" s="54">
        <f>1000*I192/($A192*$A192)</f>
        <v>0.027357788014677</v>
      </c>
    </row>
    <row r="193" ht="20.25" customHeight="1">
      <c r="A193" s="87">
        <v>99</v>
      </c>
      <c r="B193" s="88">
        <v>973.5</v>
      </c>
      <c r="C193" s="89">
        <v>946.5</v>
      </c>
      <c r="D193" s="89">
        <v>1</v>
      </c>
      <c r="E193" s="89">
        <f>ABS(C193-B193)</f>
        <v>27</v>
      </c>
      <c r="F193" s="89">
        <v>50</v>
      </c>
      <c r="G193" s="89">
        <v>36</v>
      </c>
      <c r="H193" s="89">
        <f>(F193*D193*P193)/(E193*G193)</f>
        <v>98.7654320987654</v>
      </c>
      <c r="I193" s="89">
        <f>ABS(H193-A193)</f>
        <v>0.2345679012346</v>
      </c>
      <c r="J193" s="89">
        <f>(D193*F193*P193)/(G193*A193)</f>
        <v>26.9360269360269</v>
      </c>
      <c r="K193" s="89">
        <f>(D193*F193*P193)/(G193*R193)</f>
        <v>99.0000000000034</v>
      </c>
      <c r="L193" s="89">
        <f>(((P193*F193*Q193)/(G193*A193))+(P193/2))</f>
        <v>973.4680134680131</v>
      </c>
      <c r="M193" s="89">
        <f>((P193*F193*(Q193-D193))/(G193*A193)+(P193/2))</f>
        <v>946.5319865319869</v>
      </c>
      <c r="N193" s="89">
        <f>B193-L193</f>
        <v>0.031986531987</v>
      </c>
      <c r="O193" s="89">
        <f>C193-M193</f>
        <v>-0.031986531987</v>
      </c>
      <c r="P193" s="89">
        <v>1920</v>
      </c>
      <c r="Q193" s="89">
        <v>0.5</v>
      </c>
      <c r="R193" s="89">
        <f>L193-M193</f>
        <v>26.936026936026</v>
      </c>
      <c r="S193" s="89">
        <f>1000*I193/($A193*$A193)</f>
        <v>0.0239330579772064</v>
      </c>
    </row>
    <row r="194" ht="20.25" customHeight="1">
      <c r="A194" s="87">
        <v>99.5</v>
      </c>
      <c r="B194" s="93">
        <v>974</v>
      </c>
      <c r="C194" s="54">
        <v>946</v>
      </c>
      <c r="D194" s="54">
        <v>1</v>
      </c>
      <c r="E194" s="54">
        <f>ABS(C194-B194)</f>
        <v>28</v>
      </c>
      <c r="F194" s="54">
        <v>50</v>
      </c>
      <c r="G194" s="54">
        <v>36</v>
      </c>
      <c r="H194" s="54">
        <f>(F194*D194*P194)/(E194*G194)</f>
        <v>95.2380952380952</v>
      </c>
      <c r="I194" s="54">
        <f>ABS(H194-A194)</f>
        <v>4.2619047619048</v>
      </c>
      <c r="J194" s="54">
        <f>(D194*F194*P194)/(G194*A194)</f>
        <v>26.8006700167504</v>
      </c>
      <c r="K194" s="54">
        <f>(D194*F194*P194)/(G194*R194)</f>
        <v>99.50000000000161</v>
      </c>
      <c r="L194" s="54">
        <f>(((P194*F194*Q194)/(G194*A194))+(P194/2))</f>
        <v>973.400335008375</v>
      </c>
      <c r="M194" s="54">
        <f>((P194*F194*(Q194-D194))/(G194*A194)+(P194/2))</f>
        <v>946.599664991625</v>
      </c>
      <c r="N194" s="54">
        <f>B194-L194</f>
        <v>0.599664991625</v>
      </c>
      <c r="O194" s="54">
        <f>C194-M194</f>
        <v>-0.599664991625</v>
      </c>
      <c r="P194" s="54">
        <v>1920</v>
      </c>
      <c r="Q194" s="54">
        <v>0.5</v>
      </c>
      <c r="R194" s="54">
        <f>L194-M194</f>
        <v>26.800670016750</v>
      </c>
      <c r="S194" s="54">
        <f>1000*I194/($A194*$A194)</f>
        <v>0.43048455967322</v>
      </c>
    </row>
    <row r="195" ht="20.25" customHeight="1">
      <c r="A195" s="87">
        <v>100</v>
      </c>
      <c r="B195" s="88">
        <v>973.5</v>
      </c>
      <c r="C195" s="89">
        <v>946.5</v>
      </c>
      <c r="D195" s="89">
        <v>1</v>
      </c>
      <c r="E195" s="89">
        <f>ABS(C195-B195)</f>
        <v>27</v>
      </c>
      <c r="F195" s="89">
        <v>50</v>
      </c>
      <c r="G195" s="89">
        <v>36</v>
      </c>
      <c r="H195" s="89">
        <f>(F195*D195*P195)/(E195*G195)</f>
        <v>98.7654320987654</v>
      </c>
      <c r="I195" s="89">
        <f>ABS(H195-A195)</f>
        <v>1.2345679012346</v>
      </c>
      <c r="J195" s="89">
        <f>(D195*F195*P195)/(G195*A195)</f>
        <v>26.6666666666667</v>
      </c>
      <c r="K195" s="89">
        <f>(D195*F195*P195)/(G195*R195)</f>
        <v>100.000000000003</v>
      </c>
      <c r="L195" s="89">
        <f>(((P195*F195*Q195)/(G195*A195))+(P195/2))</f>
        <v>973.333333333333</v>
      </c>
      <c r="M195" s="89">
        <f>((P195*F195*(Q195-D195))/(G195*A195)+(P195/2))</f>
        <v>946.666666666667</v>
      </c>
      <c r="N195" s="89">
        <f>B195-L195</f>
        <v>0.166666666667</v>
      </c>
      <c r="O195" s="89">
        <f>C195-M195</f>
        <v>-0.166666666667</v>
      </c>
      <c r="P195" s="89">
        <v>1920</v>
      </c>
      <c r="Q195" s="89">
        <v>0.5</v>
      </c>
      <c r="R195" s="89">
        <f>L195-M195</f>
        <v>26.666666666666</v>
      </c>
      <c r="S195" s="89">
        <f>1000*I195/($A195*$A195)</f>
        <v>0.12345679012346</v>
      </c>
    </row>
    <row r="196" ht="20.25" customHeight="1">
      <c r="A196" s="87">
        <v>100.5</v>
      </c>
      <c r="B196" s="93">
        <v>973.5</v>
      </c>
      <c r="C196" s="54">
        <v>946.5</v>
      </c>
      <c r="D196" s="54">
        <v>1</v>
      </c>
      <c r="E196" s="54">
        <f>ABS(C196-B196)</f>
        <v>27</v>
      </c>
      <c r="F196" s="54">
        <v>50</v>
      </c>
      <c r="G196" s="54">
        <v>36</v>
      </c>
      <c r="H196" s="54">
        <f>(F196*D196*P196)/(E196*G196)</f>
        <v>98.7654320987654</v>
      </c>
      <c r="I196" s="54">
        <f>ABS(H196-A196)</f>
        <v>1.7345679012346</v>
      </c>
      <c r="J196" s="54">
        <f>(D196*F196*P196)/(G196*A196)</f>
        <v>26.5339966832504</v>
      </c>
      <c r="K196" s="54">
        <f>(D196*F196*P196)/(G196*R196)</f>
        <v>100.500000000002</v>
      </c>
      <c r="L196" s="54">
        <f>(((P196*F196*Q196)/(G196*A196))+(P196/2))</f>
        <v>973.266998341625</v>
      </c>
      <c r="M196" s="54">
        <f>((P196*F196*(Q196-D196))/(G196*A196)+(P196/2))</f>
        <v>946.733001658375</v>
      </c>
      <c r="N196" s="54">
        <f>B196-L196</f>
        <v>0.233001658375</v>
      </c>
      <c r="O196" s="54">
        <f>C196-M196</f>
        <v>-0.233001658375</v>
      </c>
      <c r="P196" s="54">
        <v>1920</v>
      </c>
      <c r="Q196" s="54">
        <v>0.5</v>
      </c>
      <c r="R196" s="54">
        <f>L196-M196</f>
        <v>26.533996683250</v>
      </c>
      <c r="S196" s="54">
        <f>1000*I196/($A196*$A196)</f>
        <v>0.171735145291909</v>
      </c>
    </row>
    <row r="197" ht="20.25" customHeight="1">
      <c r="A197" s="87">
        <v>101</v>
      </c>
      <c r="B197" s="88">
        <v>973.5</v>
      </c>
      <c r="C197" s="89">
        <v>946.5</v>
      </c>
      <c r="D197" s="89">
        <v>1</v>
      </c>
      <c r="E197" s="89">
        <f>ABS(C197-B197)</f>
        <v>27</v>
      </c>
      <c r="F197" s="89">
        <v>50</v>
      </c>
      <c r="G197" s="89">
        <v>36</v>
      </c>
      <c r="H197" s="89">
        <f>(F197*D197*P197)/(E197*G197)</f>
        <v>98.7654320987654</v>
      </c>
      <c r="I197" s="89">
        <f>ABS(H197-A197)</f>
        <v>2.2345679012346</v>
      </c>
      <c r="J197" s="89">
        <f>(D197*F197*P197)/(G197*A197)</f>
        <v>26.4026402640264</v>
      </c>
      <c r="K197" s="89">
        <f>(D197*F197*P197)/(G197*R197)</f>
        <v>101.000000000002</v>
      </c>
      <c r="L197" s="89">
        <f>(((P197*F197*Q197)/(G197*A197))+(P197/2))</f>
        <v>973.2013201320131</v>
      </c>
      <c r="M197" s="89">
        <f>((P197*F197*(Q197-D197))/(G197*A197)+(P197/2))</f>
        <v>946.7986798679869</v>
      </c>
      <c r="N197" s="89">
        <f>B197-L197</f>
        <v>0.298679867987</v>
      </c>
      <c r="O197" s="89">
        <f>C197-M197</f>
        <v>-0.298679867987</v>
      </c>
      <c r="P197" s="89">
        <v>1920</v>
      </c>
      <c r="Q197" s="89">
        <v>0.5</v>
      </c>
      <c r="R197" s="89">
        <f>L197-M197</f>
        <v>26.402640264026</v>
      </c>
      <c r="S197" s="89">
        <f>1000*I197/($A197*$A197)</f>
        <v>0.219053808571179</v>
      </c>
    </row>
    <row r="198" ht="20.25" customHeight="1">
      <c r="A198" s="87">
        <v>101.5</v>
      </c>
      <c r="B198" s="93">
        <v>973.5</v>
      </c>
      <c r="C198" s="54">
        <v>946.5</v>
      </c>
      <c r="D198" s="54">
        <v>1</v>
      </c>
      <c r="E198" s="54">
        <f>ABS(C198-B198)</f>
        <v>27</v>
      </c>
      <c r="F198" s="54">
        <v>50</v>
      </c>
      <c r="G198" s="54">
        <v>36</v>
      </c>
      <c r="H198" s="54">
        <f>(F198*D198*P198)/(E198*G198)</f>
        <v>98.7654320987654</v>
      </c>
      <c r="I198" s="54">
        <f>ABS(H198-A198)</f>
        <v>2.7345679012346</v>
      </c>
      <c r="J198" s="54">
        <f>(D198*F198*P198)/(G198*A198)</f>
        <v>26.2725779967159</v>
      </c>
      <c r="K198" s="54">
        <f>(D198*F198*P198)/(G198*R198)</f>
        <v>101.5</v>
      </c>
      <c r="L198" s="54">
        <f>(((P198*F198*Q198)/(G198*A198))+(P198/2))</f>
        <v>973.1362889983581</v>
      </c>
      <c r="M198" s="54">
        <f>((P198*F198*(Q198-D198))/(G198*A198)+(P198/2))</f>
        <v>946.8637110016419</v>
      </c>
      <c r="N198" s="54">
        <f>B198-L198</f>
        <v>0.363711001642</v>
      </c>
      <c r="O198" s="54">
        <f>C198-M198</f>
        <v>-0.363711001642</v>
      </c>
      <c r="P198" s="54">
        <v>1920</v>
      </c>
      <c r="Q198" s="54">
        <v>0.5</v>
      </c>
      <c r="R198" s="54">
        <f>L198-M198</f>
        <v>26.272577996716</v>
      </c>
      <c r="S198" s="54">
        <f>1000*I198/($A198*$A198)</f>
        <v>0.265434046080672</v>
      </c>
    </row>
    <row r="199" ht="20.25" customHeight="1">
      <c r="A199" s="87">
        <v>102</v>
      </c>
      <c r="B199" s="88">
        <v>973.5</v>
      </c>
      <c r="C199" s="89">
        <v>946.5</v>
      </c>
      <c r="D199" s="89">
        <v>1</v>
      </c>
      <c r="E199" s="89">
        <f>ABS(C199-B199)</f>
        <v>27</v>
      </c>
      <c r="F199" s="89">
        <v>50</v>
      </c>
      <c r="G199" s="89">
        <v>36</v>
      </c>
      <c r="H199" s="89">
        <f>(F199*D199*P199)/(E199*G199)</f>
        <v>98.7654320987654</v>
      </c>
      <c r="I199" s="89">
        <f>ABS(H199-A199)</f>
        <v>3.2345679012346</v>
      </c>
      <c r="J199" s="89">
        <f>(D199*F199*P199)/(G199*A199)</f>
        <v>26.1437908496732</v>
      </c>
      <c r="K199" s="89">
        <f>(D199*F199*P199)/(G199*R199)</f>
        <v>101.999999999997</v>
      </c>
      <c r="L199" s="89">
        <f>(((P199*F199*Q199)/(G199*A199))+(P199/2))</f>
        <v>973.071895424837</v>
      </c>
      <c r="M199" s="89">
        <f>((P199*F199*(Q199-D199))/(G199*A199)+(P199/2))</f>
        <v>946.928104575163</v>
      </c>
      <c r="N199" s="89">
        <f>B199-L199</f>
        <v>0.428104575163</v>
      </c>
      <c r="O199" s="89">
        <f>C199-M199</f>
        <v>-0.428104575163</v>
      </c>
      <c r="P199" s="89">
        <v>1920</v>
      </c>
      <c r="Q199" s="89">
        <v>0.5</v>
      </c>
      <c r="R199" s="89">
        <f>L199-M199</f>
        <v>26.143790849674</v>
      </c>
      <c r="S199" s="89">
        <f>1000*I199/($A199*$A199)</f>
        <v>0.310896568746117</v>
      </c>
    </row>
    <row r="200" ht="20.25" customHeight="1">
      <c r="A200" s="87">
        <v>102.5</v>
      </c>
      <c r="B200" s="93">
        <v>973</v>
      </c>
      <c r="C200" s="54">
        <v>947</v>
      </c>
      <c r="D200" s="54">
        <v>1</v>
      </c>
      <c r="E200" s="54">
        <f>ABS(C200-B200)</f>
        <v>26</v>
      </c>
      <c r="F200" s="54">
        <v>50</v>
      </c>
      <c r="G200" s="54">
        <v>36</v>
      </c>
      <c r="H200" s="54">
        <f>(F200*D200*P200)/(E200*G200)</f>
        <v>102.564102564103</v>
      </c>
      <c r="I200" s="54">
        <f>ABS(H200-A200)</f>
        <v>0.064102564103</v>
      </c>
      <c r="J200" s="54">
        <f>(D200*F200*P200)/(G200*A200)</f>
        <v>26.0162601626016</v>
      </c>
      <c r="K200" s="54">
        <f>(D200*F200*P200)/(G200*R200)</f>
        <v>102.499999999999</v>
      </c>
      <c r="L200" s="54">
        <f>(((P200*F200*Q200)/(G200*A200))+(P200/2))</f>
        <v>973.008130081301</v>
      </c>
      <c r="M200" s="54">
        <f>((P200*F200*(Q200-D200))/(G200*A200)+(P200/2))</f>
        <v>946.991869918699</v>
      </c>
      <c r="N200" s="54">
        <f>B200-L200</f>
        <v>-0.008130081301</v>
      </c>
      <c r="O200" s="54">
        <f>C200-M200</f>
        <v>0.008130081301</v>
      </c>
      <c r="P200" s="54">
        <v>1920</v>
      </c>
      <c r="Q200" s="54">
        <v>0.5</v>
      </c>
      <c r="R200" s="54">
        <f>L200-M200</f>
        <v>26.016260162602</v>
      </c>
      <c r="S200" s="54">
        <f>1000*I200/($A200*$A200)</f>
        <v>0.00610137433461035</v>
      </c>
    </row>
    <row r="201" ht="20.25" customHeight="1">
      <c r="A201" s="87">
        <v>103</v>
      </c>
      <c r="B201" s="88">
        <v>973</v>
      </c>
      <c r="C201" s="89">
        <v>947</v>
      </c>
      <c r="D201" s="89">
        <v>1</v>
      </c>
      <c r="E201" s="89">
        <f>ABS(C201-B201)</f>
        <v>26</v>
      </c>
      <c r="F201" s="89">
        <v>50</v>
      </c>
      <c r="G201" s="89">
        <v>36</v>
      </c>
      <c r="H201" s="89">
        <f>(F201*D201*P201)/(E201*G201)</f>
        <v>102.564102564103</v>
      </c>
      <c r="I201" s="89">
        <f>ABS(H201-A201)</f>
        <v>0.435897435897</v>
      </c>
      <c r="J201" s="89">
        <f>(D201*F201*P201)/(G201*A201)</f>
        <v>25.8899676375405</v>
      </c>
      <c r="K201" s="89">
        <f>(D201*F201*P201)/(G201*R201)</f>
        <v>103.000000000002</v>
      </c>
      <c r="L201" s="89">
        <f>(((P201*F201*Q201)/(G201*A201))+(P201/2))</f>
        <v>972.944983818770</v>
      </c>
      <c r="M201" s="89">
        <f>((P201*F201*(Q201-D201))/(G201*A201)+(P201/2))</f>
        <v>947.055016181230</v>
      </c>
      <c r="N201" s="89">
        <f>B201-L201</f>
        <v>0.055016181230</v>
      </c>
      <c r="O201" s="89">
        <f>C201-M201</f>
        <v>-0.055016181230</v>
      </c>
      <c r="P201" s="89">
        <v>1920</v>
      </c>
      <c r="Q201" s="89">
        <v>0.5</v>
      </c>
      <c r="R201" s="89">
        <f>L201-M201</f>
        <v>25.889967637540</v>
      </c>
      <c r="S201" s="89">
        <f>1000*I201/($A201*$A201)</f>
        <v>0.0410875139878405</v>
      </c>
    </row>
    <row r="202" ht="20.25" customHeight="1">
      <c r="A202" s="87">
        <v>103.5</v>
      </c>
      <c r="B202" s="93">
        <v>973</v>
      </c>
      <c r="C202" s="54">
        <v>947</v>
      </c>
      <c r="D202" s="54">
        <v>1</v>
      </c>
      <c r="E202" s="54">
        <f>ABS(C202-B202)</f>
        <v>26</v>
      </c>
      <c r="F202" s="54">
        <v>50</v>
      </c>
      <c r="G202" s="54">
        <v>36</v>
      </c>
      <c r="H202" s="54">
        <f>(F202*D202*P202)/(E202*G202)</f>
        <v>102.564102564103</v>
      </c>
      <c r="I202" s="54">
        <f>ABS(H202-A202)</f>
        <v>0.935897435897</v>
      </c>
      <c r="J202" s="54">
        <f>(D202*F202*P202)/(G202*A202)</f>
        <v>25.7648953301127</v>
      </c>
      <c r="K202" s="54">
        <f>(D202*F202*P202)/(G202*R202)</f>
        <v>103.500000000003</v>
      </c>
      <c r="L202" s="54">
        <f>(((P202*F202*Q202)/(G202*A202))+(P202/2))</f>
        <v>972.882447665056</v>
      </c>
      <c r="M202" s="54">
        <f>((P202*F202*(Q202-D202))/(G202*A202)+(P202/2))</f>
        <v>947.117552334944</v>
      </c>
      <c r="N202" s="54">
        <f>B202-L202</f>
        <v>0.117552334944</v>
      </c>
      <c r="O202" s="54">
        <f>C202-M202</f>
        <v>-0.117552334944</v>
      </c>
      <c r="P202" s="54">
        <v>1920</v>
      </c>
      <c r="Q202" s="54">
        <v>0.5</v>
      </c>
      <c r="R202" s="54">
        <f>L202-M202</f>
        <v>25.764895330112</v>
      </c>
      <c r="S202" s="54">
        <f>1000*I202/($A202*$A202)</f>
        <v>0.0873670270855329</v>
      </c>
    </row>
    <row r="203" ht="20.25" customHeight="1">
      <c r="A203" s="87">
        <v>104</v>
      </c>
      <c r="B203" s="88">
        <v>973</v>
      </c>
      <c r="C203" s="89">
        <v>947</v>
      </c>
      <c r="D203" s="89">
        <v>1</v>
      </c>
      <c r="E203" s="89">
        <f>ABS(C203-B203)</f>
        <v>26</v>
      </c>
      <c r="F203" s="89">
        <v>50</v>
      </c>
      <c r="G203" s="89">
        <v>36</v>
      </c>
      <c r="H203" s="89">
        <f>(F203*D203*P203)/(E203*G203)</f>
        <v>102.564102564103</v>
      </c>
      <c r="I203" s="89">
        <f>ABS(H203-A203)</f>
        <v>1.435897435897</v>
      </c>
      <c r="J203" s="89">
        <f>(D203*F203*P203)/(G203*A203)</f>
        <v>25.6410256410256</v>
      </c>
      <c r="K203" s="89">
        <f>(D203*F203*P203)/(G203*R203)</f>
        <v>103.999999999999</v>
      </c>
      <c r="L203" s="89">
        <f>(((P203*F203*Q203)/(G203*A203))+(P203/2))</f>
        <v>972.820512820513</v>
      </c>
      <c r="M203" s="89">
        <f>((P203*F203*(Q203-D203))/(G203*A203)+(P203/2))</f>
        <v>947.179487179487</v>
      </c>
      <c r="N203" s="89">
        <f>B203-L203</f>
        <v>0.179487179487</v>
      </c>
      <c r="O203" s="89">
        <f>C203-M203</f>
        <v>-0.179487179487</v>
      </c>
      <c r="P203" s="89">
        <v>1920</v>
      </c>
      <c r="Q203" s="89">
        <v>0.5</v>
      </c>
      <c r="R203" s="89">
        <f>L203-M203</f>
        <v>25.641025641026</v>
      </c>
      <c r="S203" s="89">
        <f>1000*I203/($A203*$A203)</f>
        <v>0.132756789561483</v>
      </c>
    </row>
    <row r="204" ht="20.25" customHeight="1">
      <c r="A204" s="87">
        <v>104.5</v>
      </c>
      <c r="B204" s="93">
        <v>973</v>
      </c>
      <c r="C204" s="54">
        <v>947</v>
      </c>
      <c r="D204" s="54">
        <v>1</v>
      </c>
      <c r="E204" s="54">
        <f>ABS(C204-B204)</f>
        <v>26</v>
      </c>
      <c r="F204" s="54">
        <v>50</v>
      </c>
      <c r="G204" s="54">
        <v>36</v>
      </c>
      <c r="H204" s="54">
        <f>(F204*D204*P204)/(E204*G204)</f>
        <v>102.564102564103</v>
      </c>
      <c r="I204" s="54">
        <f>ABS(H204-A204)</f>
        <v>1.935897435897</v>
      </c>
      <c r="J204" s="54">
        <f>(D204*F204*P204)/(G204*A204)</f>
        <v>25.518341307815</v>
      </c>
      <c r="K204" s="54">
        <f>(D204*F204*P204)/(G204*R204)</f>
        <v>104.500000000004</v>
      </c>
      <c r="L204" s="54">
        <f>(((P204*F204*Q204)/(G204*A204))+(P204/2))</f>
        <v>972.7591706539069</v>
      </c>
      <c r="M204" s="54">
        <f>((P204*F204*(Q204-D204))/(G204*A204)+(P204/2))</f>
        <v>947.2408293460931</v>
      </c>
      <c r="N204" s="54">
        <f>B204-L204</f>
        <v>0.240829346093</v>
      </c>
      <c r="O204" s="54">
        <f>C204-M204</f>
        <v>-0.240829346093</v>
      </c>
      <c r="P204" s="54">
        <v>1920</v>
      </c>
      <c r="Q204" s="54">
        <v>0.5</v>
      </c>
      <c r="R204" s="54">
        <f>L204-M204</f>
        <v>25.518341307814</v>
      </c>
      <c r="S204" s="54">
        <f>1000*I204/($A204*$A204)</f>
        <v>0.177275926457453</v>
      </c>
    </row>
    <row r="205" ht="20.25" customHeight="1">
      <c r="A205" s="67"/>
      <c r="B205" s="69"/>
      <c r="C205" s="50"/>
      <c r="D205" s="50"/>
      <c r="E205" s="50"/>
      <c r="F205" s="50"/>
      <c r="G205" s="50"/>
      <c r="H205" s="50"/>
      <c r="I205" s="50"/>
      <c r="J205" s="50"/>
      <c r="K205" s="50"/>
      <c r="L205" s="50"/>
      <c r="M205" s="50"/>
      <c r="N205" s="50"/>
      <c r="O205" s="50"/>
      <c r="P205" s="50"/>
      <c r="Q205" s="50"/>
      <c r="R205" s="50"/>
      <c r="S205" s="50"/>
    </row>
    <row r="206" ht="20.25" customHeight="1">
      <c r="A206" t="s" s="99">
        <v>31</v>
      </c>
      <c r="B206" s="75"/>
      <c r="C206" s="44"/>
      <c r="D206" s="44"/>
      <c r="E206" s="44"/>
      <c r="F206" s="44"/>
      <c r="G206" s="44"/>
      <c r="H206" s="44"/>
      <c r="I206" s="44"/>
      <c r="J206" s="44"/>
      <c r="K206" s="44"/>
      <c r="L206" s="44"/>
      <c r="M206" s="44"/>
      <c r="N206" s="44"/>
      <c r="O206" s="44"/>
      <c r="P206" s="44"/>
      <c r="Q206" s="44"/>
      <c r="R206" s="44"/>
      <c r="S206" s="44"/>
    </row>
    <row r="207" ht="20.25" customHeight="1">
      <c r="A207" s="67"/>
      <c r="B207" t="s" s="100">
        <v>32</v>
      </c>
      <c r="C207" t="s" s="101">
        <v>33</v>
      </c>
      <c r="D207" s="50"/>
      <c r="E207" s="50"/>
      <c r="F207" s="50"/>
      <c r="G207" s="50"/>
      <c r="H207" s="50"/>
      <c r="I207" s="50"/>
      <c r="J207" s="50"/>
      <c r="K207" s="50"/>
      <c r="L207" s="50"/>
      <c r="M207" s="50"/>
      <c r="N207" s="50"/>
      <c r="O207" s="50"/>
      <c r="P207" s="50"/>
      <c r="Q207" s="50"/>
      <c r="R207" s="50"/>
      <c r="S207" s="50"/>
    </row>
    <row r="208" ht="20.25" customHeight="1">
      <c r="A208" s="87">
        <v>10.2</v>
      </c>
      <c r="B208" s="102">
        <v>1082.0531</v>
      </c>
      <c r="C208" s="54">
        <v>837.1393</v>
      </c>
      <c r="D208" s="54">
        <v>1</v>
      </c>
      <c r="E208" s="54">
        <f>ABS(C208-B208)</f>
        <v>244.9138</v>
      </c>
      <c r="F208" s="54">
        <v>50</v>
      </c>
      <c r="G208" s="54">
        <v>36</v>
      </c>
      <c r="H208" s="54">
        <f>(F208*D208*P208)/(E208*G208)-S208</f>
        <v>10.1881846048147</v>
      </c>
      <c r="I208" s="54">
        <f>ABS(H208-A208)</f>
        <v>0.0118153951853</v>
      </c>
      <c r="J208" s="54">
        <f>(D208*F208*P208)/(G208*A208)</f>
        <v>261.437908496732</v>
      </c>
      <c r="K208" s="54">
        <f>(D208*F208*P208)/(G208*R208)</f>
        <v>10.1999999999998</v>
      </c>
      <c r="L208" s="54">
        <f>(((P208*F208*Q208)/(G208*A208))+(P208/2))</f>
        <v>1090.718954248370</v>
      </c>
      <c r="M208" s="54">
        <f>((P208*F208*(Q208-D208))/(G208*A208)+(P208/2))</f>
        <v>829.281045751634</v>
      </c>
      <c r="N208" s="54">
        <f>B208-L208</f>
        <v>-8.665854248370</v>
      </c>
      <c r="O208" s="54">
        <f>C208-M208</f>
        <v>7.858254248366</v>
      </c>
      <c r="P208" s="54">
        <v>1920</v>
      </c>
      <c r="Q208" s="54">
        <v>0.5</v>
      </c>
      <c r="R208" s="54">
        <f>L208-M208</f>
        <v>261.437908496736</v>
      </c>
      <c r="S208" s="54">
        <v>0.7</v>
      </c>
    </row>
    <row r="209" ht="20.25" customHeight="1">
      <c r="A209" s="87">
        <v>10.7</v>
      </c>
      <c r="B209" s="103">
        <v>1076.1812</v>
      </c>
      <c r="C209" s="89">
        <v>843.2594</v>
      </c>
      <c r="D209" s="89">
        <v>1</v>
      </c>
      <c r="E209" s="89">
        <f>ABS(C209-B209)</f>
        <v>232.9218</v>
      </c>
      <c r="F209" s="89">
        <v>50</v>
      </c>
      <c r="G209" s="89">
        <v>36</v>
      </c>
      <c r="H209" s="89">
        <f>(F209*D209*P209)/(E209*G209)-S209</f>
        <v>10.7487637767983</v>
      </c>
      <c r="I209" s="89">
        <f>ABS(H209-A209)</f>
        <v>0.0487637767983</v>
      </c>
      <c r="J209" s="89">
        <f>(D209*F209*P209)/(G209*A209)</f>
        <v>249.221183800623</v>
      </c>
      <c r="K209" s="89">
        <f>(D209*F209*P209)/(G209*R209)</f>
        <v>10.7</v>
      </c>
      <c r="L209" s="89">
        <f>(((P209*F209*Q209)/(G209*A209))+(P209/2))</f>
        <v>1084.610591900310</v>
      </c>
      <c r="M209" s="89">
        <f>((P209*F209*(Q209-D209))/(G209*A209)+(P209/2))</f>
        <v>835.389408099688</v>
      </c>
      <c r="N209" s="89">
        <f>B209-L209</f>
        <v>-8.429391900310</v>
      </c>
      <c r="O209" s="89">
        <f>C209-M209</f>
        <v>7.869991900312</v>
      </c>
      <c r="P209" s="89">
        <v>1920</v>
      </c>
      <c r="Q209" s="89">
        <v>0.5</v>
      </c>
      <c r="R209" s="89">
        <f>L209-M209</f>
        <v>249.221183800622</v>
      </c>
      <c r="S209" s="89">
        <v>0.7</v>
      </c>
    </row>
    <row r="210" ht="20.25" customHeight="1">
      <c r="A210" s="87">
        <v>11.2</v>
      </c>
      <c r="B210" s="102">
        <v>1071.5594</v>
      </c>
      <c r="C210" s="54">
        <v>848.1171000000001</v>
      </c>
      <c r="D210" s="54">
        <v>1</v>
      </c>
      <c r="E210" s="54">
        <f>ABS(C210-B210)</f>
        <v>223.4423</v>
      </c>
      <c r="F210" s="54">
        <v>50</v>
      </c>
      <c r="G210" s="54">
        <v>36</v>
      </c>
      <c r="H210" s="54">
        <f>(F210*D210*P210)/(E210*G210)-S210</f>
        <v>11.2344755521522</v>
      </c>
      <c r="I210" s="54">
        <f>ABS(H210-A210)</f>
        <v>0.0344755521522</v>
      </c>
      <c r="J210" s="54">
        <f>(D210*F210*P210)/(G210*A210)</f>
        <v>238.095238095238</v>
      </c>
      <c r="K210" s="54">
        <f>(D210*F210*P210)/(G210*R210)</f>
        <v>11.2</v>
      </c>
      <c r="L210" s="54">
        <f>(((P210*F210*Q210)/(G210*A210))+(P210/2))</f>
        <v>1079.047619047620</v>
      </c>
      <c r="M210" s="54">
        <f>((P210*F210*(Q210-D210))/(G210*A210)+(P210/2))</f>
        <v>840.952380952381</v>
      </c>
      <c r="N210" s="54">
        <f>B210-L210</f>
        <v>-7.488219047620</v>
      </c>
      <c r="O210" s="54">
        <f>C210-M210</f>
        <v>7.164719047619</v>
      </c>
      <c r="P210" s="54">
        <v>1920</v>
      </c>
      <c r="Q210" s="54">
        <v>0.5</v>
      </c>
      <c r="R210" s="54">
        <f>L210-M210</f>
        <v>238.095238095239</v>
      </c>
      <c r="S210" s="54">
        <v>0.7</v>
      </c>
    </row>
    <row r="211" ht="20.25" customHeight="1">
      <c r="A211" s="87">
        <v>11.7</v>
      </c>
      <c r="B211" s="103">
        <v>1067.2806</v>
      </c>
      <c r="C211" s="89">
        <v>852.62024</v>
      </c>
      <c r="D211" s="89">
        <v>1</v>
      </c>
      <c r="E211" s="89">
        <f>ABS(C211-B211)</f>
        <v>214.66036</v>
      </c>
      <c r="F211" s="89">
        <v>50</v>
      </c>
      <c r="G211" s="89">
        <v>36</v>
      </c>
      <c r="H211" s="89">
        <f>(F211*D211*P211)/(E211*G211)-S211</f>
        <v>11.7227252142252</v>
      </c>
      <c r="I211" s="89">
        <f>ABS(H211-A211)</f>
        <v>0.0227252142252</v>
      </c>
      <c r="J211" s="89">
        <f>(D211*F211*P211)/(G211*A211)</f>
        <v>227.920227920228</v>
      </c>
      <c r="K211" s="89">
        <f>(D211*F211*P211)/(G211*R211)</f>
        <v>11.7000000000002</v>
      </c>
      <c r="L211" s="89">
        <f>(((P211*F211*Q211)/(G211*A211))+(P211/2))</f>
        <v>1073.960113960110</v>
      </c>
      <c r="M211" s="89">
        <f>((P211*F211*(Q211-D211))/(G211*A211)+(P211/2))</f>
        <v>846.039886039886</v>
      </c>
      <c r="N211" s="89">
        <f>B211-L211</f>
        <v>-6.679513960110</v>
      </c>
      <c r="O211" s="89">
        <f>C211-M211</f>
        <v>6.580353960114</v>
      </c>
      <c r="P211" s="89">
        <v>1920</v>
      </c>
      <c r="Q211" s="89">
        <v>0.5</v>
      </c>
      <c r="R211" s="89">
        <f>L211-M211</f>
        <v>227.920227920224</v>
      </c>
      <c r="S211" s="89">
        <v>0.7</v>
      </c>
    </row>
    <row r="212" ht="20.25" customHeight="1">
      <c r="A212" s="87">
        <v>12.2</v>
      </c>
      <c r="B212" s="102">
        <v>1063.0034</v>
      </c>
      <c r="C212" s="54">
        <v>857.15076</v>
      </c>
      <c r="D212" s="54">
        <v>1</v>
      </c>
      <c r="E212" s="54">
        <f>ABS(C212-B212)</f>
        <v>205.85264</v>
      </c>
      <c r="F212" s="54">
        <v>50</v>
      </c>
      <c r="G212" s="54">
        <v>36</v>
      </c>
      <c r="H212" s="54">
        <f>(F212*D212*P212)/(E212*G212)-S212</f>
        <v>12.2542505098145</v>
      </c>
      <c r="I212" s="54">
        <f>ABS(H212-A212)</f>
        <v>0.0542505098145</v>
      </c>
      <c r="J212" s="54">
        <f>(D212*F212*P212)/(G212*A212)</f>
        <v>218.579234972678</v>
      </c>
      <c r="K212" s="54">
        <f>(D212*F212*P212)/(G212*R212)</f>
        <v>12.1999999999999</v>
      </c>
      <c r="L212" s="54">
        <f>(((P212*F212*Q212)/(G212*A212))+(P212/2))</f>
        <v>1069.289617486340</v>
      </c>
      <c r="M212" s="54">
        <f>((P212*F212*(Q212-D212))/(G212*A212)+(P212/2))</f>
        <v>850.710382513661</v>
      </c>
      <c r="N212" s="54">
        <f>B212-L212</f>
        <v>-6.286217486340</v>
      </c>
      <c r="O212" s="54">
        <f>C212-M212</f>
        <v>6.440377486339</v>
      </c>
      <c r="P212" s="54">
        <v>1920</v>
      </c>
      <c r="Q212" s="54">
        <v>0.5</v>
      </c>
      <c r="R212" s="54">
        <f>L212-M212</f>
        <v>218.579234972679</v>
      </c>
      <c r="S212" s="54">
        <v>0.7</v>
      </c>
    </row>
    <row r="213" ht="20.25" customHeight="1">
      <c r="A213" s="87">
        <v>12.7</v>
      </c>
      <c r="B213" s="104">
        <v>1059.23</v>
      </c>
      <c r="C213" s="89">
        <v>861.1521</v>
      </c>
      <c r="D213" s="89">
        <v>1</v>
      </c>
      <c r="E213" s="89">
        <f>ABS(C213-B213)</f>
        <v>198.0779</v>
      </c>
      <c r="F213" s="89">
        <v>50</v>
      </c>
      <c r="G213" s="89">
        <v>36</v>
      </c>
      <c r="H213" s="89">
        <f>(F213*D213*P213)/(E213*G213)-S213</f>
        <v>12.7627167728791</v>
      </c>
      <c r="I213" s="89">
        <f>ABS(H213-A213)</f>
        <v>0.06271677287910001</v>
      </c>
      <c r="J213" s="89">
        <f>(D213*F213*P213)/(G213*A213)</f>
        <v>209.973753280840</v>
      </c>
      <c r="K213" s="89">
        <f>(D213*F213*P213)/(G213*R213)</f>
        <v>12.7</v>
      </c>
      <c r="L213" s="89">
        <f>(((P213*F213*Q213)/(G213*A213))+(P213/2))</f>
        <v>1064.986876640420</v>
      </c>
      <c r="M213" s="89">
        <f>((P213*F213*(Q213-D213))/(G213*A213)+(P213/2))</f>
        <v>855.013123359580</v>
      </c>
      <c r="N213" s="89">
        <f>B213-L213</f>
        <v>-5.756876640420</v>
      </c>
      <c r="O213" s="89">
        <f>C213-M213</f>
        <v>6.138976640420</v>
      </c>
      <c r="P213" s="89">
        <v>1920</v>
      </c>
      <c r="Q213" s="89">
        <v>0.5</v>
      </c>
      <c r="R213" s="89">
        <f>L213-M213</f>
        <v>209.973753280840</v>
      </c>
      <c r="S213" s="89">
        <v>0.7</v>
      </c>
    </row>
    <row r="214" ht="20.25" customHeight="1">
      <c r="A214" s="87">
        <v>13.2</v>
      </c>
      <c r="B214" s="102">
        <v>1056.1086</v>
      </c>
      <c r="C214" s="54">
        <v>864.4537</v>
      </c>
      <c r="D214" s="54">
        <v>1</v>
      </c>
      <c r="E214" s="54">
        <f>ABS(C214-B214)</f>
        <v>191.6549</v>
      </c>
      <c r="F214" s="54">
        <v>50</v>
      </c>
      <c r="G214" s="54">
        <v>36</v>
      </c>
      <c r="H214" s="54">
        <f>(F214*D214*P214)/(E214*G214)-S214</f>
        <v>13.2138976705874</v>
      </c>
      <c r="I214" s="54">
        <f>ABS(H214-A214)</f>
        <v>0.0138976705874</v>
      </c>
      <c r="J214" s="54">
        <f>(D214*F214*P214)/(G214*A214)</f>
        <v>202.020202020202</v>
      </c>
      <c r="K214" s="54">
        <f>(D214*F214*P214)/(G214*R214)</f>
        <v>13.2000000000001</v>
      </c>
      <c r="L214" s="54">
        <f>(((P214*F214*Q214)/(G214*A214))+(P214/2))</f>
        <v>1061.0101010101</v>
      </c>
      <c r="M214" s="54">
        <f>((P214*F214*(Q214-D214))/(G214*A214)+(P214/2))</f>
        <v>858.989898989899</v>
      </c>
      <c r="N214" s="54">
        <f>B214-L214</f>
        <v>-4.9015010101</v>
      </c>
      <c r="O214" s="54">
        <f>C214-M214</f>
        <v>5.463801010101</v>
      </c>
      <c r="P214" s="54">
        <v>1920</v>
      </c>
      <c r="Q214" s="54">
        <v>0.5</v>
      </c>
      <c r="R214" s="54">
        <f>L214-M214</f>
        <v>202.020202020201</v>
      </c>
      <c r="S214" s="54">
        <v>0.7</v>
      </c>
    </row>
    <row r="215" ht="20.25" customHeight="1">
      <c r="A215" s="87">
        <v>13.7</v>
      </c>
      <c r="B215" s="103">
        <v>1052.8782</v>
      </c>
      <c r="C215" s="89">
        <v>867.87256</v>
      </c>
      <c r="D215" s="89">
        <v>1</v>
      </c>
      <c r="E215" s="89">
        <f>ABS(C215-B215)</f>
        <v>185.00564</v>
      </c>
      <c r="F215" s="89">
        <v>50</v>
      </c>
      <c r="G215" s="89">
        <v>36</v>
      </c>
      <c r="H215" s="89">
        <f>(F215*D215*P215)/(E215*G215)-S215</f>
        <v>13.7139749829609</v>
      </c>
      <c r="I215" s="89">
        <f>ABS(H215-A215)</f>
        <v>0.0139749829609</v>
      </c>
      <c r="J215" s="89">
        <f>(D215*F215*P215)/(G215*A215)</f>
        <v>194.647201946472</v>
      </c>
      <c r="K215" s="89">
        <f>(D215*F215*P215)/(G215*R215)</f>
        <v>13.6999999999997</v>
      </c>
      <c r="L215" s="89">
        <f>(((P215*F215*Q215)/(G215*A215))+(P215/2))</f>
        <v>1057.323600973240</v>
      </c>
      <c r="M215" s="89">
        <f>((P215*F215*(Q215-D215))/(G215*A215)+(P215/2))</f>
        <v>862.676399026764</v>
      </c>
      <c r="N215" s="89">
        <f>B215-L215</f>
        <v>-4.445400973240</v>
      </c>
      <c r="O215" s="89">
        <f>C215-M215</f>
        <v>5.196160973236</v>
      </c>
      <c r="P215" s="89">
        <v>1920</v>
      </c>
      <c r="Q215" s="89">
        <v>0.5</v>
      </c>
      <c r="R215" s="89">
        <f>L215-M215</f>
        <v>194.647201946476</v>
      </c>
      <c r="S215" s="89">
        <v>0.7</v>
      </c>
    </row>
    <row r="216" ht="20.25" customHeight="1">
      <c r="A216" s="87">
        <v>14.2</v>
      </c>
      <c r="B216" s="102">
        <v>1049.9336</v>
      </c>
      <c r="C216" s="54">
        <v>870.9817</v>
      </c>
      <c r="D216" s="54">
        <v>1</v>
      </c>
      <c r="E216" s="54">
        <f>ABS(C216-B216)</f>
        <v>178.9519</v>
      </c>
      <c r="F216" s="54">
        <v>50</v>
      </c>
      <c r="G216" s="54">
        <v>36</v>
      </c>
      <c r="H216" s="54">
        <f>(F216*D216*P216)/(E216*G216)-S216</f>
        <v>14.2015834236276</v>
      </c>
      <c r="I216" s="54">
        <f>ABS(H216-A216)</f>
        <v>0.0015834236276</v>
      </c>
      <c r="J216" s="54">
        <f>(D216*F216*P216)/(G216*A216)</f>
        <v>187.793427230047</v>
      </c>
      <c r="K216" s="54">
        <f>(D216*F216*P216)/(G216*R216)</f>
        <v>14.2000000000003</v>
      </c>
      <c r="L216" s="54">
        <f>(((P216*F216*Q216)/(G216*A216))+(P216/2))</f>
        <v>1053.896713615020</v>
      </c>
      <c r="M216" s="54">
        <f>((P216*F216*(Q216-D216))/(G216*A216)+(P216/2))</f>
        <v>866.103286384977</v>
      </c>
      <c r="N216" s="54">
        <f>B216-L216</f>
        <v>-3.963113615020</v>
      </c>
      <c r="O216" s="54">
        <f>C216-M216</f>
        <v>4.878413615023</v>
      </c>
      <c r="P216" s="54">
        <v>1920</v>
      </c>
      <c r="Q216" s="54">
        <v>0.5</v>
      </c>
      <c r="R216" s="54">
        <f>L216-M216</f>
        <v>187.793427230043</v>
      </c>
      <c r="S216" s="54">
        <v>0.7</v>
      </c>
    </row>
  </sheetData>
  <mergeCells count="1">
    <mergeCell ref="A2:S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