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467"/>
  </bookViews>
  <sheets>
    <sheet name="Sheet1" sheetId="1" r:id="rId1"/>
  </sheets>
  <definedNames>
    <definedName name="IAT">Sheet1!$C$8:$D$15</definedName>
    <definedName name="ST">Sheet1!$G$9:$H$14</definedName>
  </definedNames>
  <calcPr calcId="144525"/>
</workbook>
</file>

<file path=xl/sharedStrings.xml><?xml version="1.0" encoding="utf-8"?>
<sst xmlns="http://schemas.openxmlformats.org/spreadsheetml/2006/main" count="25">
  <si>
    <t xml:space="preserve">Grocery store with single server </t>
  </si>
  <si>
    <t>PD: IAT</t>
  </si>
  <si>
    <t xml:space="preserve">Probability </t>
  </si>
  <si>
    <t>Cutoff</t>
  </si>
  <si>
    <t>IAT</t>
  </si>
  <si>
    <t>PD: ST</t>
  </si>
  <si>
    <t>ST</t>
  </si>
  <si>
    <t>Simulation table</t>
  </si>
  <si>
    <t>cust No.</t>
  </si>
  <si>
    <t>RN: IAT</t>
  </si>
  <si>
    <t>RN: ST</t>
  </si>
  <si>
    <t>AT</t>
  </si>
  <si>
    <t>TSB</t>
  </si>
  <si>
    <t>TSE</t>
  </si>
  <si>
    <t>WT</t>
  </si>
  <si>
    <t>Total duration</t>
  </si>
  <si>
    <t>TIT</t>
  </si>
  <si>
    <t>Results</t>
  </si>
  <si>
    <t>Avg waiting time</t>
  </si>
  <si>
    <t>prob customer has to wait</t>
  </si>
  <si>
    <t>prob of idle server</t>
  </si>
  <si>
    <t>Avg service time for customers</t>
  </si>
  <si>
    <t>Average inter arrival time</t>
  </si>
  <si>
    <t>Avg waiting time for those who wait</t>
  </si>
  <si>
    <t>Avg time cust spend in system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</si>
</sst>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0"/>
  <sheetViews>
    <sheetView tabSelected="1" topLeftCell="D1" workbookViewId="0">
      <selection activeCell="AQ13" sqref="AQ13"/>
    </sheetView>
  </sheetViews>
  <sheetFormatPr defaultColWidth="9.13888888888889" defaultRowHeight="14.4"/>
  <cols>
    <col min="2" max="2" width="31.2222222222222" customWidth="1"/>
    <col min="3" max="3" width="12.8888888888889"/>
    <col min="7" max="7" width="12.1111111111111" customWidth="1"/>
    <col min="8" max="8" width="12.8611111111111"/>
    <col min="11" max="11" width="12.8611111111111"/>
    <col min="19" max="19" width="18.4259259259259" customWidth="1"/>
  </cols>
  <sheetData>
    <row r="2" ht="21" spans="2:4">
      <c r="B2" s="1" t="s">
        <v>0</v>
      </c>
      <c r="C2" s="2"/>
      <c r="D2" s="2"/>
    </row>
    <row r="6" spans="2:4">
      <c r="B6" s="3" t="s">
        <v>1</v>
      </c>
      <c r="C6" s="3"/>
      <c r="D6" s="3"/>
    </row>
    <row r="7" spans="2:8">
      <c r="B7" s="4" t="s">
        <v>2</v>
      </c>
      <c r="C7" s="4" t="s">
        <v>3</v>
      </c>
      <c r="D7" s="4" t="s">
        <v>4</v>
      </c>
      <c r="F7" s="3" t="s">
        <v>5</v>
      </c>
      <c r="G7" s="3"/>
      <c r="H7" s="3"/>
    </row>
    <row r="8" spans="2:8">
      <c r="B8" s="4">
        <v>0.125</v>
      </c>
      <c r="C8" s="4">
        <v>0</v>
      </c>
      <c r="D8" s="4">
        <v>1</v>
      </c>
      <c r="F8" s="4" t="s">
        <v>2</v>
      </c>
      <c r="G8" s="4" t="s">
        <v>3</v>
      </c>
      <c r="H8" s="4" t="s">
        <v>6</v>
      </c>
    </row>
    <row r="9" spans="2:20">
      <c r="B9" s="4">
        <v>0.125</v>
      </c>
      <c r="C9" s="4">
        <f>C8+B8</f>
        <v>0.125</v>
      </c>
      <c r="D9" s="4">
        <v>2</v>
      </c>
      <c r="F9" s="4">
        <v>0.1</v>
      </c>
      <c r="G9" s="4">
        <v>0</v>
      </c>
      <c r="H9" s="4">
        <v>1</v>
      </c>
      <c r="J9" s="3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>
      <c r="B10" s="4">
        <v>0.125</v>
      </c>
      <c r="C10" s="4">
        <f t="shared" ref="C10:C15" si="0">C9+B9</f>
        <v>0.25</v>
      </c>
      <c r="D10" s="4">
        <v>3</v>
      </c>
      <c r="F10" s="4">
        <v>0.2</v>
      </c>
      <c r="G10" s="4">
        <f>G9+F9</f>
        <v>0.1</v>
      </c>
      <c r="H10" s="4">
        <v>2</v>
      </c>
      <c r="J10" s="4" t="s">
        <v>8</v>
      </c>
      <c r="K10" s="4" t="s">
        <v>9</v>
      </c>
      <c r="L10" s="4" t="s">
        <v>4</v>
      </c>
      <c r="M10" s="4" t="s">
        <v>10</v>
      </c>
      <c r="N10" s="4" t="s">
        <v>6</v>
      </c>
      <c r="O10" s="4" t="s">
        <v>11</v>
      </c>
      <c r="P10" s="4" t="s">
        <v>12</v>
      </c>
      <c r="Q10" s="4" t="s">
        <v>13</v>
      </c>
      <c r="R10" s="4" t="s">
        <v>14</v>
      </c>
      <c r="S10" s="4" t="s">
        <v>15</v>
      </c>
      <c r="T10" s="4" t="s">
        <v>16</v>
      </c>
    </row>
    <row r="11" spans="2:20">
      <c r="B11" s="4">
        <v>0.125</v>
      </c>
      <c r="C11" s="4">
        <f t="shared" si="0"/>
        <v>0.375</v>
      </c>
      <c r="D11" s="4">
        <v>4</v>
      </c>
      <c r="F11" s="4">
        <v>0.3</v>
      </c>
      <c r="G11" s="4">
        <f>G10+F10</f>
        <v>0.3</v>
      </c>
      <c r="H11" s="4">
        <v>3</v>
      </c>
      <c r="J11" s="4">
        <v>1</v>
      </c>
      <c r="K11" s="4"/>
      <c r="L11" s="4"/>
      <c r="M11" s="4">
        <f ca="1">ROUND(RAND(),2)</f>
        <v>0.4</v>
      </c>
      <c r="N11" s="4">
        <f ca="1">VLOOKUP(M11,ST,2)</f>
        <v>3</v>
      </c>
      <c r="O11" s="4">
        <v>0</v>
      </c>
      <c r="P11" s="4">
        <v>0</v>
      </c>
      <c r="Q11" s="4">
        <f ca="1">O12</f>
        <v>2</v>
      </c>
      <c r="R11" s="4">
        <f>P11-O11</f>
        <v>0</v>
      </c>
      <c r="S11" s="4">
        <f ca="1">Q11-O11</f>
        <v>2</v>
      </c>
      <c r="T11" s="4">
        <v>0</v>
      </c>
    </row>
    <row r="12" spans="2:20">
      <c r="B12" s="4">
        <v>0.125</v>
      </c>
      <c r="C12" s="4">
        <f t="shared" si="0"/>
        <v>0.5</v>
      </c>
      <c r="D12" s="4">
        <v>5</v>
      </c>
      <c r="F12" s="4">
        <v>0.25</v>
      </c>
      <c r="G12" s="4">
        <f>G11+F11</f>
        <v>0.6</v>
      </c>
      <c r="H12" s="4">
        <v>4</v>
      </c>
      <c r="J12" s="4">
        <v>2</v>
      </c>
      <c r="K12" s="4">
        <f ca="1">ROUND(RAND(),3)</f>
        <v>0.167</v>
      </c>
      <c r="L12" s="4">
        <f ca="1">VLOOKUP(K12,IAT,2)</f>
        <v>2</v>
      </c>
      <c r="M12" s="4">
        <f ca="1">ROUND(RAND(),2)</f>
        <v>0.25</v>
      </c>
      <c r="N12" s="4">
        <f ca="1">VLOOKUP(M12,ST,2)</f>
        <v>2</v>
      </c>
      <c r="O12" s="4">
        <f ca="1">O11+L12</f>
        <v>2</v>
      </c>
      <c r="P12" s="4">
        <f ca="1">MAX(O12,Q11)</f>
        <v>2</v>
      </c>
      <c r="Q12" s="4">
        <f ca="1" t="shared" ref="Q12:Q30" si="1">P12+N12</f>
        <v>4</v>
      </c>
      <c r="R12" s="4">
        <f ca="1" t="shared" ref="R12:R30" si="2">P12-O12</f>
        <v>0</v>
      </c>
      <c r="S12" s="4">
        <f ca="1" t="shared" ref="S12:S30" si="3">Q12-O12</f>
        <v>2</v>
      </c>
      <c r="T12" s="4">
        <f ca="1">P12-Q11</f>
        <v>0</v>
      </c>
    </row>
    <row r="13" spans="2:20">
      <c r="B13" s="4">
        <v>0.125</v>
      </c>
      <c r="C13" s="4">
        <f t="shared" si="0"/>
        <v>0.625</v>
      </c>
      <c r="D13" s="4">
        <v>6</v>
      </c>
      <c r="F13" s="4">
        <v>0.1</v>
      </c>
      <c r="G13" s="4">
        <f>G12+F12</f>
        <v>0.85</v>
      </c>
      <c r="H13" s="4">
        <v>5</v>
      </c>
      <c r="J13" s="4">
        <v>3</v>
      </c>
      <c r="K13" s="4">
        <f ca="1" t="shared" ref="K13:K22" si="4">ROUND(RAND(),3)</f>
        <v>0.55</v>
      </c>
      <c r="L13" s="4">
        <f ca="1">VLOOKUP(K13,IAT,2)</f>
        <v>5</v>
      </c>
      <c r="M13" s="4">
        <f ca="1" t="shared" ref="M13:M22" si="5">ROUND(RAND(),2)</f>
        <v>0.49</v>
      </c>
      <c r="N13" s="4">
        <f ca="1">VLOOKUP(M13,ST,2)</f>
        <v>3</v>
      </c>
      <c r="O13" s="4">
        <f ca="1" t="shared" ref="O13:O30" si="6">O12+L13</f>
        <v>7</v>
      </c>
      <c r="P13" s="4">
        <f ca="1" t="shared" ref="P13:P30" si="7">MAX(O13,Q12)</f>
        <v>7</v>
      </c>
      <c r="Q13" s="4">
        <f ca="1" t="shared" si="1"/>
        <v>10</v>
      </c>
      <c r="R13" s="4">
        <f ca="1" t="shared" si="2"/>
        <v>0</v>
      </c>
      <c r="S13" s="4">
        <f ca="1" t="shared" si="3"/>
        <v>3</v>
      </c>
      <c r="T13" s="4">
        <f ca="1" t="shared" ref="T13:T30" si="8">P13-Q12</f>
        <v>3</v>
      </c>
    </row>
    <row r="14" spans="2:20">
      <c r="B14" s="4">
        <v>0.125</v>
      </c>
      <c r="C14" s="4">
        <f t="shared" si="0"/>
        <v>0.75</v>
      </c>
      <c r="D14" s="4">
        <v>7</v>
      </c>
      <c r="F14" s="4">
        <v>0.05</v>
      </c>
      <c r="G14" s="4">
        <f>G13+F13</f>
        <v>0.95</v>
      </c>
      <c r="H14" s="4">
        <v>6</v>
      </c>
      <c r="J14" s="4">
        <v>4</v>
      </c>
      <c r="K14" s="4">
        <f ca="1" t="shared" si="4"/>
        <v>0.256</v>
      </c>
      <c r="L14" s="4">
        <f ca="1">VLOOKUP(K14,IAT,2)</f>
        <v>3</v>
      </c>
      <c r="M14" s="4">
        <f ca="1" t="shared" si="5"/>
        <v>0.95</v>
      </c>
      <c r="N14" s="4">
        <f ca="1">VLOOKUP(M14,ST,2)</f>
        <v>6</v>
      </c>
      <c r="O14" s="4">
        <f ca="1" t="shared" si="6"/>
        <v>10</v>
      </c>
      <c r="P14" s="4">
        <f ca="1" t="shared" si="7"/>
        <v>10</v>
      </c>
      <c r="Q14" s="4">
        <f ca="1" t="shared" si="1"/>
        <v>16</v>
      </c>
      <c r="R14" s="4">
        <f ca="1" t="shared" si="2"/>
        <v>0</v>
      </c>
      <c r="S14" s="4">
        <f ca="1" t="shared" si="3"/>
        <v>6</v>
      </c>
      <c r="T14" s="4">
        <f ca="1" t="shared" si="8"/>
        <v>0</v>
      </c>
    </row>
    <row r="15" spans="2:20">
      <c r="B15" s="4">
        <v>0.125</v>
      </c>
      <c r="C15" s="4">
        <f t="shared" si="0"/>
        <v>0.875</v>
      </c>
      <c r="D15" s="4">
        <v>8</v>
      </c>
      <c r="J15" s="4">
        <v>5</v>
      </c>
      <c r="K15" s="4">
        <f ca="1" t="shared" si="4"/>
        <v>0.111</v>
      </c>
      <c r="L15" s="4">
        <f ca="1">VLOOKUP(K15,IAT,2)</f>
        <v>1</v>
      </c>
      <c r="M15" s="4">
        <f ca="1" t="shared" si="5"/>
        <v>0.01</v>
      </c>
      <c r="N15" s="4">
        <f ca="1">VLOOKUP(M15,ST,2)</f>
        <v>1</v>
      </c>
      <c r="O15" s="4">
        <f ca="1" t="shared" si="6"/>
        <v>11</v>
      </c>
      <c r="P15" s="4">
        <f ca="1" t="shared" si="7"/>
        <v>16</v>
      </c>
      <c r="Q15" s="4">
        <f ca="1" t="shared" si="1"/>
        <v>17</v>
      </c>
      <c r="R15" s="4">
        <f ca="1" t="shared" si="2"/>
        <v>5</v>
      </c>
      <c r="S15" s="4">
        <f ca="1" t="shared" si="3"/>
        <v>6</v>
      </c>
      <c r="T15" s="4">
        <f ca="1" t="shared" si="8"/>
        <v>0</v>
      </c>
    </row>
    <row r="16" spans="10:20">
      <c r="J16" s="4">
        <v>6</v>
      </c>
      <c r="K16" s="4">
        <f ca="1" t="shared" si="4"/>
        <v>0.537</v>
      </c>
      <c r="L16" s="4">
        <f ca="1">VLOOKUP(K16,IAT,2)</f>
        <v>5</v>
      </c>
      <c r="M16" s="4">
        <f ca="1" t="shared" si="5"/>
        <v>0.56</v>
      </c>
      <c r="N16" s="4">
        <f ca="1">VLOOKUP(M16,ST,2)</f>
        <v>3</v>
      </c>
      <c r="O16" s="4">
        <f ca="1" t="shared" si="6"/>
        <v>16</v>
      </c>
      <c r="P16" s="4">
        <f ca="1" t="shared" si="7"/>
        <v>17</v>
      </c>
      <c r="Q16" s="4">
        <f ca="1" t="shared" si="1"/>
        <v>20</v>
      </c>
      <c r="R16" s="4">
        <f ca="1" t="shared" si="2"/>
        <v>1</v>
      </c>
      <c r="S16" s="4">
        <f ca="1" t="shared" si="3"/>
        <v>4</v>
      </c>
      <c r="T16" s="4">
        <f ca="1" t="shared" si="8"/>
        <v>0</v>
      </c>
    </row>
    <row r="17" spans="10:20">
      <c r="J17" s="4">
        <v>7</v>
      </c>
      <c r="K17" s="4">
        <f ca="1" t="shared" si="4"/>
        <v>0.406</v>
      </c>
      <c r="L17" s="4">
        <f ca="1">VLOOKUP(K17,IAT,2)</f>
        <v>4</v>
      </c>
      <c r="M17" s="4">
        <f ca="1" t="shared" si="5"/>
        <v>0.37</v>
      </c>
      <c r="N17" s="4">
        <f ca="1">VLOOKUP(M17,ST,2)</f>
        <v>3</v>
      </c>
      <c r="O17" s="4">
        <f ca="1" t="shared" si="6"/>
        <v>20</v>
      </c>
      <c r="P17" s="4">
        <f ca="1" t="shared" si="7"/>
        <v>20</v>
      </c>
      <c r="Q17" s="4">
        <f ca="1" t="shared" si="1"/>
        <v>23</v>
      </c>
      <c r="R17" s="4">
        <f ca="1" t="shared" si="2"/>
        <v>0</v>
      </c>
      <c r="S17" s="4">
        <f ca="1" t="shared" si="3"/>
        <v>3</v>
      </c>
      <c r="T17" s="4">
        <f ca="1" t="shared" si="8"/>
        <v>0</v>
      </c>
    </row>
    <row r="18" spans="10:20">
      <c r="J18" s="4">
        <v>8</v>
      </c>
      <c r="K18" s="4">
        <f ca="1" t="shared" si="4"/>
        <v>0.217</v>
      </c>
      <c r="L18" s="4">
        <f ca="1">VLOOKUP(K18,IAT,2)</f>
        <v>2</v>
      </c>
      <c r="M18" s="4">
        <f ca="1" t="shared" si="5"/>
        <v>0.31</v>
      </c>
      <c r="N18" s="4">
        <f ca="1">VLOOKUP(M18,ST,2)</f>
        <v>3</v>
      </c>
      <c r="O18" s="4">
        <f ca="1" t="shared" si="6"/>
        <v>22</v>
      </c>
      <c r="P18" s="4">
        <f ca="1" t="shared" si="7"/>
        <v>23</v>
      </c>
      <c r="Q18" s="4">
        <f ca="1" t="shared" si="1"/>
        <v>26</v>
      </c>
      <c r="R18" s="4">
        <f ca="1" t="shared" si="2"/>
        <v>1</v>
      </c>
      <c r="S18" s="4">
        <f ca="1" t="shared" si="3"/>
        <v>4</v>
      </c>
      <c r="T18" s="4">
        <f ca="1" t="shared" si="8"/>
        <v>0</v>
      </c>
    </row>
    <row r="19" spans="2:20">
      <c r="B19" s="3" t="s">
        <v>17</v>
      </c>
      <c r="C19" s="3"/>
      <c r="J19" s="4">
        <v>9</v>
      </c>
      <c r="K19" s="4">
        <f ca="1" t="shared" si="4"/>
        <v>0.735</v>
      </c>
      <c r="L19" s="4">
        <f ca="1">VLOOKUP(K19,IAT,2)</f>
        <v>6</v>
      </c>
      <c r="M19" s="4">
        <f ca="1" t="shared" si="5"/>
        <v>0.18</v>
      </c>
      <c r="N19" s="4">
        <f ca="1">VLOOKUP(M19,ST,2)</f>
        <v>2</v>
      </c>
      <c r="O19" s="4">
        <f ca="1" t="shared" si="6"/>
        <v>28</v>
      </c>
      <c r="P19" s="4">
        <f ca="1" t="shared" si="7"/>
        <v>28</v>
      </c>
      <c r="Q19" s="4">
        <f ca="1" t="shared" si="1"/>
        <v>30</v>
      </c>
      <c r="R19" s="4">
        <f ca="1" t="shared" si="2"/>
        <v>0</v>
      </c>
      <c r="S19" s="4">
        <f ca="1" t="shared" si="3"/>
        <v>2</v>
      </c>
      <c r="T19" s="4">
        <f ca="1" t="shared" si="8"/>
        <v>2</v>
      </c>
    </row>
    <row r="20" spans="2:20">
      <c r="B20" s="4" t="s">
        <v>18</v>
      </c>
      <c r="C20" s="4">
        <f ca="1">AVERAGE(R11:R30)</f>
        <v>0.7</v>
      </c>
      <c r="J20" s="4">
        <v>10</v>
      </c>
      <c r="K20" s="4">
        <f ca="1" t="shared" si="4"/>
        <v>0.405</v>
      </c>
      <c r="L20" s="4">
        <f ca="1">VLOOKUP(K20,IAT,2)</f>
        <v>4</v>
      </c>
      <c r="M20" s="4">
        <f ca="1" t="shared" si="5"/>
        <v>0.72</v>
      </c>
      <c r="N20" s="4">
        <f ca="1">VLOOKUP(M20,ST,2)</f>
        <v>4</v>
      </c>
      <c r="O20" s="4">
        <f ca="1" t="shared" si="6"/>
        <v>32</v>
      </c>
      <c r="P20" s="4">
        <f ca="1" t="shared" si="7"/>
        <v>32</v>
      </c>
      <c r="Q20" s="4">
        <f ca="1" t="shared" si="1"/>
        <v>36</v>
      </c>
      <c r="R20" s="4">
        <f ca="1" t="shared" si="2"/>
        <v>0</v>
      </c>
      <c r="S20" s="4">
        <f ca="1" t="shared" si="3"/>
        <v>4</v>
      </c>
      <c r="T20" s="4">
        <f ca="1" t="shared" si="8"/>
        <v>2</v>
      </c>
    </row>
    <row r="21" spans="2:20">
      <c r="B21" s="4" t="s">
        <v>19</v>
      </c>
      <c r="C21" s="4">
        <f ca="1">COUNTIF(R11:R30,"&gt;0")/COUNT(J11:J30)</f>
        <v>0.3</v>
      </c>
      <c r="J21" s="4">
        <v>11</v>
      </c>
      <c r="K21" s="4">
        <f ca="1" t="shared" si="4"/>
        <v>0.733</v>
      </c>
      <c r="L21" s="4">
        <f ca="1">VLOOKUP(K21,IAT,2)</f>
        <v>6</v>
      </c>
      <c r="M21" s="4">
        <f ca="1" t="shared" si="5"/>
        <v>0.55</v>
      </c>
      <c r="N21" s="4">
        <f ca="1">VLOOKUP(M21,ST,2)</f>
        <v>3</v>
      </c>
      <c r="O21" s="4">
        <f ca="1" t="shared" si="6"/>
        <v>38</v>
      </c>
      <c r="P21" s="4">
        <f ca="1" t="shared" si="7"/>
        <v>38</v>
      </c>
      <c r="Q21" s="4">
        <f ca="1" t="shared" si="1"/>
        <v>41</v>
      </c>
      <c r="R21" s="4">
        <f ca="1" t="shared" si="2"/>
        <v>0</v>
      </c>
      <c r="S21" s="4">
        <f ca="1" t="shared" si="3"/>
        <v>3</v>
      </c>
      <c r="T21" s="4">
        <f ca="1" t="shared" si="8"/>
        <v>2</v>
      </c>
    </row>
    <row r="22" spans="2:20">
      <c r="B22" s="4" t="s">
        <v>20</v>
      </c>
      <c r="C22" s="4">
        <f ca="1">COUNTIF(T11:T30,"&gt;0")/COUNT(J11:J30)</f>
        <v>0.35</v>
      </c>
      <c r="J22" s="4">
        <v>12</v>
      </c>
      <c r="K22" s="4">
        <f ca="1" t="shared" si="4"/>
        <v>0.843</v>
      </c>
      <c r="L22" s="4">
        <f ca="1">VLOOKUP(K22,IAT,2)</f>
        <v>7</v>
      </c>
      <c r="M22" s="4">
        <f ca="1" t="shared" si="5"/>
        <v>0.69</v>
      </c>
      <c r="N22" s="4">
        <f ca="1">VLOOKUP(M22,ST,2)</f>
        <v>4</v>
      </c>
      <c r="O22" s="4">
        <f ca="1" t="shared" si="6"/>
        <v>45</v>
      </c>
      <c r="P22" s="4">
        <f ca="1" t="shared" si="7"/>
        <v>45</v>
      </c>
      <c r="Q22" s="4">
        <f ca="1" t="shared" si="1"/>
        <v>49</v>
      </c>
      <c r="R22" s="4">
        <f ca="1" t="shared" si="2"/>
        <v>0</v>
      </c>
      <c r="S22" s="4">
        <f ca="1" t="shared" si="3"/>
        <v>4</v>
      </c>
      <c r="T22" s="4">
        <f ca="1" t="shared" si="8"/>
        <v>4</v>
      </c>
    </row>
    <row r="23" spans="2:20">
      <c r="B23" s="4" t="s">
        <v>21</v>
      </c>
      <c r="C23" s="4">
        <f ca="1">AVERAGE(N11:N30)</f>
        <v>3.1</v>
      </c>
      <c r="J23" s="4">
        <v>13</v>
      </c>
      <c r="K23" s="4">
        <f ca="1" t="shared" ref="K23:K30" si="9">ROUND(RAND(),3)</f>
        <v>0.408</v>
      </c>
      <c r="L23" s="4">
        <f ca="1">VLOOKUP(K23,IAT,2)</f>
        <v>4</v>
      </c>
      <c r="M23" s="4">
        <f ca="1" t="shared" ref="M23:M30" si="10">ROUND(RAND(),2)</f>
        <v>0.27</v>
      </c>
      <c r="N23" s="4">
        <f ca="1">VLOOKUP(M23,ST,2)</f>
        <v>2</v>
      </c>
      <c r="O23" s="4">
        <f ca="1" t="shared" si="6"/>
        <v>49</v>
      </c>
      <c r="P23" s="4">
        <f ca="1" t="shared" si="7"/>
        <v>49</v>
      </c>
      <c r="Q23" s="4">
        <f ca="1" t="shared" si="1"/>
        <v>51</v>
      </c>
      <c r="R23" s="4">
        <f ca="1" t="shared" si="2"/>
        <v>0</v>
      </c>
      <c r="S23" s="4">
        <f ca="1" t="shared" si="3"/>
        <v>2</v>
      </c>
      <c r="T23" s="4">
        <f ca="1" t="shared" si="8"/>
        <v>0</v>
      </c>
    </row>
    <row r="24" spans="2:20">
      <c r="B24" s="4" t="s">
        <v>22</v>
      </c>
      <c r="C24" s="4">
        <f ca="1">AVERAGE(L12:L30)</f>
        <v>3.78947368421053</v>
      </c>
      <c r="J24" s="4">
        <v>14</v>
      </c>
      <c r="K24" s="4">
        <f ca="1" t="shared" si="9"/>
        <v>0.248</v>
      </c>
      <c r="L24" s="4">
        <f ca="1">VLOOKUP(K24,IAT,2)</f>
        <v>2</v>
      </c>
      <c r="M24" s="4">
        <f ca="1" t="shared" si="10"/>
        <v>0.33</v>
      </c>
      <c r="N24" s="4">
        <f ca="1">VLOOKUP(M24,ST,2)</f>
        <v>3</v>
      </c>
      <c r="O24" s="4">
        <f ca="1" t="shared" si="6"/>
        <v>51</v>
      </c>
      <c r="P24" s="4">
        <f ca="1" t="shared" si="7"/>
        <v>51</v>
      </c>
      <c r="Q24" s="4">
        <f ca="1" t="shared" si="1"/>
        <v>54</v>
      </c>
      <c r="R24" s="4">
        <f ca="1" t="shared" si="2"/>
        <v>0</v>
      </c>
      <c r="S24" s="4">
        <f ca="1" t="shared" si="3"/>
        <v>3</v>
      </c>
      <c r="T24" s="4">
        <f ca="1" t="shared" si="8"/>
        <v>0</v>
      </c>
    </row>
    <row r="25" spans="2:20">
      <c r="B25" s="4" t="s">
        <v>23</v>
      </c>
      <c r="C25" s="4">
        <f ca="1">SUM(R11:R30)/COUNTIF(R11:R30,"&gt;0")</f>
        <v>2.33333333333333</v>
      </c>
      <c r="J25" s="4">
        <v>15</v>
      </c>
      <c r="K25" s="4">
        <f ca="1" t="shared" si="9"/>
        <v>0.456</v>
      </c>
      <c r="L25" s="4">
        <f ca="1">VLOOKUP(K25,IAT,2)</f>
        <v>4</v>
      </c>
      <c r="M25" s="4">
        <f ca="1" t="shared" si="10"/>
        <v>0.52</v>
      </c>
      <c r="N25" s="4">
        <f ca="1">VLOOKUP(M25,ST,2)</f>
        <v>3</v>
      </c>
      <c r="O25" s="4">
        <f ca="1" t="shared" si="6"/>
        <v>55</v>
      </c>
      <c r="P25" s="4">
        <f ca="1" t="shared" si="7"/>
        <v>55</v>
      </c>
      <c r="Q25" s="4">
        <f ca="1" t="shared" si="1"/>
        <v>58</v>
      </c>
      <c r="R25" s="4">
        <f ca="1" t="shared" si="2"/>
        <v>0</v>
      </c>
      <c r="S25" s="4">
        <f ca="1" t="shared" si="3"/>
        <v>3</v>
      </c>
      <c r="T25" s="4">
        <f ca="1" t="shared" si="8"/>
        <v>1</v>
      </c>
    </row>
    <row r="26" spans="2:20">
      <c r="B26" s="4" t="s">
        <v>24</v>
      </c>
      <c r="C26" s="4">
        <f ca="1">AVERAGE(S11:S30)</f>
        <v>3.75</v>
      </c>
      <c r="J26" s="4">
        <v>16</v>
      </c>
      <c r="K26" s="4">
        <f ca="1" t="shared" si="9"/>
        <v>0.081</v>
      </c>
      <c r="L26" s="4">
        <f ca="1">VLOOKUP(K26,IAT,2)</f>
        <v>1</v>
      </c>
      <c r="M26" s="4">
        <f ca="1" t="shared" si="10"/>
        <v>0.05</v>
      </c>
      <c r="N26" s="4">
        <f ca="1">VLOOKUP(M26,ST,2)</f>
        <v>1</v>
      </c>
      <c r="O26" s="4">
        <f ca="1" t="shared" si="6"/>
        <v>56</v>
      </c>
      <c r="P26" s="4">
        <f ca="1" t="shared" si="7"/>
        <v>58</v>
      </c>
      <c r="Q26" s="4">
        <f ca="1" t="shared" si="1"/>
        <v>59</v>
      </c>
      <c r="R26" s="4">
        <f ca="1" t="shared" si="2"/>
        <v>2</v>
      </c>
      <c r="S26" s="4">
        <f ca="1" t="shared" si="3"/>
        <v>3</v>
      </c>
      <c r="T26" s="4">
        <f ca="1" t="shared" si="8"/>
        <v>0</v>
      </c>
    </row>
    <row r="27" spans="10:20">
      <c r="J27" s="4">
        <v>17</v>
      </c>
      <c r="K27" s="4">
        <f ca="1" t="shared" si="9"/>
        <v>0.54</v>
      </c>
      <c r="L27" s="4">
        <f ca="1">VLOOKUP(K27,IAT,2)</f>
        <v>5</v>
      </c>
      <c r="M27" s="4">
        <f ca="1" t="shared" si="10"/>
        <v>0.86</v>
      </c>
      <c r="N27" s="4">
        <f ca="1">VLOOKUP(M27,ST,2)</f>
        <v>5</v>
      </c>
      <c r="O27" s="4">
        <f ca="1" t="shared" si="6"/>
        <v>61</v>
      </c>
      <c r="P27" s="4">
        <f ca="1" t="shared" si="7"/>
        <v>61</v>
      </c>
      <c r="Q27" s="4">
        <f ca="1" t="shared" si="1"/>
        <v>66</v>
      </c>
      <c r="R27" s="4">
        <f ca="1" t="shared" si="2"/>
        <v>0</v>
      </c>
      <c r="S27" s="4">
        <f ca="1" t="shared" si="3"/>
        <v>5</v>
      </c>
      <c r="T27" s="4">
        <f ca="1" t="shared" si="8"/>
        <v>2</v>
      </c>
    </row>
    <row r="28" spans="10:20">
      <c r="J28" s="4">
        <v>18</v>
      </c>
      <c r="K28" s="4">
        <f ca="1" t="shared" si="9"/>
        <v>0.174</v>
      </c>
      <c r="L28" s="4">
        <f ca="1">VLOOKUP(K28,IAT,2)</f>
        <v>2</v>
      </c>
      <c r="M28" s="4">
        <f ca="1" t="shared" si="10"/>
        <v>0.53</v>
      </c>
      <c r="N28" s="4">
        <f ca="1">VLOOKUP(M28,ST,2)</f>
        <v>3</v>
      </c>
      <c r="O28" s="4">
        <f ca="1" t="shared" si="6"/>
        <v>63</v>
      </c>
      <c r="P28" s="4">
        <f ca="1" t="shared" si="7"/>
        <v>66</v>
      </c>
      <c r="Q28" s="4">
        <f ca="1" t="shared" si="1"/>
        <v>69</v>
      </c>
      <c r="R28" s="4">
        <f ca="1" t="shared" si="2"/>
        <v>3</v>
      </c>
      <c r="S28" s="4">
        <f ca="1" t="shared" si="3"/>
        <v>6</v>
      </c>
      <c r="T28" s="4">
        <f ca="1" t="shared" si="8"/>
        <v>0</v>
      </c>
    </row>
    <row r="29" spans="10:20">
      <c r="J29" s="4">
        <v>19</v>
      </c>
      <c r="K29" s="4">
        <f ca="1" t="shared" si="9"/>
        <v>0.742</v>
      </c>
      <c r="L29" s="4">
        <f ca="1">VLOOKUP(K29,IAT,2)</f>
        <v>6</v>
      </c>
      <c r="M29" s="4">
        <f ca="1" t="shared" si="10"/>
        <v>0.91</v>
      </c>
      <c r="N29" s="4">
        <f ca="1">VLOOKUP(M29,ST,2)</f>
        <v>5</v>
      </c>
      <c r="O29" s="4">
        <f ca="1" t="shared" si="6"/>
        <v>69</v>
      </c>
      <c r="P29" s="4">
        <f ca="1" t="shared" si="7"/>
        <v>69</v>
      </c>
      <c r="Q29" s="4">
        <f ca="1" t="shared" si="1"/>
        <v>74</v>
      </c>
      <c r="R29" s="4">
        <f ca="1" t="shared" si="2"/>
        <v>0</v>
      </c>
      <c r="S29" s="4">
        <f ca="1" t="shared" si="3"/>
        <v>5</v>
      </c>
      <c r="T29" s="4">
        <f ca="1" t="shared" si="8"/>
        <v>0</v>
      </c>
    </row>
    <row r="30" spans="10:20">
      <c r="J30" s="4">
        <v>20</v>
      </c>
      <c r="K30" s="4">
        <f ca="1" t="shared" si="9"/>
        <v>0.325</v>
      </c>
      <c r="L30" s="4">
        <f ca="1">VLOOKUP(K30,IAT,2)</f>
        <v>3</v>
      </c>
      <c r="M30" s="4">
        <f ca="1" t="shared" si="10"/>
        <v>0.32</v>
      </c>
      <c r="N30" s="4">
        <f ca="1">VLOOKUP(M30,ST,2)</f>
        <v>3</v>
      </c>
      <c r="O30" s="4">
        <f ca="1" t="shared" si="6"/>
        <v>72</v>
      </c>
      <c r="P30" s="4">
        <f ca="1" t="shared" si="7"/>
        <v>74</v>
      </c>
      <c r="Q30" s="4">
        <f ca="1" t="shared" si="1"/>
        <v>77</v>
      </c>
      <c r="R30" s="4">
        <f ca="1" t="shared" si="2"/>
        <v>2</v>
      </c>
      <c r="S30" s="4">
        <f ca="1" t="shared" si="3"/>
        <v>5</v>
      </c>
      <c r="T30" s="4">
        <f ca="1" t="shared" si="8"/>
        <v>0</v>
      </c>
    </row>
    <row r="33" spans="9:11">
      <c r="I33" s="5"/>
      <c r="J33" s="5"/>
      <c r="K33" s="5"/>
    </row>
    <row r="34" spans="9:11">
      <c r="I34" s="6"/>
      <c r="J34" s="6"/>
      <c r="K34" s="6"/>
    </row>
    <row r="35" spans="9:11">
      <c r="I35" s="6"/>
      <c r="J35" s="6"/>
      <c r="K35" s="6"/>
    </row>
    <row r="36" spans="9:11">
      <c r="I36" s="6"/>
      <c r="J36" s="6"/>
      <c r="K36" s="6"/>
    </row>
    <row r="37" spans="9:11">
      <c r="I37" s="6"/>
      <c r="J37" s="6"/>
      <c r="K37" s="6"/>
    </row>
    <row r="38" spans="9:11">
      <c r="I38" s="6"/>
      <c r="J38" s="6"/>
      <c r="K38" s="6"/>
    </row>
    <row r="39" spans="9:11">
      <c r="I39" s="6"/>
      <c r="J39" s="6"/>
      <c r="K39" s="6"/>
    </row>
    <row r="40" spans="9:11">
      <c r="I40" s="6"/>
      <c r="J40" s="6"/>
      <c r="K40" s="6"/>
    </row>
  </sheetData>
  <mergeCells count="4">
    <mergeCell ref="B6:D6"/>
    <mergeCell ref="F7:H7"/>
    <mergeCell ref="J9:T9"/>
    <mergeCell ref="B19:C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Navin</cp:lastModifiedBy>
  <dcterms:created xsi:type="dcterms:W3CDTF">2019-01-24T07:47:00Z</dcterms:created>
  <dcterms:modified xsi:type="dcterms:W3CDTF">2019-01-24T11:43:55Z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