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45" windowWidth="19875" windowHeight="7725"/>
  </bookViews>
  <sheets>
    <sheet name="class" sheetId="6" r:id="rId1"/>
    <sheet name="q1_samples" sheetId="4" r:id="rId2"/>
    <sheet name="q2_data" sheetId="5" r:id="rId3"/>
    <sheet name="Sheet1" sheetId="1" r:id="rId4"/>
    <sheet name="Sheet2" sheetId="2" r:id="rId5"/>
    <sheet name="Sheet3" sheetId="3" r:id="rId6"/>
  </sheets>
  <definedNames>
    <definedName name="_xlnm._FilterDatabase" localSheetId="2" hidden="1">q2_data!$A$1:$F$394</definedName>
  </definedNames>
  <calcPr calcId="145621"/>
</workbook>
</file>

<file path=xl/calcChain.xml><?xml version="1.0" encoding="utf-8"?>
<calcChain xmlns="http://schemas.openxmlformats.org/spreadsheetml/2006/main">
  <c r="P28" i="4" l="1"/>
  <c r="O28" i="4"/>
  <c r="N28" i="4"/>
  <c r="M28" i="4"/>
  <c r="P27" i="4"/>
  <c r="O27" i="4"/>
  <c r="N27" i="4"/>
  <c r="M27" i="4"/>
  <c r="M25" i="4"/>
  <c r="R22" i="4"/>
  <c r="R23" i="4"/>
  <c r="R24" i="4"/>
  <c r="R25" i="4"/>
  <c r="R21" i="4"/>
  <c r="R20" i="4"/>
  <c r="Q22" i="4"/>
  <c r="Q23" i="4"/>
  <c r="Q24" i="4"/>
  <c r="Q25" i="4"/>
  <c r="Q21" i="4"/>
  <c r="Q20" i="4"/>
  <c r="P22" i="4"/>
  <c r="O22" i="4"/>
  <c r="N22" i="4"/>
  <c r="M22" i="4"/>
  <c r="P21" i="4"/>
  <c r="O21" i="4"/>
  <c r="N21" i="4"/>
  <c r="P20" i="4"/>
  <c r="O20" i="4"/>
  <c r="N20" i="4"/>
  <c r="M20" i="4"/>
  <c r="F32" i="4"/>
  <c r="E32" i="4"/>
  <c r="F31" i="4"/>
  <c r="E31" i="4"/>
  <c r="F30" i="4"/>
  <c r="E30" i="4"/>
  <c r="F29" i="4"/>
  <c r="E29" i="4"/>
  <c r="F28" i="4"/>
  <c r="E28" i="4"/>
  <c r="F27" i="4"/>
  <c r="E27" i="4"/>
  <c r="F25" i="4"/>
  <c r="E25" i="4"/>
  <c r="F24" i="4"/>
  <c r="E24" i="4"/>
  <c r="F23" i="4"/>
  <c r="E23" i="4"/>
  <c r="F22" i="4"/>
  <c r="E22" i="4"/>
  <c r="F21" i="4"/>
  <c r="E21" i="4"/>
  <c r="F20" i="4"/>
  <c r="E20" i="4"/>
  <c r="F15" i="4"/>
  <c r="E15" i="4"/>
  <c r="F14" i="4"/>
  <c r="E14" i="4"/>
  <c r="F13" i="4"/>
  <c r="E13" i="4"/>
  <c r="F12" i="4"/>
  <c r="E12" i="4"/>
  <c r="F11" i="4"/>
  <c r="E11" i="4"/>
  <c r="F10" i="4"/>
  <c r="E10" i="4"/>
  <c r="E4" i="4"/>
  <c r="E5" i="4"/>
  <c r="E6" i="4"/>
  <c r="E7" i="4"/>
  <c r="E8" i="4"/>
  <c r="E3" i="4"/>
  <c r="F4" i="4"/>
  <c r="F5" i="4"/>
  <c r="F6" i="4"/>
  <c r="F7" i="4"/>
  <c r="F8" i="4"/>
  <c r="F3" i="4"/>
  <c r="S20" i="4" l="1"/>
  <c r="H20" i="4"/>
  <c r="K21" i="4" s="1"/>
  <c r="S21" i="4"/>
  <c r="S23" i="4"/>
  <c r="S25" i="4"/>
  <c r="S22" i="4"/>
  <c r="S24" i="4"/>
  <c r="H3" i="4"/>
  <c r="O3" i="4" s="1"/>
  <c r="K4" i="4" s="1"/>
  <c r="S26" i="4" l="1"/>
  <c r="I21" i="4"/>
  <c r="J21" i="4"/>
  <c r="L21" i="4"/>
  <c r="P3" i="4"/>
  <c r="L4" i="4" s="1"/>
  <c r="N3" i="4"/>
  <c r="J4" i="4" s="1"/>
  <c r="M3" i="4"/>
  <c r="I4" i="4" s="1"/>
  <c r="H21" i="4" l="1"/>
  <c r="M21" i="4" s="1"/>
  <c r="H4" i="4"/>
  <c r="I22" i="4" l="1"/>
  <c r="J22" i="4"/>
  <c r="L22" i="4"/>
  <c r="K22" i="4"/>
  <c r="P4" i="4"/>
  <c r="L5" i="4" s="1"/>
  <c r="O4" i="4"/>
  <c r="K5" i="4" s="1"/>
  <c r="N4" i="4"/>
  <c r="J5" i="4" s="1"/>
  <c r="M4" i="4"/>
  <c r="I5" i="4" s="1"/>
  <c r="H22" i="4" l="1"/>
  <c r="H5" i="4"/>
  <c r="J23" i="4" l="1"/>
  <c r="I23" i="4"/>
  <c r="L23" i="4"/>
  <c r="K23" i="4"/>
  <c r="M5" i="4"/>
  <c r="I6" i="4" s="1"/>
  <c r="N5" i="4"/>
  <c r="J6" i="4" s="1"/>
  <c r="O5" i="4"/>
  <c r="K6" i="4" s="1"/>
  <c r="P5" i="4"/>
  <c r="L6" i="4" s="1"/>
  <c r="H23" i="4" l="1"/>
  <c r="H6" i="4"/>
  <c r="O23" i="4" l="1"/>
  <c r="P23" i="4"/>
  <c r="M23" i="4"/>
  <c r="I24" i="4" s="1"/>
  <c r="N23" i="4"/>
  <c r="J24" i="4" s="1"/>
  <c r="L24" i="4"/>
  <c r="K24" i="4"/>
  <c r="P6" i="4"/>
  <c r="L7" i="4" s="1"/>
  <c r="N6" i="4"/>
  <c r="J7" i="4" s="1"/>
  <c r="O6" i="4"/>
  <c r="K7" i="4" s="1"/>
  <c r="M6" i="4"/>
  <c r="I7" i="4" s="1"/>
  <c r="H24" i="4" l="1"/>
  <c r="H7" i="4"/>
  <c r="O24" i="4" l="1"/>
  <c r="K25" i="4" s="1"/>
  <c r="P24" i="4"/>
  <c r="M24" i="4"/>
  <c r="I25" i="4" s="1"/>
  <c r="N24" i="4"/>
  <c r="J25" i="4"/>
  <c r="L25" i="4"/>
  <c r="O7" i="4"/>
  <c r="K8" i="4" s="1"/>
  <c r="N7" i="4"/>
  <c r="J8" i="4" s="1"/>
  <c r="P7" i="4"/>
  <c r="L8" i="4" s="1"/>
  <c r="M7" i="4"/>
  <c r="I8" i="4" s="1"/>
  <c r="H25" i="4" l="1"/>
  <c r="H8" i="4"/>
  <c r="O25" i="4" l="1"/>
  <c r="K26" i="4" s="1"/>
  <c r="K27" i="4" s="1"/>
  <c r="P25" i="4"/>
  <c r="I26" i="4"/>
  <c r="I27" i="4" s="1"/>
  <c r="N25" i="4"/>
  <c r="J26" i="4" s="1"/>
  <c r="J27" i="4" s="1"/>
  <c r="L26" i="4"/>
  <c r="L27" i="4" s="1"/>
  <c r="N8" i="4"/>
  <c r="J9" i="4" s="1"/>
  <c r="J10" i="4" s="1"/>
  <c r="P8" i="4"/>
  <c r="L9" i="4" s="1"/>
  <c r="L10" i="4" s="1"/>
  <c r="M8" i="4"/>
  <c r="I9" i="4" s="1"/>
  <c r="O8" i="4"/>
  <c r="K9" i="4" s="1"/>
  <c r="K10" i="4" s="1"/>
  <c r="H27" i="4" l="1"/>
  <c r="R6" i="4"/>
  <c r="S6" i="4" s="1"/>
  <c r="R3" i="4"/>
  <c r="S3" i="4" s="1"/>
  <c r="S9" i="4" s="1"/>
  <c r="Q8" i="4"/>
  <c r="R7" i="4"/>
  <c r="S7" i="4" s="1"/>
  <c r="Q5" i="4"/>
  <c r="Q4" i="4"/>
  <c r="R8" i="4"/>
  <c r="S8" i="4" s="1"/>
  <c r="Q6" i="4"/>
  <c r="Q3" i="4"/>
  <c r="I10" i="4"/>
  <c r="H10" i="4" s="1"/>
  <c r="P10" i="4" s="1"/>
  <c r="L11" i="4" s="1"/>
  <c r="R5" i="4"/>
  <c r="S5" i="4" s="1"/>
  <c r="R4" i="4"/>
  <c r="S4" i="4" s="1"/>
  <c r="Q7" i="4"/>
  <c r="J28" i="4" l="1"/>
  <c r="I28" i="4"/>
  <c r="K28" i="4"/>
  <c r="L28" i="4"/>
  <c r="O10" i="4"/>
  <c r="K11" i="4" s="1"/>
  <c r="M10" i="4"/>
  <c r="I11" i="4" s="1"/>
  <c r="N10" i="4"/>
  <c r="J11" i="4" s="1"/>
  <c r="H11" i="4" s="1"/>
  <c r="H28" i="4" l="1"/>
  <c r="O11" i="4"/>
  <c r="K12" i="4" s="1"/>
  <c r="P11" i="4"/>
  <c r="L12" i="4" s="1"/>
  <c r="N11" i="4"/>
  <c r="J12" i="4" s="1"/>
  <c r="M11" i="4"/>
  <c r="I12" i="4" s="1"/>
  <c r="K29" i="4" l="1"/>
  <c r="J29" i="4"/>
  <c r="I29" i="4"/>
  <c r="L29" i="4"/>
  <c r="H12" i="4"/>
  <c r="H29" i="4" l="1"/>
  <c r="O12" i="4"/>
  <c r="K13" i="4" s="1"/>
  <c r="N12" i="4"/>
  <c r="J13" i="4" s="1"/>
  <c r="M12" i="4"/>
  <c r="I13" i="4" s="1"/>
  <c r="P12" i="4"/>
  <c r="L13" i="4" s="1"/>
  <c r="O29" i="4" l="1"/>
  <c r="K30" i="4" s="1"/>
  <c r="P29" i="4"/>
  <c r="M29" i="4"/>
  <c r="I30" i="4" s="1"/>
  <c r="N29" i="4"/>
  <c r="J30" i="4"/>
  <c r="L30" i="4"/>
  <c r="H13" i="4"/>
  <c r="H30" i="4" l="1"/>
  <c r="N13" i="4"/>
  <c r="J14" i="4" s="1"/>
  <c r="O13" i="4"/>
  <c r="K14" i="4" s="1"/>
  <c r="M13" i="4"/>
  <c r="I14" i="4" s="1"/>
  <c r="P13" i="4"/>
  <c r="L14" i="4" s="1"/>
  <c r="O30" i="4" l="1"/>
  <c r="P30" i="4"/>
  <c r="M30" i="4"/>
  <c r="I31" i="4" s="1"/>
  <c r="N30" i="4"/>
  <c r="J31" i="4" s="1"/>
  <c r="K31" i="4"/>
  <c r="L31" i="4"/>
  <c r="H14" i="4"/>
  <c r="H31" i="4" l="1"/>
  <c r="O14" i="4"/>
  <c r="K15" i="4" s="1"/>
  <c r="P14" i="4"/>
  <c r="L15" i="4" s="1"/>
  <c r="N14" i="4"/>
  <c r="J15" i="4" s="1"/>
  <c r="M14" i="4"/>
  <c r="I15" i="4" s="1"/>
  <c r="O31" i="4" l="1"/>
  <c r="K32" i="4" s="1"/>
  <c r="P31" i="4"/>
  <c r="M31" i="4"/>
  <c r="I32" i="4" s="1"/>
  <c r="N31" i="4"/>
  <c r="J32" i="4"/>
  <c r="L32" i="4"/>
  <c r="H15" i="4"/>
  <c r="H32" i="4" l="1"/>
  <c r="P15" i="4"/>
  <c r="L16" i="4" s="1"/>
  <c r="M15" i="4"/>
  <c r="I16" i="4" s="1"/>
  <c r="O15" i="4"/>
  <c r="K16" i="4" s="1"/>
  <c r="N15" i="4"/>
  <c r="J16" i="4" s="1"/>
  <c r="O32" i="4" l="1"/>
  <c r="P32" i="4"/>
  <c r="M32" i="4"/>
  <c r="I33" i="4" s="1"/>
  <c r="N32" i="4"/>
  <c r="J33" i="4"/>
  <c r="L33" i="4"/>
  <c r="K33" i="4"/>
  <c r="Q13" i="4"/>
  <c r="R13" i="4" s="1"/>
  <c r="S13" i="4" s="1"/>
  <c r="Q14" i="4"/>
  <c r="R14" i="4" s="1"/>
  <c r="S14" i="4" s="1"/>
  <c r="Q10" i="4"/>
  <c r="R10" i="4" s="1"/>
  <c r="S10" i="4" s="1"/>
  <c r="S16" i="4" s="1"/>
  <c r="Q15" i="4"/>
  <c r="R15" i="4" s="1"/>
  <c r="S15" i="4" s="1"/>
  <c r="Q12" i="4"/>
  <c r="R12" i="4" s="1"/>
  <c r="S12" i="4" s="1"/>
  <c r="Q11" i="4"/>
  <c r="R11" i="4" s="1"/>
  <c r="S11" i="4" s="1"/>
  <c r="Q31" i="4" l="1"/>
  <c r="Q32" i="4"/>
  <c r="R32" i="4" s="1"/>
  <c r="S32" i="4" s="1"/>
  <c r="Q30" i="4"/>
  <c r="R30" i="4" s="1"/>
  <c r="S30" i="4" s="1"/>
  <c r="Q29" i="4"/>
  <c r="R29" i="4" s="1"/>
  <c r="S29" i="4" s="1"/>
  <c r="Q28" i="4"/>
  <c r="R28" i="4" s="1"/>
  <c r="S28" i="4" s="1"/>
  <c r="Q27" i="4"/>
  <c r="R27" i="4" s="1"/>
  <c r="S27" i="4" s="1"/>
  <c r="R31" i="4" l="1"/>
  <c r="S31" i="4" s="1"/>
  <c r="S33" i="4" s="1"/>
</calcChain>
</file>

<file path=xl/sharedStrings.xml><?xml version="1.0" encoding="utf-8"?>
<sst xmlns="http://schemas.openxmlformats.org/spreadsheetml/2006/main" count="64" uniqueCount="45">
  <si>
    <t>x1</t>
  </si>
  <si>
    <t>x2</t>
  </si>
  <si>
    <t>y</t>
  </si>
  <si>
    <t>x1*x2</t>
  </si>
  <si>
    <t>e(-x1)</t>
  </si>
  <si>
    <t>error</t>
  </si>
  <si>
    <t>w0</t>
  </si>
  <si>
    <t>w1</t>
  </si>
  <si>
    <t>w2</t>
  </si>
  <si>
    <t>w3</t>
  </si>
  <si>
    <t>grad0</t>
  </si>
  <si>
    <t>grad1</t>
  </si>
  <si>
    <t>grad2</t>
  </si>
  <si>
    <t>grad3</t>
  </si>
  <si>
    <t>residuals</t>
  </si>
  <si>
    <t>yhat</t>
  </si>
  <si>
    <t>Epoch</t>
  </si>
  <si>
    <t>residuals^2</t>
  </si>
  <si>
    <t>dummy</t>
  </si>
  <si>
    <t>Stochastic Gradient Descent</t>
  </si>
  <si>
    <t>Stochastic Gradient Descent + Ridge regularization</t>
  </si>
  <si>
    <t>mpg</t>
  </si>
  <si>
    <t>cylinders</t>
  </si>
  <si>
    <t>displacement</t>
  </si>
  <si>
    <t>horsepower</t>
  </si>
  <si>
    <t>weight</t>
  </si>
  <si>
    <t>acceleration</t>
  </si>
  <si>
    <t>Class_Number</t>
  </si>
  <si>
    <t>Number_Of_Animal_Species_In_Class</t>
  </si>
  <si>
    <t>Class_Type</t>
  </si>
  <si>
    <t>Animal_Names</t>
  </si>
  <si>
    <t>Mammal</t>
  </si>
  <si>
    <t>aardvark, antelope, bear, boar, buffalo, calf, cavy, cheetah, deer, dolphin, elephant, fruitbat, giraffe, girl, goat, gorilla, hamster, hare, leopard, lion, lynx, mink, mole, mongoose, opossum, oryx, platypus, polecat, pony, porpoise, puma, pussycat, raccoon, reindeer, seal, sealion, squirrel, vampire, vole, wallaby, wolf</t>
  </si>
  <si>
    <t>Bird</t>
  </si>
  <si>
    <t>chicken, crow, dove, duck, flamingo, gull, hawk, kiwi, lark, ostrich, parakeet, penguin, pheasant, rhea, skimmer, skua, sparrow, swan, vulture, wren</t>
  </si>
  <si>
    <t>Reptile</t>
  </si>
  <si>
    <t>pitviper, seasnake, slowworm, tortoise, tuatara</t>
  </si>
  <si>
    <t>Fish</t>
  </si>
  <si>
    <t>bass, carp, catfish, chub, dogfish, haddock, herring, pike, piranha, seahorse, sole, stingray, tuna</t>
  </si>
  <si>
    <t>Amphibian</t>
  </si>
  <si>
    <t>frog, frog, newt, toad</t>
  </si>
  <si>
    <t>Bug</t>
  </si>
  <si>
    <t>flea, gnat, honeybee, housefly, ladybird, moth, termite, wasp</t>
  </si>
  <si>
    <t>Invertebrate</t>
  </si>
  <si>
    <t>clam, crab, crayfish, lobster, octopus, scorpion, seawasp, slug, starfish, worm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</si>
</sst>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2" fillId="3" borderId="2" xfId="0" applyFont="1" applyFill="1" applyBorder="1"/>
    <xf numFmtId="0" fontId="0" fillId="5" borderId="2" xfId="0" applyFill="1" applyBorder="1"/>
    <xf numFmtId="0" fontId="0" fillId="4" borderId="2" xfId="0" applyFill="1" applyBorder="1"/>
    <xf numFmtId="0" fontId="0" fillId="5" borderId="3" xfId="0" applyFill="1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/>
    <xf numFmtId="0" fontId="2" fillId="3" borderId="0" xfId="0" applyFont="1" applyFill="1" applyBorder="1"/>
    <xf numFmtId="0" fontId="0" fillId="5" borderId="0" xfId="0" applyFill="1" applyBorder="1"/>
    <xf numFmtId="0" fontId="0" fillId="4" borderId="0" xfId="0" applyFill="1" applyBorder="1"/>
    <xf numFmtId="0" fontId="0" fillId="5" borderId="5" xfId="0" applyFill="1" applyBorder="1"/>
    <xf numFmtId="0" fontId="0" fillId="2" borderId="6" xfId="0" applyFill="1" applyBorder="1"/>
    <xf numFmtId="0" fontId="0" fillId="0" borderId="6" xfId="0" applyBorder="1"/>
    <xf numFmtId="0" fontId="2" fillId="3" borderId="6" xfId="0" applyFont="1" applyFill="1" applyBorder="1"/>
    <xf numFmtId="0" fontId="0" fillId="5" borderId="6" xfId="0" applyFill="1" applyBorder="1"/>
    <xf numFmtId="0" fontId="0" fillId="4" borderId="6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5" borderId="8" xfId="0" applyFill="1" applyBorder="1"/>
    <xf numFmtId="0" fontId="0" fillId="5" borderId="9" xfId="0" applyFill="1" applyBorder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12" xfId="0" applyFill="1" applyBorder="1"/>
    <xf numFmtId="0" fontId="0" fillId="0" borderId="12" xfId="0" applyBorder="1"/>
    <xf numFmtId="0" fontId="2" fillId="3" borderId="12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sqref="A1:XFD1"/>
    </sheetView>
  </sheetViews>
  <sheetFormatPr defaultRowHeight="15" x14ac:dyDescent="0.25"/>
  <sheetData>
    <row r="1" spans="1:4" s="31" customFormat="1" ht="75" x14ac:dyDescent="0.25">
      <c r="A1" s="31" t="s">
        <v>27</v>
      </c>
      <c r="B1" s="31" t="s">
        <v>28</v>
      </c>
      <c r="C1" s="31" t="s">
        <v>29</v>
      </c>
      <c r="D1" s="31" t="s">
        <v>30</v>
      </c>
    </row>
    <row r="2" spans="1:4" x14ac:dyDescent="0.25">
      <c r="A2">
        <v>1</v>
      </c>
      <c r="B2">
        <v>41</v>
      </c>
      <c r="C2" t="s">
        <v>31</v>
      </c>
      <c r="D2" t="s">
        <v>32</v>
      </c>
    </row>
    <row r="3" spans="1:4" x14ac:dyDescent="0.25">
      <c r="A3">
        <v>2</v>
      </c>
      <c r="B3">
        <v>20</v>
      </c>
      <c r="C3" t="s">
        <v>33</v>
      </c>
      <c r="D3" t="s">
        <v>34</v>
      </c>
    </row>
    <row r="4" spans="1:4" x14ac:dyDescent="0.25">
      <c r="A4">
        <v>3</v>
      </c>
      <c r="B4">
        <v>5</v>
      </c>
      <c r="C4" t="s">
        <v>35</v>
      </c>
      <c r="D4" t="s">
        <v>36</v>
      </c>
    </row>
    <row r="5" spans="1:4" x14ac:dyDescent="0.25">
      <c r="A5">
        <v>4</v>
      </c>
      <c r="B5">
        <v>13</v>
      </c>
      <c r="C5" t="s">
        <v>37</v>
      </c>
      <c r="D5" t="s">
        <v>38</v>
      </c>
    </row>
    <row r="6" spans="1:4" x14ac:dyDescent="0.25">
      <c r="A6">
        <v>5</v>
      </c>
      <c r="B6">
        <v>4</v>
      </c>
      <c r="C6" t="s">
        <v>39</v>
      </c>
      <c r="D6" t="s">
        <v>40</v>
      </c>
    </row>
    <row r="7" spans="1:4" x14ac:dyDescent="0.25">
      <c r="A7">
        <v>6</v>
      </c>
      <c r="B7">
        <v>8</v>
      </c>
      <c r="C7" t="s">
        <v>41</v>
      </c>
      <c r="D7" t="s">
        <v>42</v>
      </c>
    </row>
    <row r="8" spans="1:4" x14ac:dyDescent="0.25">
      <c r="A8">
        <v>7</v>
      </c>
      <c r="B8">
        <v>10</v>
      </c>
      <c r="C8" t="s">
        <v>43</v>
      </c>
      <c r="D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501"/>
  <sheetViews>
    <sheetView workbookViewId="0">
      <selection activeCell="C3" sqref="C3"/>
    </sheetView>
  </sheetViews>
  <sheetFormatPr defaultRowHeight="15" x14ac:dyDescent="0.25"/>
  <cols>
    <col min="1" max="1" width="2.28515625" customWidth="1"/>
    <col min="2" max="2" width="2" style="2" bestFit="1" customWidth="1"/>
    <col min="3" max="3" width="12" style="2" bestFit="1" customWidth="1"/>
    <col min="4" max="4" width="12" bestFit="1" customWidth="1"/>
    <col min="5" max="6" width="12" style="2" bestFit="1" customWidth="1"/>
    <col min="7" max="7" width="12.7109375" style="3" bestFit="1" customWidth="1"/>
    <col min="8" max="8" width="12.7109375" bestFit="1" customWidth="1"/>
    <col min="9" max="9" width="12" bestFit="1" customWidth="1"/>
    <col min="10" max="11" width="12.7109375" bestFit="1" customWidth="1"/>
    <col min="12" max="12" width="12" bestFit="1" customWidth="1"/>
    <col min="13" max="16" width="12.7109375" bestFit="1" customWidth="1"/>
    <col min="17" max="17" width="12" bestFit="1" customWidth="1"/>
    <col min="18" max="18" width="12.7109375" bestFit="1" customWidth="1"/>
    <col min="19" max="19" width="12" bestFit="1" customWidth="1"/>
  </cols>
  <sheetData>
    <row r="1" spans="1:19" x14ac:dyDescent="0.25">
      <c r="M1" s="40" t="s">
        <v>19</v>
      </c>
      <c r="N1" s="40"/>
      <c r="O1" s="40"/>
      <c r="P1" s="40"/>
    </row>
    <row r="2" spans="1:19" ht="75" x14ac:dyDescent="0.25">
      <c r="A2" s="31" t="s">
        <v>16</v>
      </c>
      <c r="B2" s="30" t="s">
        <v>18</v>
      </c>
      <c r="C2" s="2" t="s">
        <v>0</v>
      </c>
      <c r="D2" t="s">
        <v>1</v>
      </c>
      <c r="E2" s="2" t="s">
        <v>3</v>
      </c>
      <c r="F2" s="2" t="s">
        <v>4</v>
      </c>
      <c r="G2" s="3" t="s">
        <v>2</v>
      </c>
      <c r="H2" s="5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5" t="s">
        <v>15</v>
      </c>
      <c r="R2" s="5" t="s">
        <v>14</v>
      </c>
      <c r="S2" s="4" t="s">
        <v>17</v>
      </c>
    </row>
    <row r="3" spans="1:19" x14ac:dyDescent="0.25">
      <c r="A3" s="37">
        <v>0</v>
      </c>
      <c r="B3" s="7">
        <v>1</v>
      </c>
      <c r="C3" s="7">
        <v>0.180269688876769</v>
      </c>
      <c r="D3" s="8">
        <v>3.8950482975249098E-2</v>
      </c>
      <c r="E3" s="7">
        <f>D3*C3</f>
        <v>7.0215914475480427E-3</v>
      </c>
      <c r="F3" s="7">
        <f>EXP(-C3)</f>
        <v>0.8350449786989016</v>
      </c>
      <c r="G3" s="9">
        <v>0.25673540979446202</v>
      </c>
      <c r="H3" s="10">
        <f>G3-(I3*B3+J3*C3+K3*E3+L3*F3)</f>
        <v>0.25673540979446202</v>
      </c>
      <c r="I3" s="11">
        <v>0</v>
      </c>
      <c r="J3" s="11">
        <v>0</v>
      </c>
      <c r="K3" s="11">
        <v>0</v>
      </c>
      <c r="L3" s="11">
        <v>0</v>
      </c>
      <c r="M3" s="8">
        <f t="shared" ref="M3:M8" si="0">-2*H3</f>
        <v>-0.51347081958892404</v>
      </c>
      <c r="N3" s="8">
        <f t="shared" ref="N3:N8" si="1">-2*C3*H3</f>
        <v>-9.2563224894594925E-2</v>
      </c>
      <c r="O3" s="8">
        <f t="shared" ref="O3:O8" si="2">-2*E3*H3</f>
        <v>-3.6053823153910729E-3</v>
      </c>
      <c r="P3" s="8">
        <f t="shared" ref="P3:P8" si="3">-2*F3*H3</f>
        <v>-0.42877122960614061</v>
      </c>
      <c r="Q3" s="28">
        <f>B3*I$9+C3*J$9+E3*K$9+F3*L$9</f>
        <v>2.6692057840120909E-2</v>
      </c>
      <c r="R3" s="12">
        <f>G3-(B3*I$9+C3*J$9+E3*K$9+F3*L$9)</f>
        <v>0.23004335195434111</v>
      </c>
      <c r="S3" s="25">
        <f>R3^2</f>
        <v>5.2919943778388857E-2</v>
      </c>
    </row>
    <row r="4" spans="1:19" x14ac:dyDescent="0.25">
      <c r="A4" s="38">
        <v>0</v>
      </c>
      <c r="B4" s="14">
        <v>1</v>
      </c>
      <c r="C4" s="14">
        <v>0.72493392919214705</v>
      </c>
      <c r="D4" s="15">
        <v>0.84040720917545397</v>
      </c>
      <c r="E4" s="14">
        <f t="shared" ref="E4:E8" si="4">D4*C4</f>
        <v>0.60923970026896845</v>
      </c>
      <c r="F4" s="14">
        <f t="shared" ref="F4:F8" si="5">EXP(-C4)</f>
        <v>0.4843565697280432</v>
      </c>
      <c r="G4" s="16">
        <v>0.2430366456692</v>
      </c>
      <c r="H4" s="17">
        <f>G4-(I4*B4+J4*C4+K4*E4+L4*F4)</f>
        <v>0.23513216820998251</v>
      </c>
      <c r="I4" s="18">
        <f>I3-(0.01*M3)</f>
        <v>5.1347081958892406E-3</v>
      </c>
      <c r="J4" s="18">
        <f t="shared" ref="J4:L4" si="6">J3-(0.01*N3)</f>
        <v>9.2563224894594927E-4</v>
      </c>
      <c r="K4" s="18">
        <f t="shared" si="6"/>
        <v>3.6053823153910731E-5</v>
      </c>
      <c r="L4" s="18">
        <f t="shared" si="6"/>
        <v>4.2877122960614062E-3</v>
      </c>
      <c r="M4" s="15">
        <f t="shared" si="0"/>
        <v>-0.47026433641996501</v>
      </c>
      <c r="N4" s="15">
        <f t="shared" si="1"/>
        <v>-0.34091057315986295</v>
      </c>
      <c r="O4" s="15">
        <f t="shared" si="2"/>
        <v>-0.28650370336768483</v>
      </c>
      <c r="P4" s="15">
        <f t="shared" si="3"/>
        <v>-0.22777562085380876</v>
      </c>
      <c r="Q4" s="29">
        <f>B4*I$9+C4*J$9+E4*K$9+F4*L$9</f>
        <v>2.0428470273626695E-2</v>
      </c>
      <c r="R4" s="19">
        <f>G4-(B4*I$9+C4*J$9+E4*K$9+F4*L$9)</f>
        <v>0.22260817539557332</v>
      </c>
      <c r="S4" s="26">
        <f t="shared" ref="S4:S15" si="7">R4^2</f>
        <v>4.9554399752946336E-2</v>
      </c>
    </row>
    <row r="5" spans="1:19" x14ac:dyDescent="0.25">
      <c r="A5" s="38">
        <v>0</v>
      </c>
      <c r="B5" s="14">
        <v>1</v>
      </c>
      <c r="C5" s="14">
        <v>1.27808145906086E-2</v>
      </c>
      <c r="D5" s="15">
        <v>0.97474321463974301</v>
      </c>
      <c r="E5" s="14">
        <f t="shared" si="4"/>
        <v>1.2458012299764358E-2</v>
      </c>
      <c r="F5" s="14">
        <f t="shared" si="5"/>
        <v>0.9873005131731265</v>
      </c>
      <c r="G5" s="16">
        <v>0.43522855533466098</v>
      </c>
      <c r="H5" s="17">
        <f>G5-(I5*B5+J5*C5+K5*E5+L5*F5)</f>
        <v>0.41881757004275366</v>
      </c>
      <c r="I5" s="18">
        <f>I4-(0.01*M4)</f>
        <v>9.8373515600888896E-3</v>
      </c>
      <c r="J5" s="18">
        <f t="shared" ref="J5" si="8">J4-(0.01*N4)</f>
        <v>4.3347379805445787E-3</v>
      </c>
      <c r="K5" s="18">
        <f t="shared" ref="K5" si="9">K4-(0.01*O4)</f>
        <v>2.901090856830759E-3</v>
      </c>
      <c r="L5" s="18">
        <f t="shared" ref="L5" si="10">L4-(0.01*P4)</f>
        <v>6.5654685045994938E-3</v>
      </c>
      <c r="M5" s="15">
        <f t="shared" si="0"/>
        <v>-0.83763514008550732</v>
      </c>
      <c r="N5" s="15">
        <f t="shared" si="1"/>
        <v>-1.0705659420011331E-2</v>
      </c>
      <c r="O5" s="15">
        <f t="shared" si="2"/>
        <v>-1.0435268877900092E-2</v>
      </c>
      <c r="P5" s="15">
        <f t="shared" si="3"/>
        <v>-0.82699760365826513</v>
      </c>
      <c r="Q5" s="29">
        <f t="shared" ref="Q5:Q8" si="11">B5*I$9+C5*J$9+E5*K$9+F5*L$9</f>
        <v>2.8540494616900204E-2</v>
      </c>
      <c r="R5" s="19">
        <f t="shared" ref="R5:R8" si="12">G5-(B5*I$9+C5*J$9+E5*K$9+F5*L$9)</f>
        <v>0.40668806071776076</v>
      </c>
      <c r="S5" s="26">
        <f t="shared" si="7"/>
        <v>0.16539517873037307</v>
      </c>
    </row>
    <row r="6" spans="1:19" x14ac:dyDescent="0.25">
      <c r="A6" s="38">
        <v>0</v>
      </c>
      <c r="B6" s="14">
        <v>1</v>
      </c>
      <c r="C6" s="14">
        <v>0.85079508937677795</v>
      </c>
      <c r="D6" s="15">
        <v>1.45992894044163</v>
      </c>
      <c r="E6" s="14">
        <f t="shared" si="4"/>
        <v>1.2421003733667813</v>
      </c>
      <c r="F6" s="14">
        <f t="shared" si="5"/>
        <v>0.42707523393989255</v>
      </c>
      <c r="G6" s="16">
        <v>-5.9352356070132499E-2</v>
      </c>
      <c r="H6" s="17">
        <f>G6-(I6*B6+J6*C6+K6*E6+L6*F6)</f>
        <v>-9.1414029541451988E-2</v>
      </c>
      <c r="I6" s="18">
        <f t="shared" ref="I6:I9" si="13">I5-(0.01*M5)</f>
        <v>1.8213702960943962E-2</v>
      </c>
      <c r="J6" s="18">
        <f t="shared" ref="J6:J9" si="14">J5-(0.01*N5)</f>
        <v>4.4417945747446917E-3</v>
      </c>
      <c r="K6" s="18">
        <f t="shared" ref="K6:K9" si="15">K5-(0.01*O5)</f>
        <v>3.0054435456097601E-3</v>
      </c>
      <c r="L6" s="18">
        <f t="shared" ref="L6:L9" si="16">L5-(0.01*P5)</f>
        <v>1.4835444541182146E-2</v>
      </c>
      <c r="M6" s="15">
        <f t="shared" si="0"/>
        <v>0.18282805908290398</v>
      </c>
      <c r="N6" s="15">
        <f t="shared" si="1"/>
        <v>0.15554921486802212</v>
      </c>
      <c r="O6" s="15">
        <f t="shared" si="2"/>
        <v>0.22709080044879898</v>
      </c>
      <c r="P6" s="15">
        <f t="shared" si="3"/>
        <v>7.8081336103607707E-2</v>
      </c>
      <c r="Q6" s="29">
        <f t="shared" si="11"/>
        <v>1.7530008532620107E-2</v>
      </c>
      <c r="R6" s="19">
        <f t="shared" si="12"/>
        <v>-7.6882364602752606E-2</v>
      </c>
      <c r="S6" s="26">
        <f t="shared" si="7"/>
        <v>5.9108979869105871E-3</v>
      </c>
    </row>
    <row r="7" spans="1:19" x14ac:dyDescent="0.25">
      <c r="A7" s="38">
        <v>0</v>
      </c>
      <c r="B7" s="14">
        <v>1</v>
      </c>
      <c r="C7" s="14">
        <v>0.89390417028508096</v>
      </c>
      <c r="D7" s="15">
        <v>1.7143084941456499</v>
      </c>
      <c r="E7" s="14">
        <f t="shared" si="4"/>
        <v>1.5324275120719337</v>
      </c>
      <c r="F7" s="14">
        <f t="shared" si="5"/>
        <v>0.40905560841556021</v>
      </c>
      <c r="G7" s="16">
        <v>-0.11680606530823601</v>
      </c>
      <c r="H7" s="17">
        <f t="shared" ref="H7:H8" si="17">G7-(I7*B7+J7*C7+K7*E7+L7*F7)</f>
        <v>-0.14264631363397451</v>
      </c>
      <c r="I7" s="18">
        <f t="shared" si="13"/>
        <v>1.6385422370114922E-2</v>
      </c>
      <c r="J7" s="18">
        <f t="shared" si="14"/>
        <v>2.8863024260644705E-3</v>
      </c>
      <c r="K7" s="18">
        <f t="shared" si="15"/>
        <v>7.3453554112177036E-4</v>
      </c>
      <c r="L7" s="18">
        <f t="shared" si="16"/>
        <v>1.4054631180146068E-2</v>
      </c>
      <c r="M7" s="15">
        <f t="shared" si="0"/>
        <v>0.28529262726794902</v>
      </c>
      <c r="N7" s="15">
        <f t="shared" si="1"/>
        <v>0.25502426926640681</v>
      </c>
      <c r="O7" s="15">
        <f t="shared" si="2"/>
        <v>0.43719027101668861</v>
      </c>
      <c r="P7" s="15">
        <f t="shared" si="3"/>
        <v>0.11670054922356453</v>
      </c>
      <c r="Q7" s="29">
        <f t="shared" si="11"/>
        <v>1.6294467511722935E-2</v>
      </c>
      <c r="R7" s="19">
        <f t="shared" si="12"/>
        <v>-0.13310053281995893</v>
      </c>
      <c r="S7" s="26">
        <f t="shared" si="7"/>
        <v>1.7715751836956964E-2</v>
      </c>
    </row>
    <row r="8" spans="1:19" x14ac:dyDescent="0.25">
      <c r="A8" s="39">
        <v>0</v>
      </c>
      <c r="B8" s="20">
        <v>1</v>
      </c>
      <c r="C8" s="20">
        <v>0.63233401382349597</v>
      </c>
      <c r="D8" s="21">
        <v>4.0967225582465301E-2</v>
      </c>
      <c r="E8" s="20">
        <f t="shared" si="4"/>
        <v>2.590497018777289E-2</v>
      </c>
      <c r="F8" s="20">
        <f t="shared" si="5"/>
        <v>0.53135017393210393</v>
      </c>
      <c r="G8" s="22">
        <v>9.6331884020181599E-2</v>
      </c>
      <c r="H8" s="23">
        <f t="shared" si="17"/>
        <v>7.5833269659873678E-2</v>
      </c>
      <c r="I8" s="24">
        <f t="shared" si="13"/>
        <v>1.3532496097435431E-2</v>
      </c>
      <c r="J8" s="24">
        <f t="shared" si="14"/>
        <v>3.3605973340040214E-4</v>
      </c>
      <c r="K8" s="24">
        <f t="shared" si="15"/>
        <v>-3.6373671690451163E-3</v>
      </c>
      <c r="L8" s="24">
        <f t="shared" si="16"/>
        <v>1.2887625687910423E-2</v>
      </c>
      <c r="M8" s="21">
        <f t="shared" si="0"/>
        <v>-0.15166653931974736</v>
      </c>
      <c r="N8" s="21">
        <f t="shared" si="1"/>
        <v>-9.5903911570774922E-2</v>
      </c>
      <c r="O8" s="21">
        <f t="shared" si="2"/>
        <v>-3.9289171795607401E-3</v>
      </c>
      <c r="P8" s="21">
        <f t="shared" si="3"/>
        <v>-8.058804204722804E-2</v>
      </c>
      <c r="Q8" s="29">
        <f t="shared" si="11"/>
        <v>2.3050935293365098E-2</v>
      </c>
      <c r="R8" s="19">
        <f t="shared" si="12"/>
        <v>7.3280948726816508E-2</v>
      </c>
      <c r="S8" s="27">
        <f t="shared" si="7"/>
        <v>5.3700974463023101E-3</v>
      </c>
    </row>
    <row r="9" spans="1:19" x14ac:dyDescent="0.25">
      <c r="A9" s="13"/>
      <c r="B9" s="14"/>
      <c r="C9" s="14"/>
      <c r="D9" s="15"/>
      <c r="E9" s="14"/>
      <c r="F9" s="14"/>
      <c r="G9" s="16"/>
      <c r="H9" s="17"/>
      <c r="I9" s="24">
        <f t="shared" si="13"/>
        <v>1.5049161490632904E-2</v>
      </c>
      <c r="J9" s="24">
        <f t="shared" si="14"/>
        <v>1.2950988491081514E-3</v>
      </c>
      <c r="K9" s="24">
        <f t="shared" si="15"/>
        <v>-3.598077997249509E-3</v>
      </c>
      <c r="L9" s="24">
        <f t="shared" si="16"/>
        <v>1.3693506108382703E-2</v>
      </c>
      <c r="M9" s="15"/>
      <c r="N9" s="15"/>
      <c r="O9" s="15"/>
      <c r="P9" s="15"/>
      <c r="Q9" s="29"/>
      <c r="R9" s="19"/>
      <c r="S9" s="26">
        <f>AVERAGE(S3:S8)</f>
        <v>4.9477711588646341E-2</v>
      </c>
    </row>
    <row r="10" spans="1:19" x14ac:dyDescent="0.25">
      <c r="A10" s="6">
        <v>1</v>
      </c>
      <c r="B10" s="7">
        <v>1</v>
      </c>
      <c r="C10" s="7">
        <v>0.180269688876769</v>
      </c>
      <c r="D10" s="8">
        <v>3.8950482975249098E-2</v>
      </c>
      <c r="E10" s="7">
        <f>D10*C10</f>
        <v>7.0215914475480427E-3</v>
      </c>
      <c r="F10" s="7">
        <f>EXP(-C10)</f>
        <v>0.8350449786989016</v>
      </c>
      <c r="G10" s="9">
        <v>0.25673540979446202</v>
      </c>
      <c r="H10" s="10">
        <f>G10-(I10*B10+J10*C10+K10*E10+L10*F10)</f>
        <v>0.23004335195434111</v>
      </c>
      <c r="I10" s="11">
        <f>I9</f>
        <v>1.5049161490632904E-2</v>
      </c>
      <c r="J10" s="11">
        <f>J9</f>
        <v>1.2950988491081514E-3</v>
      </c>
      <c r="K10" s="11">
        <f>K9</f>
        <v>-3.598077997249509E-3</v>
      </c>
      <c r="L10" s="11">
        <f>L9</f>
        <v>1.3693506108382703E-2</v>
      </c>
      <c r="M10" s="8">
        <f t="shared" ref="M10:M15" si="18">-2*H10</f>
        <v>-0.46008670390868223</v>
      </c>
      <c r="N10" s="8">
        <f t="shared" ref="N10:N15" si="19">-2*C10*H10</f>
        <v>-8.2939686969956281E-2</v>
      </c>
      <c r="O10" s="8">
        <f t="shared" ref="O10:O15" si="20">-2*E10*H10</f>
        <v>-3.2305408652957717E-3</v>
      </c>
      <c r="P10" s="8">
        <f t="shared" ref="P10:P15" si="21">-2*F10*H10</f>
        <v>-0.38419309186507339</v>
      </c>
      <c r="Q10" s="28">
        <f>B10*I$16+C10*J$16+E10*K$16+F10*L$16</f>
        <v>4.9425753850551118E-2</v>
      </c>
      <c r="R10" s="28">
        <f>G10-Q10</f>
        <v>0.2073096559439109</v>
      </c>
      <c r="S10" s="25">
        <f>R10^2</f>
        <v>4.2977293447582714E-2</v>
      </c>
    </row>
    <row r="11" spans="1:19" x14ac:dyDescent="0.25">
      <c r="A11" s="13">
        <v>1</v>
      </c>
      <c r="B11" s="14">
        <v>1</v>
      </c>
      <c r="C11" s="14">
        <v>0.72493392919214705</v>
      </c>
      <c r="D11" s="15">
        <v>0.84040720917545397</v>
      </c>
      <c r="E11" s="14">
        <f t="shared" ref="E11:E15" si="22">D11*C11</f>
        <v>0.60923970026896845</v>
      </c>
      <c r="F11" s="14">
        <f t="shared" ref="F11:F15" si="23">EXP(-C11)</f>
        <v>0.4843565697280432</v>
      </c>
      <c r="G11" s="16">
        <v>0.2430366456692</v>
      </c>
      <c r="H11" s="17">
        <f t="shared" ref="H11:H15" si="24">G11-(I11*B11+J11*C11+K11*E11+L11*F11)</f>
        <v>0.21552550420650093</v>
      </c>
      <c r="I11" s="18">
        <f>I10-(0.01*M10)</f>
        <v>1.9650028529719726E-2</v>
      </c>
      <c r="J11" s="18">
        <f t="shared" ref="J11:J15" si="25">J10-(0.01*N10)</f>
        <v>2.1244957188077144E-3</v>
      </c>
      <c r="K11" s="18">
        <f t="shared" ref="K11:K15" si="26">K10-(0.01*O10)</f>
        <v>-3.5657725885965513E-3</v>
      </c>
      <c r="L11" s="18">
        <f t="shared" ref="L11:L15" si="27">L10-(0.01*P10)</f>
        <v>1.7535437027033439E-2</v>
      </c>
      <c r="M11" s="15">
        <f t="shared" si="18"/>
        <v>-0.43105100841300187</v>
      </c>
      <c r="N11" s="15">
        <f t="shared" si="19"/>
        <v>-0.31248350121107465</v>
      </c>
      <c r="O11" s="15">
        <f t="shared" si="20"/>
        <v>-0.26261338716617388</v>
      </c>
      <c r="P11" s="15">
        <f t="shared" si="21"/>
        <v>-0.20878238781273548</v>
      </c>
      <c r="Q11" s="29">
        <f>B11*I$16+C11*J$16+E11*K$16+F11*L$16</f>
        <v>3.6245752007448701E-2</v>
      </c>
      <c r="R11" s="29">
        <f t="shared" ref="R11:R15" si="28">G11-Q11</f>
        <v>0.2067908936617513</v>
      </c>
      <c r="S11" s="26">
        <f t="shared" si="7"/>
        <v>4.2762473701425732E-2</v>
      </c>
    </row>
    <row r="12" spans="1:19" x14ac:dyDescent="0.25">
      <c r="A12" s="13">
        <v>1</v>
      </c>
      <c r="B12" s="14">
        <v>1</v>
      </c>
      <c r="C12" s="14">
        <v>1.27808145906086E-2</v>
      </c>
      <c r="D12" s="15">
        <v>0.97474321463974301</v>
      </c>
      <c r="E12" s="14">
        <f t="shared" si="22"/>
        <v>1.2458012299764358E-2</v>
      </c>
      <c r="F12" s="14">
        <f t="shared" si="23"/>
        <v>0.9873005131731265</v>
      </c>
      <c r="G12" s="16">
        <v>0.43522855533466098</v>
      </c>
      <c r="H12" s="17">
        <f t="shared" si="24"/>
        <v>0.39183857646691211</v>
      </c>
      <c r="I12" s="18">
        <f>I11-(0.01*M11)</f>
        <v>2.3960538613849745E-2</v>
      </c>
      <c r="J12" s="18">
        <f t="shared" si="25"/>
        <v>5.2493307309184611E-3</v>
      </c>
      <c r="K12" s="18">
        <f t="shared" si="26"/>
        <v>-9.3963871693481232E-4</v>
      </c>
      <c r="L12" s="18">
        <f t="shared" si="27"/>
        <v>1.9623260905160794E-2</v>
      </c>
      <c r="M12" s="15">
        <f t="shared" si="18"/>
        <v>-0.78367715293382423</v>
      </c>
      <c r="N12" s="15">
        <f t="shared" si="19"/>
        <v>-1.0016032390543227E-2</v>
      </c>
      <c r="O12" s="15">
        <f t="shared" si="20"/>
        <v>-9.7630596102938963E-3</v>
      </c>
      <c r="P12" s="15">
        <f t="shared" si="21"/>
        <v>-0.77372485525361945</v>
      </c>
      <c r="Q12" s="29">
        <f t="shared" ref="Q12:Q15" si="29">B12*I$16+C12*J$16+E12*K$16+F12*L$16</f>
        <v>5.305891584330974E-2</v>
      </c>
      <c r="R12" s="29">
        <f t="shared" si="28"/>
        <v>0.38216963949135124</v>
      </c>
      <c r="S12" s="26">
        <f t="shared" si="7"/>
        <v>0.14605363334894939</v>
      </c>
    </row>
    <row r="13" spans="1:19" x14ac:dyDescent="0.25">
      <c r="A13" s="13">
        <v>1</v>
      </c>
      <c r="B13" s="14">
        <v>1</v>
      </c>
      <c r="C13" s="14">
        <v>0.85079508937677795</v>
      </c>
      <c r="D13" s="15">
        <v>1.45992894044163</v>
      </c>
      <c r="E13" s="14">
        <f t="shared" si="22"/>
        <v>1.2421003733667813</v>
      </c>
      <c r="F13" s="14">
        <f t="shared" si="23"/>
        <v>0.42707523393989255</v>
      </c>
      <c r="G13" s="16">
        <v>-5.9352356070132499E-2</v>
      </c>
      <c r="H13" s="17">
        <f t="shared" si="24"/>
        <v>-0.10634012430952711</v>
      </c>
      <c r="I13" s="18">
        <f t="shared" ref="I13:I15" si="30">I12-(0.01*M12)</f>
        <v>3.1797310143187985E-2</v>
      </c>
      <c r="J13" s="18">
        <f t="shared" si="25"/>
        <v>5.3494910548238933E-3</v>
      </c>
      <c r="K13" s="18">
        <f t="shared" si="26"/>
        <v>-8.4200812083187336E-4</v>
      </c>
      <c r="L13" s="18">
        <f t="shared" si="27"/>
        <v>2.736050945769699E-2</v>
      </c>
      <c r="M13" s="15">
        <f t="shared" si="18"/>
        <v>0.21268024861905421</v>
      </c>
      <c r="N13" s="15">
        <f t="shared" si="19"/>
        <v>0.18094731113252358</v>
      </c>
      <c r="O13" s="15">
        <f t="shared" si="20"/>
        <v>0.26417021621746711</v>
      </c>
      <c r="P13" s="15">
        <f t="shared" si="21"/>
        <v>9.0830466933377083E-2</v>
      </c>
      <c r="Q13" s="29">
        <f t="shared" si="29"/>
        <v>2.9759776553235029E-2</v>
      </c>
      <c r="R13" s="29">
        <f t="shared" si="28"/>
        <v>-8.9112132623367535E-2</v>
      </c>
      <c r="S13" s="26">
        <f t="shared" si="7"/>
        <v>7.9409721806846453E-3</v>
      </c>
    </row>
    <row r="14" spans="1:19" x14ac:dyDescent="0.25">
      <c r="A14" s="13">
        <v>1</v>
      </c>
      <c r="B14" s="14">
        <v>1</v>
      </c>
      <c r="C14" s="14">
        <v>0.89390417028508096</v>
      </c>
      <c r="D14" s="15">
        <v>1.7143084941456499</v>
      </c>
      <c r="E14" s="14">
        <f t="shared" si="22"/>
        <v>1.5324275120719337</v>
      </c>
      <c r="F14" s="14">
        <f t="shared" si="23"/>
        <v>0.40905560841556021</v>
      </c>
      <c r="G14" s="16">
        <v>-0.11680606530823601</v>
      </c>
      <c r="H14" s="17">
        <f t="shared" si="24"/>
        <v>-0.15512289900968068</v>
      </c>
      <c r="I14" s="18">
        <f t="shared" si="30"/>
        <v>2.9670507656997441E-2</v>
      </c>
      <c r="J14" s="18">
        <f t="shared" si="25"/>
        <v>3.5400179434986576E-3</v>
      </c>
      <c r="K14" s="18">
        <f t="shared" si="26"/>
        <v>-3.4837102830065445E-3</v>
      </c>
      <c r="L14" s="18">
        <f t="shared" si="27"/>
        <v>2.6452204788363218E-2</v>
      </c>
      <c r="M14" s="15">
        <f t="shared" si="18"/>
        <v>0.31024579801936136</v>
      </c>
      <c r="N14" s="15">
        <f t="shared" si="19"/>
        <v>0.27733001266293006</v>
      </c>
      <c r="O14" s="15">
        <f t="shared" si="20"/>
        <v>0.47542919638958159</v>
      </c>
      <c r="P14" s="15">
        <f t="shared" si="21"/>
        <v>0.12690778366718086</v>
      </c>
      <c r="Q14" s="29">
        <f t="shared" si="29"/>
        <v>2.697560923825891E-2</v>
      </c>
      <c r="R14" s="29">
        <f t="shared" si="28"/>
        <v>-0.14378167454649493</v>
      </c>
      <c r="S14" s="26">
        <f t="shared" si="7"/>
        <v>2.0673169935394187E-2</v>
      </c>
    </row>
    <row r="15" spans="1:19" x14ac:dyDescent="0.25">
      <c r="A15" s="13">
        <v>1</v>
      </c>
      <c r="B15" s="14">
        <v>1</v>
      </c>
      <c r="C15" s="14">
        <v>0.63233401382349597</v>
      </c>
      <c r="D15" s="15">
        <v>4.0967225582465301E-2</v>
      </c>
      <c r="E15" s="14">
        <f t="shared" si="22"/>
        <v>2.590497018777289E-2</v>
      </c>
      <c r="F15" s="14">
        <f t="shared" si="23"/>
        <v>0.53135017393210393</v>
      </c>
      <c r="G15" s="16">
        <v>9.6331884020181599E-2</v>
      </c>
      <c r="H15" s="17">
        <f t="shared" si="24"/>
        <v>5.6111358905444109E-2</v>
      </c>
      <c r="I15" s="18">
        <f t="shared" si="30"/>
        <v>2.6568049676803828E-2</v>
      </c>
      <c r="J15" s="18">
        <f t="shared" si="25"/>
        <v>7.6671781686935697E-4</v>
      </c>
      <c r="K15" s="18">
        <f t="shared" si="26"/>
        <v>-8.2380022469023609E-3</v>
      </c>
      <c r="L15" s="18">
        <f t="shared" si="27"/>
        <v>2.518312695169141E-2</v>
      </c>
      <c r="M15" s="15">
        <f t="shared" si="18"/>
        <v>-0.11222271781088822</v>
      </c>
      <c r="N15" s="15">
        <f t="shared" si="19"/>
        <v>-7.0962241595540473E-2</v>
      </c>
      <c r="O15" s="15">
        <f t="shared" si="20"/>
        <v>-2.9071261592819092E-3</v>
      </c>
      <c r="P15" s="15">
        <f t="shared" si="21"/>
        <v>-5.9629560627948872E-2</v>
      </c>
      <c r="Q15" s="29">
        <f t="shared" si="29"/>
        <v>4.2109065547703016E-2</v>
      </c>
      <c r="R15" s="19">
        <f t="shared" si="28"/>
        <v>5.4222818472478583E-2</v>
      </c>
      <c r="S15" s="26">
        <f t="shared" si="7"/>
        <v>2.9401140430993645E-3</v>
      </c>
    </row>
    <row r="16" spans="1:19" x14ac:dyDescent="0.25">
      <c r="A16" s="36"/>
      <c r="B16" s="32"/>
      <c r="C16" s="32"/>
      <c r="D16" s="33"/>
      <c r="E16" s="32"/>
      <c r="F16" s="32"/>
      <c r="G16" s="34"/>
      <c r="H16" s="33"/>
      <c r="I16" s="35">
        <f t="shared" ref="I16" si="31">I15-(0.01*M15)</f>
        <v>2.769027685491271E-2</v>
      </c>
      <c r="J16" s="35">
        <f t="shared" ref="J16" si="32">J15-(0.01*N15)</f>
        <v>1.4763402328247617E-3</v>
      </c>
      <c r="K16" s="35">
        <f t="shared" ref="K16" si="33">K15-(0.01*O15)</f>
        <v>-8.208930985309542E-3</v>
      </c>
      <c r="L16" s="35">
        <f t="shared" ref="L16" si="34">L15-(0.01*P15)</f>
        <v>2.5779422557970898E-2</v>
      </c>
      <c r="M16" s="33"/>
      <c r="N16" s="33"/>
      <c r="O16" s="33"/>
      <c r="P16" s="33"/>
      <c r="Q16" s="33"/>
      <c r="R16" s="33"/>
      <c r="S16" s="27">
        <f>AVERAGE(S10:S15)</f>
        <v>4.3891276109522669E-2</v>
      </c>
    </row>
    <row r="17" spans="1:19" x14ac:dyDescent="0.25">
      <c r="J17" s="1"/>
    </row>
    <row r="18" spans="1:19" x14ac:dyDescent="0.25">
      <c r="M18" s="40" t="s">
        <v>20</v>
      </c>
      <c r="N18" s="40"/>
      <c r="O18" s="40"/>
      <c r="P18" s="40"/>
    </row>
    <row r="19" spans="1:19" ht="75" x14ac:dyDescent="0.25">
      <c r="A19" s="31" t="s">
        <v>16</v>
      </c>
      <c r="B19" s="30" t="s">
        <v>18</v>
      </c>
      <c r="C19" s="2" t="s">
        <v>0</v>
      </c>
      <c r="D19" t="s">
        <v>1</v>
      </c>
      <c r="E19" s="2" t="s">
        <v>3</v>
      </c>
      <c r="F19" s="2" t="s">
        <v>4</v>
      </c>
      <c r="G19" s="3" t="s">
        <v>2</v>
      </c>
      <c r="H19" s="5" t="s">
        <v>5</v>
      </c>
      <c r="I19" s="4" t="s">
        <v>6</v>
      </c>
      <c r="J19" s="4" t="s">
        <v>7</v>
      </c>
      <c r="K19" s="4" t="s">
        <v>8</v>
      </c>
      <c r="L19" s="4" t="s">
        <v>9</v>
      </c>
      <c r="M19" s="4" t="s">
        <v>10</v>
      </c>
      <c r="N19" s="4" t="s">
        <v>11</v>
      </c>
      <c r="O19" s="4" t="s">
        <v>12</v>
      </c>
      <c r="P19" s="4" t="s">
        <v>13</v>
      </c>
      <c r="Q19" s="5" t="s">
        <v>15</v>
      </c>
      <c r="R19" s="5" t="s">
        <v>14</v>
      </c>
      <c r="S19" s="4" t="s">
        <v>17</v>
      </c>
    </row>
    <row r="20" spans="1:19" x14ac:dyDescent="0.25">
      <c r="A20" s="37">
        <v>0</v>
      </c>
      <c r="B20" s="7">
        <v>1</v>
      </c>
      <c r="C20" s="7">
        <v>0.180269688876769</v>
      </c>
      <c r="D20" s="8">
        <v>3.8950482975249098E-2</v>
      </c>
      <c r="E20" s="7">
        <f>D20*C20</f>
        <v>7.0215914475480427E-3</v>
      </c>
      <c r="F20" s="7">
        <f>EXP(-C20)</f>
        <v>0.8350449786989016</v>
      </c>
      <c r="G20" s="9">
        <v>0.25673540979446202</v>
      </c>
      <c r="H20" s="10">
        <f>G20-(I20*B20+J20*C20+K20*E20+L20*F20)</f>
        <v>0.25673540979446202</v>
      </c>
      <c r="I20" s="11">
        <v>0</v>
      </c>
      <c r="J20" s="11">
        <v>0</v>
      </c>
      <c r="K20" s="11">
        <v>0</v>
      </c>
      <c r="L20" s="11">
        <v>0</v>
      </c>
      <c r="M20" s="8">
        <f>-2*H20+(2*10*I20)</f>
        <v>-0.51347081958892404</v>
      </c>
      <c r="N20" s="8">
        <f>-2*C20*H20+(2*10*J20)</f>
        <v>-9.2563224894594925E-2</v>
      </c>
      <c r="O20" s="8">
        <f>-2*E20*H20+(2*10*K20)</f>
        <v>-3.6053823153910729E-3</v>
      </c>
      <c r="P20" s="8">
        <f>-2*F20*H20+(2*10*L20)</f>
        <v>-0.42877122960614061</v>
      </c>
      <c r="Q20" s="28">
        <f>B20*I$26+C20*J$26+E20*K$26+F20*L$26</f>
        <v>1.1607881444338048E-2</v>
      </c>
      <c r="R20" s="12">
        <f>G20-(B20*I$26+C20*J$26+E20*K$26+F20*L$26)</f>
        <v>0.24512752835012397</v>
      </c>
      <c r="S20" s="25">
        <f>R20^2</f>
        <v>6.0087505155040827E-2</v>
      </c>
    </row>
    <row r="21" spans="1:19" x14ac:dyDescent="0.25">
      <c r="A21" s="38">
        <v>0</v>
      </c>
      <c r="B21" s="14">
        <v>1</v>
      </c>
      <c r="C21" s="14">
        <v>0.72493392919214705</v>
      </c>
      <c r="D21" s="15">
        <v>0.84040720917545397</v>
      </c>
      <c r="E21" s="14">
        <f t="shared" ref="E21:E25" si="35">D21*C21</f>
        <v>0.60923970026896845</v>
      </c>
      <c r="F21" s="14">
        <f t="shared" ref="F21:F25" si="36">EXP(-C21)</f>
        <v>0.4843565697280432</v>
      </c>
      <c r="G21" s="16">
        <v>0.2430366456692</v>
      </c>
      <c r="H21" s="17">
        <f>G21-(I21*B21+J21*C21+K21*E21+L21*F21)</f>
        <v>0.23513216820998251</v>
      </c>
      <c r="I21" s="18">
        <f>I20-(0.01*M20)</f>
        <v>5.1347081958892406E-3</v>
      </c>
      <c r="J21" s="18">
        <f t="shared" ref="J21:J26" si="37">J20-(0.01*N20)</f>
        <v>9.2563224894594927E-4</v>
      </c>
      <c r="K21" s="18">
        <f t="shared" ref="K21:K26" si="38">K20-(0.01*O20)</f>
        <v>3.6053823153910731E-5</v>
      </c>
      <c r="L21" s="18">
        <f t="shared" ref="L21:L26" si="39">L20-(0.01*P20)</f>
        <v>4.2877122960614062E-3</v>
      </c>
      <c r="M21" s="15">
        <f>-2*H21+(2*10*I21)</f>
        <v>-0.36757017250218021</v>
      </c>
      <c r="N21" s="15">
        <f>-2*C21*H21+(2*10*J21)</f>
        <v>-0.32239792818094398</v>
      </c>
      <c r="O21" s="15">
        <f>-2*E21*H21+(2*10*K21)</f>
        <v>-0.2857826269046066</v>
      </c>
      <c r="P21" s="15">
        <f>-2*F21*H21+(2*10*L21)</f>
        <v>-0.14202137493258063</v>
      </c>
      <c r="Q21" s="29">
        <f>B21*I$26+C21*J$26+E21*K$26+F21*L$26</f>
        <v>7.4537566285990189E-3</v>
      </c>
      <c r="R21" s="19">
        <f>G21-(B21*I$26+C21*J$26+E21*K$26+F21*L$26)</f>
        <v>0.23558288904060098</v>
      </c>
      <c r="S21" s="26">
        <f t="shared" ref="S21:S32" si="40">R21^2</f>
        <v>5.5499297608716115E-2</v>
      </c>
    </row>
    <row r="22" spans="1:19" x14ac:dyDescent="0.25">
      <c r="A22" s="38">
        <v>0</v>
      </c>
      <c r="B22" s="14">
        <v>1</v>
      </c>
      <c r="C22" s="14">
        <v>1.27808145906086E-2</v>
      </c>
      <c r="D22" s="15">
        <v>0.97474321463974301</v>
      </c>
      <c r="E22" s="14">
        <f t="shared" si="35"/>
        <v>1.2458012299764358E-2</v>
      </c>
      <c r="F22" s="14">
        <f t="shared" si="36"/>
        <v>0.9873005131731265</v>
      </c>
      <c r="G22" s="16">
        <v>0.43522855533466098</v>
      </c>
      <c r="H22" s="17">
        <f>G22-(I22*B22+J22*C22+K22*E22+L22*F22)</f>
        <v>0.42069361969060459</v>
      </c>
      <c r="I22" s="18">
        <f>I21-(0.01*M21)</f>
        <v>8.8104099209110436E-3</v>
      </c>
      <c r="J22" s="18">
        <f t="shared" si="37"/>
        <v>4.1496115307553894E-3</v>
      </c>
      <c r="K22" s="18">
        <f t="shared" si="38"/>
        <v>2.893880092199977E-3</v>
      </c>
      <c r="L22" s="18">
        <f t="shared" si="39"/>
        <v>5.7079260453872125E-3</v>
      </c>
      <c r="M22" s="15">
        <f t="shared" ref="M22:M24" si="41">-2*H22+(2*10*I22)</f>
        <v>-0.6651790409629883</v>
      </c>
      <c r="N22" s="15">
        <f t="shared" ref="N22:N25" si="42">-2*C22*H22+(2*10*J22)</f>
        <v>7.2238616309672529E-2</v>
      </c>
      <c r="O22" s="15">
        <f t="shared" ref="O22:O25" si="43">-2*E22*H22+(2*10*K22)</f>
        <v>4.7395589266923652E-2</v>
      </c>
      <c r="P22" s="15">
        <f t="shared" ref="P22:P25" si="44">-2*F22*H22+(2*10*L22)</f>
        <v>-0.71654353231064383</v>
      </c>
      <c r="Q22" s="29">
        <f t="shared" ref="Q22:Q25" si="45">B22*I$26+C22*J$26+E22*K$26+F22*L$26</f>
        <v>1.2525899598488498E-2</v>
      </c>
      <c r="R22" s="19">
        <f t="shared" ref="R22:R25" si="46">G22-(B22*I$26+C22*J$26+E22*K$26+F22*L$26)</f>
        <v>0.42270265573617249</v>
      </c>
      <c r="S22" s="26">
        <f t="shared" si="40"/>
        <v>0.17867753516641316</v>
      </c>
    </row>
    <row r="23" spans="1:19" x14ac:dyDescent="0.25">
      <c r="A23" s="38">
        <v>0</v>
      </c>
      <c r="B23" s="14">
        <v>1</v>
      </c>
      <c r="C23" s="14">
        <v>0.85079508937677795</v>
      </c>
      <c r="D23" s="15">
        <v>1.45992894044163</v>
      </c>
      <c r="E23" s="14">
        <f t="shared" si="35"/>
        <v>1.2421003733667813</v>
      </c>
      <c r="F23" s="14">
        <f t="shared" si="36"/>
        <v>0.42707523393989255</v>
      </c>
      <c r="G23" s="16">
        <v>-5.9352356070132499E-2</v>
      </c>
      <c r="H23" s="17">
        <f>G23-(I23*B23+J23*C23+K23*E23+L23*F23)</f>
        <v>-8.623410548346358E-2</v>
      </c>
      <c r="I23" s="18">
        <f t="shared" ref="I23:I26" si="47">I22-(0.01*M22)</f>
        <v>1.5462200330540927E-2</v>
      </c>
      <c r="J23" s="18">
        <f t="shared" si="37"/>
        <v>3.4272253676586638E-3</v>
      </c>
      <c r="K23" s="18">
        <f t="shared" si="38"/>
        <v>2.4199241995307404E-3</v>
      </c>
      <c r="L23" s="18">
        <f t="shared" si="39"/>
        <v>1.2873361368493652E-2</v>
      </c>
      <c r="M23" s="15">
        <f t="shared" si="41"/>
        <v>0.48171221757774568</v>
      </c>
      <c r="N23" s="15">
        <f t="shared" si="42"/>
        <v>0.21527961431743306</v>
      </c>
      <c r="O23" s="15">
        <f t="shared" si="43"/>
        <v>0.26262131322653581</v>
      </c>
      <c r="P23" s="15">
        <f t="shared" si="44"/>
        <v>0.3311241289157682</v>
      </c>
      <c r="Q23" s="29">
        <f t="shared" si="45"/>
        <v>4.998055041493768E-3</v>
      </c>
      <c r="R23" s="19">
        <f t="shared" si="46"/>
        <v>-6.435041111162626E-2</v>
      </c>
      <c r="S23" s="26">
        <f t="shared" si="40"/>
        <v>4.1409754102353126E-3</v>
      </c>
    </row>
    <row r="24" spans="1:19" x14ac:dyDescent="0.25">
      <c r="A24" s="38">
        <v>0</v>
      </c>
      <c r="B24" s="14">
        <v>1</v>
      </c>
      <c r="C24" s="14">
        <v>0.89390417028508096</v>
      </c>
      <c r="D24" s="15">
        <v>1.7143084941456499</v>
      </c>
      <c r="E24" s="14">
        <f t="shared" si="35"/>
        <v>1.5324275120719337</v>
      </c>
      <c r="F24" s="14">
        <f t="shared" si="36"/>
        <v>0.40905560841556021</v>
      </c>
      <c r="G24" s="16">
        <v>-0.11680606530823601</v>
      </c>
      <c r="H24" s="17">
        <f t="shared" ref="H24:H25" si="48">G24-(I24*B24+J24*C24+K24*E24+L24*F24)</f>
        <v>-0.13218567707233614</v>
      </c>
      <c r="I24" s="18">
        <f t="shared" si="47"/>
        <v>1.064507815476347E-2</v>
      </c>
      <c r="J24" s="18">
        <f t="shared" si="37"/>
        <v>1.2744292244843331E-3</v>
      </c>
      <c r="K24" s="18">
        <f t="shared" si="38"/>
        <v>-2.0628893273461762E-4</v>
      </c>
      <c r="L24" s="18">
        <f t="shared" si="39"/>
        <v>9.5621200793359704E-3</v>
      </c>
      <c r="M24" s="15">
        <f t="shared" si="41"/>
        <v>0.4772729172399417</v>
      </c>
      <c r="N24" s="15">
        <f t="shared" si="42"/>
        <v>0.26181124046352322</v>
      </c>
      <c r="O24" s="15">
        <f t="shared" si="43"/>
        <v>0.40100415784031584</v>
      </c>
      <c r="P24" s="15">
        <f t="shared" si="44"/>
        <v>0.29938498670401387</v>
      </c>
      <c r="Q24" s="29">
        <f t="shared" si="45"/>
        <v>3.9220623376068475E-3</v>
      </c>
      <c r="R24" s="19">
        <f t="shared" si="46"/>
        <v>-0.12072812764584286</v>
      </c>
      <c r="S24" s="26">
        <f t="shared" si="40"/>
        <v>1.4575280804870926E-2</v>
      </c>
    </row>
    <row r="25" spans="1:19" x14ac:dyDescent="0.25">
      <c r="A25" s="39">
        <v>0</v>
      </c>
      <c r="B25" s="20">
        <v>1</v>
      </c>
      <c r="C25" s="20">
        <v>0.63233401382349597</v>
      </c>
      <c r="D25" s="21">
        <v>4.0967225582465301E-2</v>
      </c>
      <c r="E25" s="20">
        <f t="shared" si="35"/>
        <v>2.590497018777289E-2</v>
      </c>
      <c r="F25" s="20">
        <f t="shared" si="36"/>
        <v>0.53135017393210393</v>
      </c>
      <c r="G25" s="22">
        <v>9.6331884020181599E-2</v>
      </c>
      <c r="H25" s="23">
        <f t="shared" si="48"/>
        <v>8.7928364012885854E-2</v>
      </c>
      <c r="I25" s="24">
        <f t="shared" si="47"/>
        <v>5.8723489823640533E-3</v>
      </c>
      <c r="J25" s="24">
        <f t="shared" si="37"/>
        <v>-1.343683180150899E-3</v>
      </c>
      <c r="K25" s="24">
        <f t="shared" si="38"/>
        <v>-4.2163305111377761E-3</v>
      </c>
      <c r="L25" s="24">
        <f t="shared" si="39"/>
        <v>6.5682702122958313E-3</v>
      </c>
      <c r="M25" s="15">
        <f>-2*H25+(2*10*I25)</f>
        <v>-5.8409748378490639E-2</v>
      </c>
      <c r="N25" s="15">
        <f t="shared" si="42"/>
        <v>-0.13807385429342109</v>
      </c>
      <c r="O25" s="15">
        <f t="shared" si="43"/>
        <v>-8.8882173519582414E-2</v>
      </c>
      <c r="P25" s="15">
        <f t="shared" si="44"/>
        <v>3.7923901222292153E-2</v>
      </c>
      <c r="Q25" s="29">
        <f t="shared" si="45"/>
        <v>9.6822216214210478E-3</v>
      </c>
      <c r="R25" s="19">
        <f t="shared" si="46"/>
        <v>8.6649662398760555E-2</v>
      </c>
      <c r="S25" s="27">
        <f t="shared" si="40"/>
        <v>7.5081639938191789E-3</v>
      </c>
    </row>
    <row r="26" spans="1:19" x14ac:dyDescent="0.25">
      <c r="A26" s="13"/>
      <c r="B26" s="14"/>
      <c r="C26" s="14"/>
      <c r="D26" s="15"/>
      <c r="E26" s="14"/>
      <c r="F26" s="14"/>
      <c r="G26" s="16"/>
      <c r="H26" s="17"/>
      <c r="I26" s="24">
        <f t="shared" si="47"/>
        <v>6.4564464661489599E-3</v>
      </c>
      <c r="J26" s="24">
        <f t="shared" si="37"/>
        <v>3.7055362783311886E-5</v>
      </c>
      <c r="K26" s="24">
        <f t="shared" si="38"/>
        <v>-3.327508775941952E-3</v>
      </c>
      <c r="L26" s="24">
        <f t="shared" si="39"/>
        <v>6.1890312000729098E-3</v>
      </c>
      <c r="M26" s="15"/>
      <c r="N26" s="15"/>
      <c r="O26" s="15"/>
      <c r="P26" s="15"/>
      <c r="Q26" s="29"/>
      <c r="R26" s="19"/>
      <c r="S26" s="26">
        <f>AVERAGE(S20:S25)</f>
        <v>5.341479302318259E-2</v>
      </c>
    </row>
    <row r="27" spans="1:19" x14ac:dyDescent="0.25">
      <c r="A27" s="6">
        <v>1</v>
      </c>
      <c r="B27" s="7">
        <v>1</v>
      </c>
      <c r="C27" s="7">
        <v>0.180269688876769</v>
      </c>
      <c r="D27" s="8">
        <v>3.8950482975249098E-2</v>
      </c>
      <c r="E27" s="7">
        <f>D27*C27</f>
        <v>7.0215914475480427E-3</v>
      </c>
      <c r="F27" s="7">
        <f>EXP(-C27)</f>
        <v>0.8350449786989016</v>
      </c>
      <c r="G27" s="9">
        <v>0.25673540979446202</v>
      </c>
      <c r="H27" s="10">
        <f>G27-(I27*B27+J27*C27+K27*E27+L27*F27)</f>
        <v>0.24512752835012397</v>
      </c>
      <c r="I27" s="11">
        <f>I26</f>
        <v>6.4564464661489599E-3</v>
      </c>
      <c r="J27" s="11">
        <f>J26</f>
        <v>3.7055362783311886E-5</v>
      </c>
      <c r="K27" s="11">
        <f>K26</f>
        <v>-3.327508775941952E-3</v>
      </c>
      <c r="L27" s="11">
        <f>L26</f>
        <v>6.1890312000729098E-3</v>
      </c>
      <c r="M27" s="8">
        <f>-2*H27+(2*10*I27)</f>
        <v>-0.36112612737726874</v>
      </c>
      <c r="N27" s="8">
        <f>-2*C27*H27+(2*10*J27)</f>
        <v>-8.7637019285950205E-2</v>
      </c>
      <c r="O27" s="8">
        <f>-2*E27*H27+(2*10*K27)</f>
        <v>-6.9992546232082689E-2</v>
      </c>
      <c r="P27" s="25">
        <f>-2*F27*H27+(2*10*L27)</f>
        <v>-0.28560439937782911</v>
      </c>
      <c r="Q27" s="28">
        <f>B27*I$33+C27*J$33+E27*K$33+F27*L$33</f>
        <v>1.4165550503355962E-2</v>
      </c>
      <c r="R27" s="28">
        <f>G27-Q27</f>
        <v>0.24256985929110605</v>
      </c>
      <c r="S27" s="25">
        <f>R27^2</f>
        <v>5.8840136636506987E-2</v>
      </c>
    </row>
    <row r="28" spans="1:19" x14ac:dyDescent="0.25">
      <c r="A28" s="13">
        <v>1</v>
      </c>
      <c r="B28" s="14">
        <v>1</v>
      </c>
      <c r="C28" s="14">
        <v>0.72493392919214705</v>
      </c>
      <c r="D28" s="15">
        <v>0.84040720917545397</v>
      </c>
      <c r="E28" s="14">
        <f t="shared" ref="E28:E32" si="49">D28*C28</f>
        <v>0.60923970026896845</v>
      </c>
      <c r="F28" s="14">
        <f t="shared" ref="F28:F32" si="50">EXP(-C28)</f>
        <v>0.4843565697280432</v>
      </c>
      <c r="G28" s="16">
        <v>0.2430366456692</v>
      </c>
      <c r="H28" s="17">
        <f t="shared" ref="H28:H32" si="51">G28-(I28*B28+J28*C28+K28*E28+L28*F28)</f>
        <v>0.22952655122879798</v>
      </c>
      <c r="I28" s="18">
        <f>I27-(0.01*M27)</f>
        <v>1.0067707739921647E-2</v>
      </c>
      <c r="J28" s="18">
        <f t="shared" ref="J28:J33" si="52">J27-(0.01*N27)</f>
        <v>9.1342555564281392E-4</v>
      </c>
      <c r="K28" s="18">
        <f t="shared" ref="K28:K33" si="53">K27-(0.01*O27)</f>
        <v>-2.6275833136211249E-3</v>
      </c>
      <c r="L28" s="18">
        <f t="shared" ref="L28:L33" si="54">L27-(0.01*P27)</f>
        <v>9.0450751938512004E-3</v>
      </c>
      <c r="M28" s="15">
        <f t="shared" ref="M28:M32" si="55">-2*H28+(2*10*I28)</f>
        <v>-0.25769894765916301</v>
      </c>
      <c r="N28" s="15">
        <f t="shared" ref="N28:N32" si="56">-2*C28*H28+(2*10*J28)</f>
        <v>-0.31451465815957402</v>
      </c>
      <c r="O28" s="15">
        <f t="shared" ref="O28:O32" si="57">-2*E28*H28+(2*10*K28)</f>
        <v>-0.33222504082122828</v>
      </c>
      <c r="P28" s="15">
        <f t="shared" ref="P28:P32" si="58">-2*F28*H28+(2*10*L28)</f>
        <v>-4.1443882152353118E-2</v>
      </c>
      <c r="Q28" s="29">
        <f>B28*I$33+C28*J$33+E28*K$33+F28*L$33</f>
        <v>8.8818741909573156E-3</v>
      </c>
      <c r="R28" s="29">
        <f t="shared" ref="R28:R32" si="59">G28-Q28</f>
        <v>0.23415477147824268</v>
      </c>
      <c r="S28" s="26">
        <f t="shared" si="40"/>
        <v>5.482845700602805E-2</v>
      </c>
    </row>
    <row r="29" spans="1:19" x14ac:dyDescent="0.25">
      <c r="A29" s="13">
        <v>1</v>
      </c>
      <c r="B29" s="14">
        <v>1</v>
      </c>
      <c r="C29" s="14">
        <v>1.27808145906086E-2</v>
      </c>
      <c r="D29" s="15">
        <v>0.97474321463974301</v>
      </c>
      <c r="E29" s="14">
        <f t="shared" si="49"/>
        <v>1.2458012299764358E-2</v>
      </c>
      <c r="F29" s="14">
        <f t="shared" si="50"/>
        <v>0.9873005131731265</v>
      </c>
      <c r="G29" s="16">
        <v>0.43522855533466098</v>
      </c>
      <c r="H29" s="17">
        <f t="shared" si="51"/>
        <v>0.41318394904720251</v>
      </c>
      <c r="I29" s="18">
        <f>I28-(0.01*M28)</f>
        <v>1.2644697216513278E-2</v>
      </c>
      <c r="J29" s="18">
        <f t="shared" si="52"/>
        <v>4.0585721372385546E-3</v>
      </c>
      <c r="K29" s="18">
        <f t="shared" si="53"/>
        <v>6.9466709459115776E-4</v>
      </c>
      <c r="L29" s="18">
        <f t="shared" si="54"/>
        <v>9.4595140153747315E-3</v>
      </c>
      <c r="M29" s="15">
        <f t="shared" si="55"/>
        <v>-0.57347395376413945</v>
      </c>
      <c r="N29" s="15">
        <f t="shared" si="56"/>
        <v>7.060978785559556E-2</v>
      </c>
      <c r="O29" s="15">
        <f t="shared" si="57"/>
        <v>3.5984404532326368E-3</v>
      </c>
      <c r="P29" s="26">
        <f t="shared" si="58"/>
        <v>-0.62668316955090941</v>
      </c>
      <c r="Q29" s="29">
        <f t="shared" ref="Q29:Q32" si="60">B29*I$33+C29*J$33+E29*K$33+F29*L$33</f>
        <v>1.5311676333493656E-2</v>
      </c>
      <c r="R29" s="29">
        <f t="shared" si="59"/>
        <v>0.41991687900116731</v>
      </c>
      <c r="S29" s="26">
        <f t="shared" si="40"/>
        <v>0.17633018527008099</v>
      </c>
    </row>
    <row r="30" spans="1:19" x14ac:dyDescent="0.25">
      <c r="A30" s="13">
        <v>1</v>
      </c>
      <c r="B30" s="14">
        <v>1</v>
      </c>
      <c r="C30" s="14">
        <v>0.85079508937677795</v>
      </c>
      <c r="D30" s="15">
        <v>1.45992894044163</v>
      </c>
      <c r="E30" s="14">
        <f t="shared" si="49"/>
        <v>1.2421003733667813</v>
      </c>
      <c r="F30" s="14">
        <f t="shared" si="50"/>
        <v>0.42707523393989255</v>
      </c>
      <c r="G30" s="16">
        <v>-5.9352356070132499E-2</v>
      </c>
      <c r="H30" s="17">
        <f t="shared" si="51"/>
        <v>-8.8118544249584027E-2</v>
      </c>
      <c r="I30" s="18">
        <f t="shared" ref="I30:I33" si="61">I29-(0.01*M29)</f>
        <v>1.8379436754154672E-2</v>
      </c>
      <c r="J30" s="18">
        <f t="shared" si="52"/>
        <v>3.352474258682599E-3</v>
      </c>
      <c r="K30" s="18">
        <f t="shared" si="53"/>
        <v>6.5868269005883143E-4</v>
      </c>
      <c r="L30" s="18">
        <f t="shared" si="54"/>
        <v>1.5726345710883827E-2</v>
      </c>
      <c r="M30" s="15">
        <f t="shared" si="55"/>
        <v>0.5438258235822615</v>
      </c>
      <c r="N30" s="15">
        <f t="shared" si="56"/>
        <v>0.21699113463480479</v>
      </c>
      <c r="O30" s="15">
        <f t="shared" si="57"/>
        <v>0.23207780722706775</v>
      </c>
      <c r="P30" s="26">
        <f t="shared" si="58"/>
        <v>0.38979341001734424</v>
      </c>
      <c r="Q30" s="29">
        <f t="shared" si="60"/>
        <v>5.7270978090558887E-3</v>
      </c>
      <c r="R30" s="29">
        <f t="shared" si="59"/>
        <v>-6.5079453879188384E-2</v>
      </c>
      <c r="S30" s="26">
        <f t="shared" si="40"/>
        <v>4.2353353172134081E-3</v>
      </c>
    </row>
    <row r="31" spans="1:19" x14ac:dyDescent="0.25">
      <c r="A31" s="13">
        <v>1</v>
      </c>
      <c r="B31" s="14">
        <v>1</v>
      </c>
      <c r="C31" s="14">
        <v>0.89390417028508096</v>
      </c>
      <c r="D31" s="15">
        <v>1.7143084941456499</v>
      </c>
      <c r="E31" s="14">
        <f t="shared" si="49"/>
        <v>1.5324275120719337</v>
      </c>
      <c r="F31" s="14">
        <f t="shared" si="50"/>
        <v>0.40905560841556021</v>
      </c>
      <c r="G31" s="16">
        <v>-0.11680606530823601</v>
      </c>
      <c r="H31" s="17">
        <f t="shared" si="51"/>
        <v>-0.13309577916214804</v>
      </c>
      <c r="I31" s="18">
        <f t="shared" si="61"/>
        <v>1.2941178518332055E-2</v>
      </c>
      <c r="J31" s="18">
        <f t="shared" si="52"/>
        <v>1.1825629123345511E-3</v>
      </c>
      <c r="K31" s="18">
        <f t="shared" si="53"/>
        <v>-1.6620953822118461E-3</v>
      </c>
      <c r="L31" s="18">
        <f t="shared" si="54"/>
        <v>1.1828411610710384E-2</v>
      </c>
      <c r="M31" s="15">
        <f t="shared" si="55"/>
        <v>0.52501512869093725</v>
      </c>
      <c r="N31" s="15">
        <f t="shared" si="56"/>
        <v>0.26160100232746364</v>
      </c>
      <c r="O31" s="15">
        <f t="shared" si="57"/>
        <v>0.3746773598132152</v>
      </c>
      <c r="P31" s="26">
        <f t="shared" si="58"/>
        <v>0.34545538205963866</v>
      </c>
      <c r="Q31" s="29">
        <f t="shared" si="60"/>
        <v>4.343643286968412E-3</v>
      </c>
      <c r="R31" s="29">
        <f t="shared" si="59"/>
        <v>-0.12114970859520442</v>
      </c>
      <c r="S31" s="26">
        <f t="shared" si="40"/>
        <v>1.4677251892702949E-2</v>
      </c>
    </row>
    <row r="32" spans="1:19" x14ac:dyDescent="0.25">
      <c r="A32" s="13">
        <v>1</v>
      </c>
      <c r="B32" s="14">
        <v>1</v>
      </c>
      <c r="C32" s="14">
        <v>0.63233401382349597</v>
      </c>
      <c r="D32" s="15">
        <v>4.0967225582465301E-2</v>
      </c>
      <c r="E32" s="14">
        <f t="shared" si="49"/>
        <v>2.590497018777289E-2</v>
      </c>
      <c r="F32" s="14">
        <f t="shared" si="50"/>
        <v>0.53135017393210393</v>
      </c>
      <c r="G32" s="16">
        <v>9.6331884020181599E-2</v>
      </c>
      <c r="H32" s="17">
        <f t="shared" si="51"/>
        <v>8.5237939950448954E-2</v>
      </c>
      <c r="I32" s="18">
        <f t="shared" si="61"/>
        <v>7.6910272314226827E-3</v>
      </c>
      <c r="J32" s="18">
        <f t="shared" si="52"/>
        <v>-1.4334471109400853E-3</v>
      </c>
      <c r="K32" s="18">
        <f t="shared" si="53"/>
        <v>-5.4088689803439977E-3</v>
      </c>
      <c r="L32" s="18">
        <f t="shared" si="54"/>
        <v>8.373857790113997E-3</v>
      </c>
      <c r="M32" s="21">
        <f t="shared" si="55"/>
        <v>-1.6655335272444255E-2</v>
      </c>
      <c r="N32" s="15">
        <f t="shared" si="56"/>
        <v>-0.13646663961662872</v>
      </c>
      <c r="O32" s="21">
        <f t="shared" si="57"/>
        <v>-0.11259355219344706</v>
      </c>
      <c r="P32" s="27">
        <f t="shared" si="58"/>
        <v>7.6894767365709382E-2</v>
      </c>
      <c r="Q32" s="29">
        <f t="shared" si="60"/>
        <v>1.174400924826164E-2</v>
      </c>
      <c r="R32" s="19">
        <f t="shared" si="59"/>
        <v>8.4587874771919952E-2</v>
      </c>
      <c r="S32" s="26">
        <f t="shared" si="40"/>
        <v>7.1551085584300117E-3</v>
      </c>
    </row>
    <row r="33" spans="1:19" x14ac:dyDescent="0.25">
      <c r="A33" s="36"/>
      <c r="B33" s="32"/>
      <c r="C33" s="32"/>
      <c r="D33" s="33"/>
      <c r="E33" s="32"/>
      <c r="F33" s="32"/>
      <c r="G33" s="34"/>
      <c r="H33" s="33"/>
      <c r="I33" s="35">
        <f t="shared" si="61"/>
        <v>7.8575805841471259E-3</v>
      </c>
      <c r="J33" s="35">
        <f t="shared" si="52"/>
        <v>-6.8780714773797932E-5</v>
      </c>
      <c r="K33" s="35">
        <f t="shared" si="53"/>
        <v>-4.2829334584095265E-3</v>
      </c>
      <c r="L33" s="35">
        <f t="shared" si="54"/>
        <v>7.6049101164569035E-3</v>
      </c>
      <c r="M33" s="33"/>
      <c r="N33" s="33"/>
      <c r="O33" s="33"/>
      <c r="P33" s="33"/>
      <c r="Q33" s="33"/>
      <c r="R33" s="33"/>
      <c r="S33" s="27">
        <f>AVERAGE(S27:S32)</f>
        <v>5.2677745780160407E-2</v>
      </c>
    </row>
    <row r="34" spans="1:19" x14ac:dyDescent="0.25">
      <c r="J34" s="1"/>
    </row>
    <row r="35" spans="1:19" x14ac:dyDescent="0.25">
      <c r="J35" s="1"/>
    </row>
    <row r="36" spans="1:19" x14ac:dyDescent="0.25">
      <c r="J36" s="1"/>
    </row>
    <row r="37" spans="1:19" x14ac:dyDescent="0.25">
      <c r="J37" s="1"/>
    </row>
    <row r="38" spans="1:19" x14ac:dyDescent="0.25">
      <c r="J38" s="1"/>
    </row>
    <row r="39" spans="1:19" x14ac:dyDescent="0.25">
      <c r="J39" s="1"/>
    </row>
    <row r="40" spans="1:19" x14ac:dyDescent="0.25">
      <c r="J40" s="1"/>
    </row>
    <row r="41" spans="1:19" x14ac:dyDescent="0.25">
      <c r="J41" s="1"/>
    </row>
    <row r="42" spans="1:19" x14ac:dyDescent="0.25">
      <c r="J42" s="1"/>
    </row>
    <row r="43" spans="1:19" x14ac:dyDescent="0.25">
      <c r="J43" s="1"/>
    </row>
    <row r="44" spans="1:19" x14ac:dyDescent="0.25">
      <c r="J44" s="1"/>
    </row>
    <row r="45" spans="1:19" x14ac:dyDescent="0.25">
      <c r="J45" s="1"/>
    </row>
    <row r="46" spans="1:19" x14ac:dyDescent="0.25">
      <c r="J46" s="1"/>
    </row>
    <row r="47" spans="1:19" x14ac:dyDescent="0.25">
      <c r="J47" s="1"/>
    </row>
    <row r="48" spans="1:19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</sheetData>
  <mergeCells count="2">
    <mergeCell ref="M1:P1"/>
    <mergeCell ref="M18:P1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4"/>
  <sheetViews>
    <sheetView workbookViewId="0">
      <selection activeCell="G10" sqref="G10"/>
    </sheetView>
  </sheetViews>
  <sheetFormatPr defaultRowHeight="15" x14ac:dyDescent="0.25"/>
  <sheetData>
    <row r="1" spans="1:6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</row>
    <row r="3" spans="1:6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</row>
    <row r="4" spans="1:6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</row>
    <row r="5" spans="1:6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</row>
    <row r="6" spans="1:6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</row>
    <row r="7" spans="1:6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</row>
    <row r="8" spans="1:6" x14ac:dyDescent="0.2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</row>
    <row r="9" spans="1:6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</row>
    <row r="10" spans="1:6" x14ac:dyDescent="0.2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</row>
    <row r="11" spans="1:6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</row>
    <row r="12" spans="1:6" x14ac:dyDescent="0.2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</row>
    <row r="13" spans="1:6" x14ac:dyDescent="0.2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</row>
    <row r="14" spans="1:6" x14ac:dyDescent="0.2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</row>
    <row r="15" spans="1:6" x14ac:dyDescent="0.2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</row>
    <row r="16" spans="1:6" x14ac:dyDescent="0.2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</row>
    <row r="17" spans="1:6" x14ac:dyDescent="0.2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</row>
    <row r="18" spans="1:6" x14ac:dyDescent="0.2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</row>
    <row r="19" spans="1:6" x14ac:dyDescent="0.2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</row>
    <row r="20" spans="1:6" x14ac:dyDescent="0.2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</row>
    <row r="21" spans="1:6" x14ac:dyDescent="0.2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</row>
    <row r="22" spans="1:6" x14ac:dyDescent="0.2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</row>
    <row r="23" spans="1:6" x14ac:dyDescent="0.2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</row>
    <row r="24" spans="1:6" x14ac:dyDescent="0.2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</row>
    <row r="25" spans="1:6" x14ac:dyDescent="0.2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</row>
    <row r="26" spans="1:6" x14ac:dyDescent="0.2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</row>
    <row r="27" spans="1:6" x14ac:dyDescent="0.2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</row>
    <row r="28" spans="1:6" x14ac:dyDescent="0.2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</row>
    <row r="29" spans="1:6" x14ac:dyDescent="0.2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</row>
    <row r="30" spans="1:6" x14ac:dyDescent="0.2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</row>
    <row r="31" spans="1:6" x14ac:dyDescent="0.2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</row>
    <row r="32" spans="1:6" x14ac:dyDescent="0.2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</row>
    <row r="33" spans="1:6" x14ac:dyDescent="0.2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</row>
    <row r="34" spans="1:6" x14ac:dyDescent="0.25">
      <c r="A34">
        <v>25</v>
      </c>
      <c r="B34">
        <v>4</v>
      </c>
      <c r="C34">
        <v>98</v>
      </c>
      <c r="E34">
        <v>2046</v>
      </c>
      <c r="F34">
        <v>19</v>
      </c>
    </row>
    <row r="35" spans="1:6" x14ac:dyDescent="0.2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</row>
    <row r="36" spans="1:6" x14ac:dyDescent="0.2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</row>
    <row r="37" spans="1:6" x14ac:dyDescent="0.2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</row>
    <row r="38" spans="1:6" x14ac:dyDescent="0.2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</row>
    <row r="39" spans="1:6" x14ac:dyDescent="0.2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</row>
    <row r="40" spans="1:6" x14ac:dyDescent="0.2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</row>
    <row r="41" spans="1:6" x14ac:dyDescent="0.2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</row>
    <row r="42" spans="1:6" x14ac:dyDescent="0.2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</row>
    <row r="43" spans="1:6" x14ac:dyDescent="0.2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</row>
    <row r="44" spans="1:6" x14ac:dyDescent="0.2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</row>
    <row r="45" spans="1:6" x14ac:dyDescent="0.2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</row>
    <row r="46" spans="1:6" x14ac:dyDescent="0.2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</row>
    <row r="47" spans="1:6" x14ac:dyDescent="0.2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</row>
    <row r="48" spans="1:6" x14ac:dyDescent="0.2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</row>
    <row r="49" spans="1:6" x14ac:dyDescent="0.2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</row>
    <row r="50" spans="1:6" x14ac:dyDescent="0.2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</row>
    <row r="51" spans="1:6" x14ac:dyDescent="0.2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</row>
    <row r="52" spans="1:6" x14ac:dyDescent="0.2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</row>
    <row r="53" spans="1:6" x14ac:dyDescent="0.2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</row>
    <row r="54" spans="1:6" x14ac:dyDescent="0.2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</row>
    <row r="55" spans="1:6" x14ac:dyDescent="0.2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</row>
    <row r="56" spans="1:6" x14ac:dyDescent="0.2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</row>
    <row r="57" spans="1:6" x14ac:dyDescent="0.2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</row>
    <row r="58" spans="1:6" x14ac:dyDescent="0.2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</row>
    <row r="59" spans="1:6" x14ac:dyDescent="0.2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</row>
    <row r="60" spans="1:6" x14ac:dyDescent="0.2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</row>
    <row r="61" spans="1:6" x14ac:dyDescent="0.2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</row>
    <row r="62" spans="1:6" x14ac:dyDescent="0.2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</row>
    <row r="63" spans="1:6" x14ac:dyDescent="0.2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</row>
    <row r="64" spans="1:6" x14ac:dyDescent="0.2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</row>
    <row r="65" spans="1:6" x14ac:dyDescent="0.2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</row>
    <row r="66" spans="1:6" x14ac:dyDescent="0.2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</row>
    <row r="67" spans="1:6" x14ac:dyDescent="0.2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</row>
    <row r="68" spans="1:6" x14ac:dyDescent="0.2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</row>
    <row r="69" spans="1:6" x14ac:dyDescent="0.2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</row>
    <row r="70" spans="1:6" x14ac:dyDescent="0.2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</row>
    <row r="71" spans="1:6" x14ac:dyDescent="0.2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</row>
    <row r="72" spans="1:6" x14ac:dyDescent="0.2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</row>
    <row r="73" spans="1:6" x14ac:dyDescent="0.2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</row>
    <row r="74" spans="1:6" x14ac:dyDescent="0.2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</row>
    <row r="75" spans="1:6" x14ac:dyDescent="0.2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</row>
    <row r="76" spans="1:6" x14ac:dyDescent="0.2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</row>
    <row r="77" spans="1:6" x14ac:dyDescent="0.2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</row>
    <row r="78" spans="1:6" x14ac:dyDescent="0.2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</row>
    <row r="79" spans="1:6" x14ac:dyDescent="0.2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</row>
    <row r="80" spans="1:6" x14ac:dyDescent="0.2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</row>
    <row r="81" spans="1:6" x14ac:dyDescent="0.2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</row>
    <row r="82" spans="1:6" x14ac:dyDescent="0.2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</row>
    <row r="83" spans="1:6" x14ac:dyDescent="0.2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</row>
    <row r="84" spans="1:6" x14ac:dyDescent="0.2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</row>
    <row r="85" spans="1:6" x14ac:dyDescent="0.2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</row>
    <row r="86" spans="1:6" x14ac:dyDescent="0.2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</row>
    <row r="87" spans="1:6" x14ac:dyDescent="0.2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</row>
    <row r="88" spans="1:6" x14ac:dyDescent="0.2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</row>
    <row r="89" spans="1:6" x14ac:dyDescent="0.2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</row>
    <row r="90" spans="1:6" x14ac:dyDescent="0.2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</row>
    <row r="91" spans="1:6" x14ac:dyDescent="0.2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</row>
    <row r="92" spans="1:6" x14ac:dyDescent="0.2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</row>
    <row r="93" spans="1:6" x14ac:dyDescent="0.2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</row>
    <row r="94" spans="1:6" x14ac:dyDescent="0.2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</row>
    <row r="95" spans="1:6" x14ac:dyDescent="0.2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</row>
    <row r="96" spans="1:6" x14ac:dyDescent="0.2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</row>
    <row r="97" spans="1:6" x14ac:dyDescent="0.2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</row>
    <row r="98" spans="1:6" x14ac:dyDescent="0.2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</row>
    <row r="99" spans="1:6" x14ac:dyDescent="0.2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</row>
    <row r="100" spans="1:6" x14ac:dyDescent="0.2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</row>
    <row r="101" spans="1:6" x14ac:dyDescent="0.2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</row>
    <row r="102" spans="1:6" x14ac:dyDescent="0.2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</row>
    <row r="103" spans="1:6" x14ac:dyDescent="0.2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</row>
    <row r="104" spans="1:6" x14ac:dyDescent="0.2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</row>
    <row r="105" spans="1:6" x14ac:dyDescent="0.2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</row>
    <row r="106" spans="1:6" x14ac:dyDescent="0.2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</row>
    <row r="107" spans="1:6" x14ac:dyDescent="0.2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</row>
    <row r="108" spans="1:6" x14ac:dyDescent="0.2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</row>
    <row r="109" spans="1:6" x14ac:dyDescent="0.2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</row>
    <row r="110" spans="1:6" x14ac:dyDescent="0.2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</row>
    <row r="111" spans="1:6" x14ac:dyDescent="0.2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</row>
    <row r="112" spans="1:6" x14ac:dyDescent="0.2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</row>
    <row r="113" spans="1:6" x14ac:dyDescent="0.2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</row>
    <row r="114" spans="1:6" x14ac:dyDescent="0.2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</row>
    <row r="115" spans="1:6" x14ac:dyDescent="0.2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</row>
    <row r="116" spans="1:6" x14ac:dyDescent="0.2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</row>
    <row r="117" spans="1:6" x14ac:dyDescent="0.2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</row>
    <row r="118" spans="1:6" x14ac:dyDescent="0.2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</row>
    <row r="119" spans="1:6" x14ac:dyDescent="0.2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</row>
    <row r="120" spans="1:6" x14ac:dyDescent="0.2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</row>
    <row r="121" spans="1:6" x14ac:dyDescent="0.2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</row>
    <row r="122" spans="1:6" x14ac:dyDescent="0.2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</row>
    <row r="123" spans="1:6" x14ac:dyDescent="0.2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</row>
    <row r="124" spans="1:6" x14ac:dyDescent="0.2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</row>
    <row r="125" spans="1:6" x14ac:dyDescent="0.2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</row>
    <row r="126" spans="1:6" x14ac:dyDescent="0.2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</row>
    <row r="127" spans="1:6" x14ac:dyDescent="0.2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</row>
    <row r="128" spans="1:6" x14ac:dyDescent="0.25">
      <c r="A128">
        <v>19</v>
      </c>
      <c r="B128">
        <v>6</v>
      </c>
      <c r="C128">
        <v>232</v>
      </c>
      <c r="D128">
        <v>100</v>
      </c>
      <c r="E128">
        <v>2901</v>
      </c>
      <c r="F128">
        <v>16</v>
      </c>
    </row>
    <row r="129" spans="1:6" x14ac:dyDescent="0.25">
      <c r="A129">
        <v>15</v>
      </c>
      <c r="B129">
        <v>6</v>
      </c>
      <c r="C129">
        <v>250</v>
      </c>
      <c r="D129">
        <v>100</v>
      </c>
      <c r="E129">
        <v>3336</v>
      </c>
      <c r="F129">
        <v>17</v>
      </c>
    </row>
    <row r="130" spans="1:6" x14ac:dyDescent="0.25">
      <c r="A130">
        <v>31</v>
      </c>
      <c r="B130">
        <v>4</v>
      </c>
      <c r="C130">
        <v>79</v>
      </c>
      <c r="D130">
        <v>67</v>
      </c>
      <c r="E130">
        <v>1950</v>
      </c>
      <c r="F130">
        <v>19</v>
      </c>
    </row>
    <row r="131" spans="1:6" x14ac:dyDescent="0.25">
      <c r="A131">
        <v>26</v>
      </c>
      <c r="B131">
        <v>4</v>
      </c>
      <c r="C131">
        <v>122</v>
      </c>
      <c r="D131">
        <v>80</v>
      </c>
      <c r="E131">
        <v>2451</v>
      </c>
      <c r="F131">
        <v>16.5</v>
      </c>
    </row>
    <row r="132" spans="1:6" x14ac:dyDescent="0.25">
      <c r="A132">
        <v>32</v>
      </c>
      <c r="B132">
        <v>4</v>
      </c>
      <c r="C132">
        <v>71</v>
      </c>
      <c r="D132">
        <v>65</v>
      </c>
      <c r="E132">
        <v>1836</v>
      </c>
      <c r="F132">
        <v>21</v>
      </c>
    </row>
    <row r="133" spans="1:6" x14ac:dyDescent="0.25">
      <c r="A133">
        <v>25</v>
      </c>
      <c r="B133">
        <v>4</v>
      </c>
      <c r="C133">
        <v>140</v>
      </c>
      <c r="D133">
        <v>75</v>
      </c>
      <c r="E133">
        <v>2542</v>
      </c>
      <c r="F133">
        <v>17</v>
      </c>
    </row>
    <row r="134" spans="1:6" x14ac:dyDescent="0.25">
      <c r="A134">
        <v>16</v>
      </c>
      <c r="B134">
        <v>6</v>
      </c>
      <c r="C134">
        <v>250</v>
      </c>
      <c r="D134">
        <v>100</v>
      </c>
      <c r="E134">
        <v>3781</v>
      </c>
      <c r="F134">
        <v>17</v>
      </c>
    </row>
    <row r="135" spans="1:6" x14ac:dyDescent="0.25">
      <c r="A135">
        <v>16</v>
      </c>
      <c r="B135">
        <v>6</v>
      </c>
      <c r="C135">
        <v>258</v>
      </c>
      <c r="D135">
        <v>110</v>
      </c>
      <c r="E135">
        <v>3632</v>
      </c>
      <c r="F135">
        <v>18</v>
      </c>
    </row>
    <row r="136" spans="1:6" x14ac:dyDescent="0.25">
      <c r="A136">
        <v>18</v>
      </c>
      <c r="B136">
        <v>6</v>
      </c>
      <c r="C136">
        <v>225</v>
      </c>
      <c r="D136">
        <v>105</v>
      </c>
      <c r="E136">
        <v>3613</v>
      </c>
      <c r="F136">
        <v>16.5</v>
      </c>
    </row>
    <row r="137" spans="1:6" x14ac:dyDescent="0.25">
      <c r="A137">
        <v>16</v>
      </c>
      <c r="B137">
        <v>8</v>
      </c>
      <c r="C137">
        <v>302</v>
      </c>
      <c r="D137">
        <v>140</v>
      </c>
      <c r="E137">
        <v>4141</v>
      </c>
      <c r="F137">
        <v>14</v>
      </c>
    </row>
    <row r="138" spans="1:6" x14ac:dyDescent="0.25">
      <c r="A138">
        <v>13</v>
      </c>
      <c r="B138">
        <v>8</v>
      </c>
      <c r="C138">
        <v>350</v>
      </c>
      <c r="D138">
        <v>150</v>
      </c>
      <c r="E138">
        <v>4699</v>
      </c>
      <c r="F138">
        <v>14.5</v>
      </c>
    </row>
    <row r="139" spans="1:6" x14ac:dyDescent="0.25">
      <c r="A139">
        <v>14</v>
      </c>
      <c r="B139">
        <v>8</v>
      </c>
      <c r="C139">
        <v>318</v>
      </c>
      <c r="D139">
        <v>150</v>
      </c>
      <c r="E139">
        <v>4457</v>
      </c>
      <c r="F139">
        <v>13.5</v>
      </c>
    </row>
    <row r="140" spans="1:6" x14ac:dyDescent="0.25">
      <c r="A140">
        <v>14</v>
      </c>
      <c r="B140">
        <v>8</v>
      </c>
      <c r="C140">
        <v>302</v>
      </c>
      <c r="D140">
        <v>140</v>
      </c>
      <c r="E140">
        <v>4638</v>
      </c>
      <c r="F140">
        <v>16</v>
      </c>
    </row>
    <row r="141" spans="1:6" x14ac:dyDescent="0.25">
      <c r="A141">
        <v>14</v>
      </c>
      <c r="B141">
        <v>8</v>
      </c>
      <c r="C141">
        <v>304</v>
      </c>
      <c r="D141">
        <v>150</v>
      </c>
      <c r="E141">
        <v>4257</v>
      </c>
      <c r="F141">
        <v>15.5</v>
      </c>
    </row>
    <row r="142" spans="1:6" x14ac:dyDescent="0.25">
      <c r="A142">
        <v>29</v>
      </c>
      <c r="B142">
        <v>4</v>
      </c>
      <c r="C142">
        <v>98</v>
      </c>
      <c r="D142">
        <v>83</v>
      </c>
      <c r="E142">
        <v>2219</v>
      </c>
      <c r="F142">
        <v>16.5</v>
      </c>
    </row>
    <row r="143" spans="1:6" x14ac:dyDescent="0.25">
      <c r="A143">
        <v>26</v>
      </c>
      <c r="B143">
        <v>4</v>
      </c>
      <c r="C143">
        <v>79</v>
      </c>
      <c r="D143">
        <v>67</v>
      </c>
      <c r="E143">
        <v>1963</v>
      </c>
      <c r="F143">
        <v>15.5</v>
      </c>
    </row>
    <row r="144" spans="1:6" x14ac:dyDescent="0.25">
      <c r="A144">
        <v>26</v>
      </c>
      <c r="B144">
        <v>4</v>
      </c>
      <c r="C144">
        <v>97</v>
      </c>
      <c r="D144">
        <v>78</v>
      </c>
      <c r="E144">
        <v>2300</v>
      </c>
      <c r="F144">
        <v>14.5</v>
      </c>
    </row>
    <row r="145" spans="1:6" x14ac:dyDescent="0.25">
      <c r="A145">
        <v>31</v>
      </c>
      <c r="B145">
        <v>4</v>
      </c>
      <c r="C145">
        <v>76</v>
      </c>
      <c r="D145">
        <v>52</v>
      </c>
      <c r="E145">
        <v>1649</v>
      </c>
      <c r="F145">
        <v>16.5</v>
      </c>
    </row>
    <row r="146" spans="1:6" x14ac:dyDescent="0.25">
      <c r="A146">
        <v>32</v>
      </c>
      <c r="B146">
        <v>4</v>
      </c>
      <c r="C146">
        <v>83</v>
      </c>
      <c r="D146">
        <v>61</v>
      </c>
      <c r="E146">
        <v>2003</v>
      </c>
      <c r="F146">
        <v>19</v>
      </c>
    </row>
    <row r="147" spans="1:6" x14ac:dyDescent="0.25">
      <c r="A147">
        <v>28</v>
      </c>
      <c r="B147">
        <v>4</v>
      </c>
      <c r="C147">
        <v>90</v>
      </c>
      <c r="D147">
        <v>75</v>
      </c>
      <c r="E147">
        <v>2125</v>
      </c>
      <c r="F147">
        <v>14.5</v>
      </c>
    </row>
    <row r="148" spans="1:6" x14ac:dyDescent="0.25">
      <c r="A148">
        <v>24</v>
      </c>
      <c r="B148">
        <v>4</v>
      </c>
      <c r="C148">
        <v>90</v>
      </c>
      <c r="D148">
        <v>75</v>
      </c>
      <c r="E148">
        <v>2108</v>
      </c>
      <c r="F148">
        <v>15.5</v>
      </c>
    </row>
    <row r="149" spans="1:6" x14ac:dyDescent="0.25">
      <c r="A149">
        <v>26</v>
      </c>
      <c r="B149">
        <v>4</v>
      </c>
      <c r="C149">
        <v>116</v>
      </c>
      <c r="D149">
        <v>75</v>
      </c>
      <c r="E149">
        <v>2246</v>
      </c>
      <c r="F149">
        <v>14</v>
      </c>
    </row>
    <row r="150" spans="1:6" x14ac:dyDescent="0.25">
      <c r="A150">
        <v>24</v>
      </c>
      <c r="B150">
        <v>4</v>
      </c>
      <c r="C150">
        <v>120</v>
      </c>
      <c r="D150">
        <v>97</v>
      </c>
      <c r="E150">
        <v>2489</v>
      </c>
      <c r="F150">
        <v>15</v>
      </c>
    </row>
    <row r="151" spans="1:6" x14ac:dyDescent="0.25">
      <c r="A151">
        <v>26</v>
      </c>
      <c r="B151">
        <v>4</v>
      </c>
      <c r="C151">
        <v>108</v>
      </c>
      <c r="D151">
        <v>93</v>
      </c>
      <c r="E151">
        <v>2391</v>
      </c>
      <c r="F151">
        <v>15.5</v>
      </c>
    </row>
    <row r="152" spans="1:6" x14ac:dyDescent="0.25">
      <c r="A152">
        <v>31</v>
      </c>
      <c r="B152">
        <v>4</v>
      </c>
      <c r="C152">
        <v>79</v>
      </c>
      <c r="D152">
        <v>67</v>
      </c>
      <c r="E152">
        <v>2000</v>
      </c>
      <c r="F152">
        <v>16</v>
      </c>
    </row>
    <row r="153" spans="1:6" x14ac:dyDescent="0.25">
      <c r="A153">
        <v>19</v>
      </c>
      <c r="B153">
        <v>6</v>
      </c>
      <c r="C153">
        <v>225</v>
      </c>
      <c r="D153">
        <v>95</v>
      </c>
      <c r="E153">
        <v>3264</v>
      </c>
      <c r="F153">
        <v>16</v>
      </c>
    </row>
    <row r="154" spans="1:6" x14ac:dyDescent="0.25">
      <c r="A154">
        <v>18</v>
      </c>
      <c r="B154">
        <v>6</v>
      </c>
      <c r="C154">
        <v>250</v>
      </c>
      <c r="D154">
        <v>105</v>
      </c>
      <c r="E154">
        <v>3459</v>
      </c>
      <c r="F154">
        <v>16</v>
      </c>
    </row>
    <row r="155" spans="1:6" x14ac:dyDescent="0.25">
      <c r="A155">
        <v>15</v>
      </c>
      <c r="B155">
        <v>6</v>
      </c>
      <c r="C155">
        <v>250</v>
      </c>
      <c r="D155">
        <v>72</v>
      </c>
      <c r="E155">
        <v>3432</v>
      </c>
      <c r="F155">
        <v>21</v>
      </c>
    </row>
    <row r="156" spans="1:6" x14ac:dyDescent="0.25">
      <c r="A156">
        <v>15</v>
      </c>
      <c r="B156">
        <v>6</v>
      </c>
      <c r="C156">
        <v>250</v>
      </c>
      <c r="D156">
        <v>72</v>
      </c>
      <c r="E156">
        <v>3158</v>
      </c>
      <c r="F156">
        <v>19.5</v>
      </c>
    </row>
    <row r="157" spans="1:6" x14ac:dyDescent="0.25">
      <c r="A157">
        <v>16</v>
      </c>
      <c r="B157">
        <v>8</v>
      </c>
      <c r="C157">
        <v>400</v>
      </c>
      <c r="D157">
        <v>170</v>
      </c>
      <c r="E157">
        <v>4668</v>
      </c>
      <c r="F157">
        <v>11.5</v>
      </c>
    </row>
    <row r="158" spans="1:6" x14ac:dyDescent="0.25">
      <c r="A158">
        <v>15</v>
      </c>
      <c r="B158">
        <v>8</v>
      </c>
      <c r="C158">
        <v>350</v>
      </c>
      <c r="D158">
        <v>145</v>
      </c>
      <c r="E158">
        <v>4440</v>
      </c>
      <c r="F158">
        <v>14</v>
      </c>
    </row>
    <row r="159" spans="1:6" x14ac:dyDescent="0.25">
      <c r="A159">
        <v>16</v>
      </c>
      <c r="B159">
        <v>8</v>
      </c>
      <c r="C159">
        <v>318</v>
      </c>
      <c r="D159">
        <v>150</v>
      </c>
      <c r="E159">
        <v>4498</v>
      </c>
      <c r="F159">
        <v>14.5</v>
      </c>
    </row>
    <row r="160" spans="1:6" x14ac:dyDescent="0.25">
      <c r="A160">
        <v>14</v>
      </c>
      <c r="B160">
        <v>8</v>
      </c>
      <c r="C160">
        <v>351</v>
      </c>
      <c r="D160">
        <v>148</v>
      </c>
      <c r="E160">
        <v>4657</v>
      </c>
      <c r="F160">
        <v>13.5</v>
      </c>
    </row>
    <row r="161" spans="1:6" x14ac:dyDescent="0.25">
      <c r="A161">
        <v>17</v>
      </c>
      <c r="B161">
        <v>6</v>
      </c>
      <c r="C161">
        <v>231</v>
      </c>
      <c r="D161">
        <v>110</v>
      </c>
      <c r="E161">
        <v>3907</v>
      </c>
      <c r="F161">
        <v>21</v>
      </c>
    </row>
    <row r="162" spans="1:6" x14ac:dyDescent="0.25">
      <c r="A162">
        <v>16</v>
      </c>
      <c r="B162">
        <v>6</v>
      </c>
      <c r="C162">
        <v>250</v>
      </c>
      <c r="D162">
        <v>105</v>
      </c>
      <c r="E162">
        <v>3897</v>
      </c>
      <c r="F162">
        <v>18.5</v>
      </c>
    </row>
    <row r="163" spans="1:6" x14ac:dyDescent="0.25">
      <c r="A163">
        <v>15</v>
      </c>
      <c r="B163">
        <v>6</v>
      </c>
      <c r="C163">
        <v>258</v>
      </c>
      <c r="D163">
        <v>110</v>
      </c>
      <c r="E163">
        <v>3730</v>
      </c>
      <c r="F163">
        <v>19</v>
      </c>
    </row>
    <row r="164" spans="1:6" x14ac:dyDescent="0.25">
      <c r="A164">
        <v>18</v>
      </c>
      <c r="B164">
        <v>6</v>
      </c>
      <c r="C164">
        <v>225</v>
      </c>
      <c r="D164">
        <v>95</v>
      </c>
      <c r="E164">
        <v>3785</v>
      </c>
      <c r="F164">
        <v>19</v>
      </c>
    </row>
    <row r="165" spans="1:6" x14ac:dyDescent="0.25">
      <c r="A165">
        <v>21</v>
      </c>
      <c r="B165">
        <v>6</v>
      </c>
      <c r="C165">
        <v>231</v>
      </c>
      <c r="D165">
        <v>110</v>
      </c>
      <c r="E165">
        <v>3039</v>
      </c>
      <c r="F165">
        <v>15</v>
      </c>
    </row>
    <row r="166" spans="1:6" x14ac:dyDescent="0.25">
      <c r="A166">
        <v>20</v>
      </c>
      <c r="B166">
        <v>8</v>
      </c>
      <c r="C166">
        <v>262</v>
      </c>
      <c r="D166">
        <v>110</v>
      </c>
      <c r="E166">
        <v>3221</v>
      </c>
      <c r="F166">
        <v>13.5</v>
      </c>
    </row>
    <row r="167" spans="1:6" x14ac:dyDescent="0.25">
      <c r="A167">
        <v>13</v>
      </c>
      <c r="B167">
        <v>8</v>
      </c>
      <c r="C167">
        <v>302</v>
      </c>
      <c r="D167">
        <v>129</v>
      </c>
      <c r="E167">
        <v>3169</v>
      </c>
      <c r="F167">
        <v>12</v>
      </c>
    </row>
    <row r="168" spans="1:6" x14ac:dyDescent="0.25">
      <c r="A168">
        <v>29</v>
      </c>
      <c r="B168">
        <v>4</v>
      </c>
      <c r="C168">
        <v>97</v>
      </c>
      <c r="D168">
        <v>75</v>
      </c>
      <c r="E168">
        <v>2171</v>
      </c>
      <c r="F168">
        <v>16</v>
      </c>
    </row>
    <row r="169" spans="1:6" x14ac:dyDescent="0.25">
      <c r="A169">
        <v>23</v>
      </c>
      <c r="B169">
        <v>4</v>
      </c>
      <c r="C169">
        <v>140</v>
      </c>
      <c r="D169">
        <v>83</v>
      </c>
      <c r="E169">
        <v>2639</v>
      </c>
      <c r="F169">
        <v>17</v>
      </c>
    </row>
    <row r="170" spans="1:6" x14ac:dyDescent="0.25">
      <c r="A170">
        <v>20</v>
      </c>
      <c r="B170">
        <v>6</v>
      </c>
      <c r="C170">
        <v>232</v>
      </c>
      <c r="D170">
        <v>100</v>
      </c>
      <c r="E170">
        <v>2914</v>
      </c>
      <c r="F170">
        <v>16</v>
      </c>
    </row>
    <row r="171" spans="1:6" x14ac:dyDescent="0.25">
      <c r="A171">
        <v>23</v>
      </c>
      <c r="B171">
        <v>4</v>
      </c>
      <c r="C171">
        <v>140</v>
      </c>
      <c r="D171">
        <v>78</v>
      </c>
      <c r="E171">
        <v>2592</v>
      </c>
      <c r="F171">
        <v>18.5</v>
      </c>
    </row>
    <row r="172" spans="1:6" x14ac:dyDescent="0.25">
      <c r="A172">
        <v>24</v>
      </c>
      <c r="B172">
        <v>4</v>
      </c>
      <c r="C172">
        <v>134</v>
      </c>
      <c r="D172">
        <v>96</v>
      </c>
      <c r="E172">
        <v>2702</v>
      </c>
      <c r="F172">
        <v>13.5</v>
      </c>
    </row>
    <row r="173" spans="1:6" x14ac:dyDescent="0.25">
      <c r="A173">
        <v>25</v>
      </c>
      <c r="B173">
        <v>4</v>
      </c>
      <c r="C173">
        <v>90</v>
      </c>
      <c r="D173">
        <v>71</v>
      </c>
      <c r="E173">
        <v>2223</v>
      </c>
      <c r="F173">
        <v>16.5</v>
      </c>
    </row>
    <row r="174" spans="1:6" x14ac:dyDescent="0.25">
      <c r="A174">
        <v>24</v>
      </c>
      <c r="B174">
        <v>4</v>
      </c>
      <c r="C174">
        <v>119</v>
      </c>
      <c r="D174">
        <v>97</v>
      </c>
      <c r="E174">
        <v>2545</v>
      </c>
      <c r="F174">
        <v>17</v>
      </c>
    </row>
    <row r="175" spans="1:6" x14ac:dyDescent="0.25">
      <c r="A175">
        <v>18</v>
      </c>
      <c r="B175">
        <v>6</v>
      </c>
      <c r="C175">
        <v>171</v>
      </c>
      <c r="D175">
        <v>97</v>
      </c>
      <c r="E175">
        <v>2984</v>
      </c>
      <c r="F175">
        <v>14.5</v>
      </c>
    </row>
    <row r="176" spans="1:6" x14ac:dyDescent="0.25">
      <c r="A176">
        <v>29</v>
      </c>
      <c r="B176">
        <v>4</v>
      </c>
      <c r="C176">
        <v>90</v>
      </c>
      <c r="D176">
        <v>70</v>
      </c>
      <c r="E176">
        <v>1937</v>
      </c>
      <c r="F176">
        <v>14</v>
      </c>
    </row>
    <row r="177" spans="1:6" x14ac:dyDescent="0.25">
      <c r="A177">
        <v>19</v>
      </c>
      <c r="B177">
        <v>6</v>
      </c>
      <c r="C177">
        <v>232</v>
      </c>
      <c r="D177">
        <v>90</v>
      </c>
      <c r="E177">
        <v>3211</v>
      </c>
      <c r="F177">
        <v>17</v>
      </c>
    </row>
    <row r="178" spans="1:6" x14ac:dyDescent="0.25">
      <c r="A178">
        <v>23</v>
      </c>
      <c r="B178">
        <v>4</v>
      </c>
      <c r="C178">
        <v>115</v>
      </c>
      <c r="D178">
        <v>95</v>
      </c>
      <c r="E178">
        <v>2694</v>
      </c>
      <c r="F178">
        <v>15</v>
      </c>
    </row>
    <row r="179" spans="1:6" x14ac:dyDescent="0.25">
      <c r="A179">
        <v>23</v>
      </c>
      <c r="B179">
        <v>4</v>
      </c>
      <c r="C179">
        <v>120</v>
      </c>
      <c r="D179">
        <v>88</v>
      </c>
      <c r="E179">
        <v>2957</v>
      </c>
      <c r="F179">
        <v>17</v>
      </c>
    </row>
    <row r="180" spans="1:6" x14ac:dyDescent="0.25">
      <c r="A180">
        <v>22</v>
      </c>
      <c r="B180">
        <v>4</v>
      </c>
      <c r="C180">
        <v>121</v>
      </c>
      <c r="D180">
        <v>98</v>
      </c>
      <c r="E180">
        <v>2945</v>
      </c>
      <c r="F180">
        <v>14.5</v>
      </c>
    </row>
    <row r="181" spans="1:6" x14ac:dyDescent="0.25">
      <c r="A181">
        <v>25</v>
      </c>
      <c r="B181">
        <v>4</v>
      </c>
      <c r="C181">
        <v>121</v>
      </c>
      <c r="D181">
        <v>115</v>
      </c>
      <c r="E181">
        <v>2671</v>
      </c>
      <c r="F181">
        <v>13.5</v>
      </c>
    </row>
    <row r="182" spans="1:6" x14ac:dyDescent="0.25">
      <c r="A182">
        <v>33</v>
      </c>
      <c r="B182">
        <v>4</v>
      </c>
      <c r="C182">
        <v>91</v>
      </c>
      <c r="D182">
        <v>53</v>
      </c>
      <c r="E182">
        <v>1795</v>
      </c>
      <c r="F182">
        <v>17.5</v>
      </c>
    </row>
    <row r="183" spans="1:6" x14ac:dyDescent="0.25">
      <c r="A183">
        <v>28</v>
      </c>
      <c r="B183">
        <v>4</v>
      </c>
      <c r="C183">
        <v>107</v>
      </c>
      <c r="D183">
        <v>86</v>
      </c>
      <c r="E183">
        <v>2464</v>
      </c>
      <c r="F183">
        <v>15.5</v>
      </c>
    </row>
    <row r="184" spans="1:6" x14ac:dyDescent="0.25">
      <c r="A184">
        <v>25</v>
      </c>
      <c r="B184">
        <v>4</v>
      </c>
      <c r="C184">
        <v>116</v>
      </c>
      <c r="D184">
        <v>81</v>
      </c>
      <c r="E184">
        <v>2220</v>
      </c>
      <c r="F184">
        <v>16.899999999999999</v>
      </c>
    </row>
    <row r="185" spans="1:6" x14ac:dyDescent="0.25">
      <c r="A185">
        <v>25</v>
      </c>
      <c r="B185">
        <v>4</v>
      </c>
      <c r="C185">
        <v>140</v>
      </c>
      <c r="D185">
        <v>92</v>
      </c>
      <c r="E185">
        <v>2572</v>
      </c>
      <c r="F185">
        <v>14.9</v>
      </c>
    </row>
    <row r="186" spans="1:6" x14ac:dyDescent="0.25">
      <c r="A186">
        <v>26</v>
      </c>
      <c r="B186">
        <v>4</v>
      </c>
      <c r="C186">
        <v>98</v>
      </c>
      <c r="D186">
        <v>79</v>
      </c>
      <c r="E186">
        <v>2255</v>
      </c>
      <c r="F186">
        <v>17.7</v>
      </c>
    </row>
    <row r="187" spans="1:6" x14ac:dyDescent="0.25">
      <c r="A187">
        <v>27</v>
      </c>
      <c r="B187">
        <v>4</v>
      </c>
      <c r="C187">
        <v>101</v>
      </c>
      <c r="D187">
        <v>83</v>
      </c>
      <c r="E187">
        <v>2202</v>
      </c>
      <c r="F187">
        <v>15.3</v>
      </c>
    </row>
    <row r="188" spans="1:6" x14ac:dyDescent="0.25">
      <c r="A188">
        <v>17.5</v>
      </c>
      <c r="B188">
        <v>8</v>
      </c>
      <c r="C188">
        <v>305</v>
      </c>
      <c r="D188">
        <v>140</v>
      </c>
      <c r="E188">
        <v>4215</v>
      </c>
      <c r="F188">
        <v>13</v>
      </c>
    </row>
    <row r="189" spans="1:6" x14ac:dyDescent="0.25">
      <c r="A189">
        <v>16</v>
      </c>
      <c r="B189">
        <v>8</v>
      </c>
      <c r="C189">
        <v>318</v>
      </c>
      <c r="D189">
        <v>150</v>
      </c>
      <c r="E189">
        <v>4190</v>
      </c>
      <c r="F189">
        <v>13</v>
      </c>
    </row>
    <row r="190" spans="1:6" x14ac:dyDescent="0.25">
      <c r="A190">
        <v>15.5</v>
      </c>
      <c r="B190">
        <v>8</v>
      </c>
      <c r="C190">
        <v>304</v>
      </c>
      <c r="D190">
        <v>120</v>
      </c>
      <c r="E190">
        <v>3962</v>
      </c>
      <c r="F190">
        <v>13.9</v>
      </c>
    </row>
    <row r="191" spans="1:6" x14ac:dyDescent="0.25">
      <c r="A191">
        <v>14.5</v>
      </c>
      <c r="B191">
        <v>8</v>
      </c>
      <c r="C191">
        <v>351</v>
      </c>
      <c r="D191">
        <v>152</v>
      </c>
      <c r="E191">
        <v>4215</v>
      </c>
      <c r="F191">
        <v>12.8</v>
      </c>
    </row>
    <row r="192" spans="1:6" x14ac:dyDescent="0.25">
      <c r="A192">
        <v>22</v>
      </c>
      <c r="B192">
        <v>6</v>
      </c>
      <c r="C192">
        <v>225</v>
      </c>
      <c r="D192">
        <v>100</v>
      </c>
      <c r="E192">
        <v>3233</v>
      </c>
      <c r="F192">
        <v>15.4</v>
      </c>
    </row>
    <row r="193" spans="1:6" x14ac:dyDescent="0.25">
      <c r="A193">
        <v>22</v>
      </c>
      <c r="B193">
        <v>6</v>
      </c>
      <c r="C193">
        <v>250</v>
      </c>
      <c r="D193">
        <v>105</v>
      </c>
      <c r="E193">
        <v>3353</v>
      </c>
      <c r="F193">
        <v>14.5</v>
      </c>
    </row>
    <row r="194" spans="1:6" x14ac:dyDescent="0.25">
      <c r="A194">
        <v>24</v>
      </c>
      <c r="B194">
        <v>6</v>
      </c>
      <c r="C194">
        <v>200</v>
      </c>
      <c r="D194">
        <v>81</v>
      </c>
      <c r="E194">
        <v>3012</v>
      </c>
      <c r="F194">
        <v>17.600000000000001</v>
      </c>
    </row>
    <row r="195" spans="1:6" x14ac:dyDescent="0.25">
      <c r="A195">
        <v>22.5</v>
      </c>
      <c r="B195">
        <v>6</v>
      </c>
      <c r="C195">
        <v>232</v>
      </c>
      <c r="D195">
        <v>90</v>
      </c>
      <c r="E195">
        <v>3085</v>
      </c>
      <c r="F195">
        <v>17.600000000000001</v>
      </c>
    </row>
    <row r="196" spans="1:6" x14ac:dyDescent="0.25">
      <c r="A196">
        <v>29</v>
      </c>
      <c r="B196">
        <v>4</v>
      </c>
      <c r="C196">
        <v>85</v>
      </c>
      <c r="D196">
        <v>52</v>
      </c>
      <c r="E196">
        <v>2035</v>
      </c>
      <c r="F196">
        <v>22.2</v>
      </c>
    </row>
    <row r="197" spans="1:6" x14ac:dyDescent="0.25">
      <c r="A197">
        <v>24.5</v>
      </c>
      <c r="B197">
        <v>4</v>
      </c>
      <c r="C197">
        <v>98</v>
      </c>
      <c r="D197">
        <v>60</v>
      </c>
      <c r="E197">
        <v>2164</v>
      </c>
      <c r="F197">
        <v>22.1</v>
      </c>
    </row>
    <row r="198" spans="1:6" x14ac:dyDescent="0.25">
      <c r="A198">
        <v>29</v>
      </c>
      <c r="B198">
        <v>4</v>
      </c>
      <c r="C198">
        <v>90</v>
      </c>
      <c r="D198">
        <v>70</v>
      </c>
      <c r="E198">
        <v>1937</v>
      </c>
      <c r="F198">
        <v>14.2</v>
      </c>
    </row>
    <row r="199" spans="1:6" x14ac:dyDescent="0.25">
      <c r="A199">
        <v>33</v>
      </c>
      <c r="B199">
        <v>4</v>
      </c>
      <c r="C199">
        <v>91</v>
      </c>
      <c r="D199">
        <v>53</v>
      </c>
      <c r="E199">
        <v>1795</v>
      </c>
      <c r="F199">
        <v>17.399999999999999</v>
      </c>
    </row>
    <row r="200" spans="1:6" x14ac:dyDescent="0.25">
      <c r="A200">
        <v>20</v>
      </c>
      <c r="B200">
        <v>6</v>
      </c>
      <c r="C200">
        <v>225</v>
      </c>
      <c r="D200">
        <v>100</v>
      </c>
      <c r="E200">
        <v>3651</v>
      </c>
      <c r="F200">
        <v>17.7</v>
      </c>
    </row>
    <row r="201" spans="1:6" x14ac:dyDescent="0.25">
      <c r="A201">
        <v>18</v>
      </c>
      <c r="B201">
        <v>6</v>
      </c>
      <c r="C201">
        <v>250</v>
      </c>
      <c r="D201">
        <v>78</v>
      </c>
      <c r="E201">
        <v>3574</v>
      </c>
      <c r="F201">
        <v>21</v>
      </c>
    </row>
    <row r="202" spans="1:6" x14ac:dyDescent="0.25">
      <c r="A202">
        <v>18.5</v>
      </c>
      <c r="B202">
        <v>6</v>
      </c>
      <c r="C202">
        <v>250</v>
      </c>
      <c r="D202">
        <v>110</v>
      </c>
      <c r="E202">
        <v>3645</v>
      </c>
      <c r="F202">
        <v>16.2</v>
      </c>
    </row>
    <row r="203" spans="1:6" x14ac:dyDescent="0.25">
      <c r="A203">
        <v>17.5</v>
      </c>
      <c r="B203">
        <v>6</v>
      </c>
      <c r="C203">
        <v>258</v>
      </c>
      <c r="D203">
        <v>95</v>
      </c>
      <c r="E203">
        <v>3193</v>
      </c>
      <c r="F203">
        <v>17.8</v>
      </c>
    </row>
    <row r="204" spans="1:6" x14ac:dyDescent="0.25">
      <c r="A204">
        <v>29.5</v>
      </c>
      <c r="B204">
        <v>4</v>
      </c>
      <c r="C204">
        <v>97</v>
      </c>
      <c r="D204">
        <v>71</v>
      </c>
      <c r="E204">
        <v>1825</v>
      </c>
      <c r="F204">
        <v>12.2</v>
      </c>
    </row>
    <row r="205" spans="1:6" x14ac:dyDescent="0.25">
      <c r="A205">
        <v>32</v>
      </c>
      <c r="B205">
        <v>4</v>
      </c>
      <c r="C205">
        <v>85</v>
      </c>
      <c r="D205">
        <v>70</v>
      </c>
      <c r="E205">
        <v>1990</v>
      </c>
      <c r="F205">
        <v>17</v>
      </c>
    </row>
    <row r="206" spans="1:6" x14ac:dyDescent="0.25">
      <c r="A206">
        <v>28</v>
      </c>
      <c r="B206">
        <v>4</v>
      </c>
      <c r="C206">
        <v>97</v>
      </c>
      <c r="D206">
        <v>75</v>
      </c>
      <c r="E206">
        <v>2155</v>
      </c>
      <c r="F206">
        <v>16.399999999999999</v>
      </c>
    </row>
    <row r="207" spans="1:6" x14ac:dyDescent="0.25">
      <c r="A207">
        <v>26.5</v>
      </c>
      <c r="B207">
        <v>4</v>
      </c>
      <c r="C207">
        <v>140</v>
      </c>
      <c r="D207">
        <v>72</v>
      </c>
      <c r="E207">
        <v>2565</v>
      </c>
      <c r="F207">
        <v>13.6</v>
      </c>
    </row>
    <row r="208" spans="1:6" x14ac:dyDescent="0.25">
      <c r="A208">
        <v>20</v>
      </c>
      <c r="B208">
        <v>4</v>
      </c>
      <c r="C208">
        <v>130</v>
      </c>
      <c r="D208">
        <v>102</v>
      </c>
      <c r="E208">
        <v>3150</v>
      </c>
      <c r="F208">
        <v>15.7</v>
      </c>
    </row>
    <row r="209" spans="1:6" x14ac:dyDescent="0.25">
      <c r="A209">
        <v>13</v>
      </c>
      <c r="B209">
        <v>8</v>
      </c>
      <c r="C209">
        <v>318</v>
      </c>
      <c r="D209">
        <v>150</v>
      </c>
      <c r="E209">
        <v>3940</v>
      </c>
      <c r="F209">
        <v>13.2</v>
      </c>
    </row>
    <row r="210" spans="1:6" x14ac:dyDescent="0.25">
      <c r="A210">
        <v>19</v>
      </c>
      <c r="B210">
        <v>4</v>
      </c>
      <c r="C210">
        <v>120</v>
      </c>
      <c r="D210">
        <v>88</v>
      </c>
      <c r="E210">
        <v>3270</v>
      </c>
      <c r="F210">
        <v>21.9</v>
      </c>
    </row>
    <row r="211" spans="1:6" x14ac:dyDescent="0.25">
      <c r="A211">
        <v>19</v>
      </c>
      <c r="B211">
        <v>6</v>
      </c>
      <c r="C211">
        <v>156</v>
      </c>
      <c r="D211">
        <v>108</v>
      </c>
      <c r="E211">
        <v>2930</v>
      </c>
      <c r="F211">
        <v>15.5</v>
      </c>
    </row>
    <row r="212" spans="1:6" x14ac:dyDescent="0.25">
      <c r="A212">
        <v>16.5</v>
      </c>
      <c r="B212">
        <v>6</v>
      </c>
      <c r="C212">
        <v>168</v>
      </c>
      <c r="D212">
        <v>120</v>
      </c>
      <c r="E212">
        <v>3820</v>
      </c>
      <c r="F212">
        <v>16.7</v>
      </c>
    </row>
    <row r="213" spans="1:6" x14ac:dyDescent="0.25">
      <c r="A213">
        <v>16.5</v>
      </c>
      <c r="B213">
        <v>8</v>
      </c>
      <c r="C213">
        <v>350</v>
      </c>
      <c r="D213">
        <v>180</v>
      </c>
      <c r="E213">
        <v>4380</v>
      </c>
      <c r="F213">
        <v>12.1</v>
      </c>
    </row>
    <row r="214" spans="1:6" x14ac:dyDescent="0.25">
      <c r="A214">
        <v>13</v>
      </c>
      <c r="B214">
        <v>8</v>
      </c>
      <c r="C214">
        <v>350</v>
      </c>
      <c r="D214">
        <v>145</v>
      </c>
      <c r="E214">
        <v>4055</v>
      </c>
      <c r="F214">
        <v>12</v>
      </c>
    </row>
    <row r="215" spans="1:6" x14ac:dyDescent="0.25">
      <c r="A215">
        <v>13</v>
      </c>
      <c r="B215">
        <v>8</v>
      </c>
      <c r="C215">
        <v>302</v>
      </c>
      <c r="D215">
        <v>130</v>
      </c>
      <c r="E215">
        <v>3870</v>
      </c>
      <c r="F215">
        <v>15</v>
      </c>
    </row>
    <row r="216" spans="1:6" x14ac:dyDescent="0.25">
      <c r="A216">
        <v>13</v>
      </c>
      <c r="B216">
        <v>8</v>
      </c>
      <c r="C216">
        <v>318</v>
      </c>
      <c r="D216">
        <v>150</v>
      </c>
      <c r="E216">
        <v>3755</v>
      </c>
      <c r="F216">
        <v>14</v>
      </c>
    </row>
    <row r="217" spans="1:6" x14ac:dyDescent="0.25">
      <c r="A217">
        <v>31.5</v>
      </c>
      <c r="B217">
        <v>4</v>
      </c>
      <c r="C217">
        <v>98</v>
      </c>
      <c r="D217">
        <v>68</v>
      </c>
      <c r="E217">
        <v>2045</v>
      </c>
      <c r="F217">
        <v>18.5</v>
      </c>
    </row>
    <row r="218" spans="1:6" x14ac:dyDescent="0.25">
      <c r="A218">
        <v>30</v>
      </c>
      <c r="B218">
        <v>4</v>
      </c>
      <c r="C218">
        <v>111</v>
      </c>
      <c r="D218">
        <v>80</v>
      </c>
      <c r="E218">
        <v>2155</v>
      </c>
      <c r="F218">
        <v>14.8</v>
      </c>
    </row>
    <row r="219" spans="1:6" x14ac:dyDescent="0.25">
      <c r="A219">
        <v>36</v>
      </c>
      <c r="B219">
        <v>4</v>
      </c>
      <c r="C219">
        <v>79</v>
      </c>
      <c r="D219">
        <v>58</v>
      </c>
      <c r="E219">
        <v>1825</v>
      </c>
      <c r="F219">
        <v>18.600000000000001</v>
      </c>
    </row>
    <row r="220" spans="1:6" x14ac:dyDescent="0.25">
      <c r="A220">
        <v>25.5</v>
      </c>
      <c r="B220">
        <v>4</v>
      </c>
      <c r="C220">
        <v>122</v>
      </c>
      <c r="D220">
        <v>96</v>
      </c>
      <c r="E220">
        <v>2300</v>
      </c>
      <c r="F220">
        <v>15.5</v>
      </c>
    </row>
    <row r="221" spans="1:6" x14ac:dyDescent="0.25">
      <c r="A221">
        <v>33.5</v>
      </c>
      <c r="B221">
        <v>4</v>
      </c>
      <c r="C221">
        <v>85</v>
      </c>
      <c r="D221">
        <v>70</v>
      </c>
      <c r="E221">
        <v>1945</v>
      </c>
      <c r="F221">
        <v>16.8</v>
      </c>
    </row>
    <row r="222" spans="1:6" x14ac:dyDescent="0.25">
      <c r="A222">
        <v>17.5</v>
      </c>
      <c r="B222">
        <v>8</v>
      </c>
      <c r="C222">
        <v>305</v>
      </c>
      <c r="D222">
        <v>145</v>
      </c>
      <c r="E222">
        <v>3880</v>
      </c>
      <c r="F222">
        <v>12.5</v>
      </c>
    </row>
    <row r="223" spans="1:6" x14ac:dyDescent="0.25">
      <c r="A223">
        <v>17</v>
      </c>
      <c r="B223">
        <v>8</v>
      </c>
      <c r="C223">
        <v>260</v>
      </c>
      <c r="D223">
        <v>110</v>
      </c>
      <c r="E223">
        <v>4060</v>
      </c>
      <c r="F223">
        <v>19</v>
      </c>
    </row>
    <row r="224" spans="1:6" x14ac:dyDescent="0.25">
      <c r="A224">
        <v>15.5</v>
      </c>
      <c r="B224">
        <v>8</v>
      </c>
      <c r="C224">
        <v>318</v>
      </c>
      <c r="D224">
        <v>145</v>
      </c>
      <c r="E224">
        <v>4140</v>
      </c>
      <c r="F224">
        <v>13.7</v>
      </c>
    </row>
    <row r="225" spans="1:6" x14ac:dyDescent="0.25">
      <c r="A225">
        <v>15</v>
      </c>
      <c r="B225">
        <v>8</v>
      </c>
      <c r="C225">
        <v>302</v>
      </c>
      <c r="D225">
        <v>130</v>
      </c>
      <c r="E225">
        <v>4295</v>
      </c>
      <c r="F225">
        <v>14.9</v>
      </c>
    </row>
    <row r="226" spans="1:6" x14ac:dyDescent="0.25">
      <c r="A226">
        <v>17.5</v>
      </c>
      <c r="B226">
        <v>6</v>
      </c>
      <c r="C226">
        <v>250</v>
      </c>
      <c r="D226">
        <v>110</v>
      </c>
      <c r="E226">
        <v>3520</v>
      </c>
      <c r="F226">
        <v>16.399999999999999</v>
      </c>
    </row>
    <row r="227" spans="1:6" x14ac:dyDescent="0.25">
      <c r="A227">
        <v>20.5</v>
      </c>
      <c r="B227">
        <v>6</v>
      </c>
      <c r="C227">
        <v>231</v>
      </c>
      <c r="D227">
        <v>105</v>
      </c>
      <c r="E227">
        <v>3425</v>
      </c>
      <c r="F227">
        <v>16.899999999999999</v>
      </c>
    </row>
    <row r="228" spans="1:6" x14ac:dyDescent="0.25">
      <c r="A228">
        <v>19</v>
      </c>
      <c r="B228">
        <v>6</v>
      </c>
      <c r="C228">
        <v>225</v>
      </c>
      <c r="D228">
        <v>100</v>
      </c>
      <c r="E228">
        <v>3630</v>
      </c>
      <c r="F228">
        <v>17.7</v>
      </c>
    </row>
    <row r="229" spans="1:6" x14ac:dyDescent="0.25">
      <c r="A229">
        <v>18.5</v>
      </c>
      <c r="B229">
        <v>6</v>
      </c>
      <c r="C229">
        <v>250</v>
      </c>
      <c r="D229">
        <v>98</v>
      </c>
      <c r="E229">
        <v>3525</v>
      </c>
      <c r="F229">
        <v>19</v>
      </c>
    </row>
    <row r="230" spans="1:6" x14ac:dyDescent="0.25">
      <c r="A230">
        <v>16</v>
      </c>
      <c r="B230">
        <v>8</v>
      </c>
      <c r="C230">
        <v>400</v>
      </c>
      <c r="D230">
        <v>180</v>
      </c>
      <c r="E230">
        <v>4220</v>
      </c>
      <c r="F230">
        <v>11.1</v>
      </c>
    </row>
    <row r="231" spans="1:6" x14ac:dyDescent="0.25">
      <c r="A231">
        <v>15.5</v>
      </c>
      <c r="B231">
        <v>8</v>
      </c>
      <c r="C231">
        <v>350</v>
      </c>
      <c r="D231">
        <v>170</v>
      </c>
      <c r="E231">
        <v>4165</v>
      </c>
      <c r="F231">
        <v>11.4</v>
      </c>
    </row>
    <row r="232" spans="1:6" x14ac:dyDescent="0.25">
      <c r="A232">
        <v>15.5</v>
      </c>
      <c r="B232">
        <v>8</v>
      </c>
      <c r="C232">
        <v>400</v>
      </c>
      <c r="D232">
        <v>190</v>
      </c>
      <c r="E232">
        <v>4325</v>
      </c>
      <c r="F232">
        <v>12.2</v>
      </c>
    </row>
    <row r="233" spans="1:6" x14ac:dyDescent="0.25">
      <c r="A233">
        <v>16</v>
      </c>
      <c r="B233">
        <v>8</v>
      </c>
      <c r="C233">
        <v>351</v>
      </c>
      <c r="D233">
        <v>149</v>
      </c>
      <c r="E233">
        <v>4335</v>
      </c>
      <c r="F233">
        <v>14.5</v>
      </c>
    </row>
    <row r="234" spans="1:6" x14ac:dyDescent="0.25">
      <c r="A234">
        <v>29</v>
      </c>
      <c r="B234">
        <v>4</v>
      </c>
      <c r="C234">
        <v>97</v>
      </c>
      <c r="D234">
        <v>78</v>
      </c>
      <c r="E234">
        <v>1940</v>
      </c>
      <c r="F234">
        <v>14.5</v>
      </c>
    </row>
    <row r="235" spans="1:6" x14ac:dyDescent="0.25">
      <c r="A235">
        <v>24.5</v>
      </c>
      <c r="B235">
        <v>4</v>
      </c>
      <c r="C235">
        <v>151</v>
      </c>
      <c r="D235">
        <v>88</v>
      </c>
      <c r="E235">
        <v>2740</v>
      </c>
      <c r="F235">
        <v>16</v>
      </c>
    </row>
    <row r="236" spans="1:6" x14ac:dyDescent="0.25">
      <c r="A236">
        <v>26</v>
      </c>
      <c r="B236">
        <v>4</v>
      </c>
      <c r="C236">
        <v>97</v>
      </c>
      <c r="D236">
        <v>75</v>
      </c>
      <c r="E236">
        <v>2265</v>
      </c>
      <c r="F236">
        <v>18.2</v>
      </c>
    </row>
    <row r="237" spans="1:6" x14ac:dyDescent="0.25">
      <c r="A237">
        <v>25.5</v>
      </c>
      <c r="B237">
        <v>4</v>
      </c>
      <c r="C237">
        <v>140</v>
      </c>
      <c r="D237">
        <v>89</v>
      </c>
      <c r="E237">
        <v>2755</v>
      </c>
      <c r="F237">
        <v>15.8</v>
      </c>
    </row>
    <row r="238" spans="1:6" x14ac:dyDescent="0.25">
      <c r="A238">
        <v>30.5</v>
      </c>
      <c r="B238">
        <v>4</v>
      </c>
      <c r="C238">
        <v>98</v>
      </c>
      <c r="D238">
        <v>63</v>
      </c>
      <c r="E238">
        <v>2051</v>
      </c>
      <c r="F238">
        <v>17</v>
      </c>
    </row>
    <row r="239" spans="1:6" x14ac:dyDescent="0.25">
      <c r="A239">
        <v>33.5</v>
      </c>
      <c r="B239">
        <v>4</v>
      </c>
      <c r="C239">
        <v>98</v>
      </c>
      <c r="D239">
        <v>83</v>
      </c>
      <c r="E239">
        <v>2075</v>
      </c>
      <c r="F239">
        <v>15.9</v>
      </c>
    </row>
    <row r="240" spans="1:6" x14ac:dyDescent="0.25">
      <c r="A240">
        <v>30</v>
      </c>
      <c r="B240">
        <v>4</v>
      </c>
      <c r="C240">
        <v>97</v>
      </c>
      <c r="D240">
        <v>67</v>
      </c>
      <c r="E240">
        <v>1985</v>
      </c>
      <c r="F240">
        <v>16.399999999999999</v>
      </c>
    </row>
    <row r="241" spans="1:6" x14ac:dyDescent="0.25">
      <c r="A241">
        <v>30.5</v>
      </c>
      <c r="B241">
        <v>4</v>
      </c>
      <c r="C241">
        <v>97</v>
      </c>
      <c r="D241">
        <v>78</v>
      </c>
      <c r="E241">
        <v>2190</v>
      </c>
      <c r="F241">
        <v>14.1</v>
      </c>
    </row>
    <row r="242" spans="1:6" x14ac:dyDescent="0.25">
      <c r="A242">
        <v>22</v>
      </c>
      <c r="B242">
        <v>6</v>
      </c>
      <c r="C242">
        <v>146</v>
      </c>
      <c r="D242">
        <v>97</v>
      </c>
      <c r="E242">
        <v>2815</v>
      </c>
      <c r="F242">
        <v>14.5</v>
      </c>
    </row>
    <row r="243" spans="1:6" x14ac:dyDescent="0.25">
      <c r="A243">
        <v>21.5</v>
      </c>
      <c r="B243">
        <v>4</v>
      </c>
      <c r="C243">
        <v>121</v>
      </c>
      <c r="D243">
        <v>110</v>
      </c>
      <c r="E243">
        <v>2600</v>
      </c>
      <c r="F243">
        <v>12.8</v>
      </c>
    </row>
    <row r="244" spans="1:6" x14ac:dyDescent="0.25">
      <c r="A244">
        <v>21.5</v>
      </c>
      <c r="B244">
        <v>3</v>
      </c>
      <c r="C244">
        <v>80</v>
      </c>
      <c r="D244">
        <v>110</v>
      </c>
      <c r="E244">
        <v>2720</v>
      </c>
      <c r="F244">
        <v>13.5</v>
      </c>
    </row>
    <row r="245" spans="1:6" x14ac:dyDescent="0.25">
      <c r="A245">
        <v>43.1</v>
      </c>
      <c r="B245">
        <v>4</v>
      </c>
      <c r="C245">
        <v>90</v>
      </c>
      <c r="D245">
        <v>48</v>
      </c>
      <c r="E245">
        <v>1985</v>
      </c>
      <c r="F245">
        <v>21.5</v>
      </c>
    </row>
    <row r="246" spans="1:6" x14ac:dyDescent="0.25">
      <c r="A246">
        <v>36.1</v>
      </c>
      <c r="B246">
        <v>4</v>
      </c>
      <c r="C246">
        <v>98</v>
      </c>
      <c r="D246">
        <v>66</v>
      </c>
      <c r="E246">
        <v>1800</v>
      </c>
      <c r="F246">
        <v>14.4</v>
      </c>
    </row>
    <row r="247" spans="1:6" x14ac:dyDescent="0.25">
      <c r="A247">
        <v>32.799999999999997</v>
      </c>
      <c r="B247">
        <v>4</v>
      </c>
      <c r="C247">
        <v>78</v>
      </c>
      <c r="D247">
        <v>52</v>
      </c>
      <c r="E247">
        <v>1985</v>
      </c>
      <c r="F247">
        <v>19.399999999999999</v>
      </c>
    </row>
    <row r="248" spans="1:6" x14ac:dyDescent="0.25">
      <c r="A248">
        <v>39.4</v>
      </c>
      <c r="B248">
        <v>4</v>
      </c>
      <c r="C248">
        <v>85</v>
      </c>
      <c r="D248">
        <v>70</v>
      </c>
      <c r="E248">
        <v>2070</v>
      </c>
      <c r="F248">
        <v>18.600000000000001</v>
      </c>
    </row>
    <row r="249" spans="1:6" x14ac:dyDescent="0.25">
      <c r="A249">
        <v>36.1</v>
      </c>
      <c r="B249">
        <v>4</v>
      </c>
      <c r="C249">
        <v>91</v>
      </c>
      <c r="D249">
        <v>60</v>
      </c>
      <c r="E249">
        <v>1800</v>
      </c>
      <c r="F249">
        <v>16.399999999999999</v>
      </c>
    </row>
    <row r="250" spans="1:6" x14ac:dyDescent="0.25">
      <c r="A250">
        <v>19.899999999999999</v>
      </c>
      <c r="B250">
        <v>8</v>
      </c>
      <c r="C250">
        <v>260</v>
      </c>
      <c r="D250">
        <v>110</v>
      </c>
      <c r="E250">
        <v>3365</v>
      </c>
      <c r="F250">
        <v>15.5</v>
      </c>
    </row>
    <row r="251" spans="1:6" x14ac:dyDescent="0.25">
      <c r="A251">
        <v>19.399999999999999</v>
      </c>
      <c r="B251">
        <v>8</v>
      </c>
      <c r="C251">
        <v>318</v>
      </c>
      <c r="D251">
        <v>140</v>
      </c>
      <c r="E251">
        <v>3735</v>
      </c>
      <c r="F251">
        <v>13.2</v>
      </c>
    </row>
    <row r="252" spans="1:6" x14ac:dyDescent="0.25">
      <c r="A252">
        <v>20.2</v>
      </c>
      <c r="B252">
        <v>8</v>
      </c>
      <c r="C252">
        <v>302</v>
      </c>
      <c r="D252">
        <v>139</v>
      </c>
      <c r="E252">
        <v>3570</v>
      </c>
      <c r="F252">
        <v>12.8</v>
      </c>
    </row>
    <row r="253" spans="1:6" x14ac:dyDescent="0.25">
      <c r="A253">
        <v>19.2</v>
      </c>
      <c r="B253">
        <v>6</v>
      </c>
      <c r="C253">
        <v>231</v>
      </c>
      <c r="D253">
        <v>105</v>
      </c>
      <c r="E253">
        <v>3535</v>
      </c>
      <c r="F253">
        <v>19.2</v>
      </c>
    </row>
    <row r="254" spans="1:6" x14ac:dyDescent="0.25">
      <c r="A254">
        <v>20.5</v>
      </c>
      <c r="B254">
        <v>6</v>
      </c>
      <c r="C254">
        <v>200</v>
      </c>
      <c r="D254">
        <v>95</v>
      </c>
      <c r="E254">
        <v>3155</v>
      </c>
      <c r="F254">
        <v>18.2</v>
      </c>
    </row>
    <row r="255" spans="1:6" x14ac:dyDescent="0.25">
      <c r="A255">
        <v>20.2</v>
      </c>
      <c r="B255">
        <v>6</v>
      </c>
      <c r="C255">
        <v>200</v>
      </c>
      <c r="D255">
        <v>85</v>
      </c>
      <c r="E255">
        <v>2965</v>
      </c>
      <c r="F255">
        <v>15.8</v>
      </c>
    </row>
    <row r="256" spans="1:6" x14ac:dyDescent="0.25">
      <c r="A256">
        <v>25.1</v>
      </c>
      <c r="B256">
        <v>4</v>
      </c>
      <c r="C256">
        <v>140</v>
      </c>
      <c r="D256">
        <v>88</v>
      </c>
      <c r="E256">
        <v>2720</v>
      </c>
      <c r="F256">
        <v>15.4</v>
      </c>
    </row>
    <row r="257" spans="1:6" x14ac:dyDescent="0.25">
      <c r="A257">
        <v>20.5</v>
      </c>
      <c r="B257">
        <v>6</v>
      </c>
      <c r="C257">
        <v>225</v>
      </c>
      <c r="D257">
        <v>100</v>
      </c>
      <c r="E257">
        <v>3430</v>
      </c>
      <c r="F257">
        <v>17.2</v>
      </c>
    </row>
    <row r="258" spans="1:6" x14ac:dyDescent="0.25">
      <c r="A258">
        <v>19.399999999999999</v>
      </c>
      <c r="B258">
        <v>6</v>
      </c>
      <c r="C258">
        <v>232</v>
      </c>
      <c r="D258">
        <v>90</v>
      </c>
      <c r="E258">
        <v>3210</v>
      </c>
      <c r="F258">
        <v>17.2</v>
      </c>
    </row>
    <row r="259" spans="1:6" x14ac:dyDescent="0.25">
      <c r="A259">
        <v>20.6</v>
      </c>
      <c r="B259">
        <v>6</v>
      </c>
      <c r="C259">
        <v>231</v>
      </c>
      <c r="D259">
        <v>105</v>
      </c>
      <c r="E259">
        <v>3380</v>
      </c>
      <c r="F259">
        <v>15.8</v>
      </c>
    </row>
    <row r="260" spans="1:6" x14ac:dyDescent="0.25">
      <c r="A260">
        <v>20.8</v>
      </c>
      <c r="B260">
        <v>6</v>
      </c>
      <c r="C260">
        <v>200</v>
      </c>
      <c r="D260">
        <v>85</v>
      </c>
      <c r="E260">
        <v>3070</v>
      </c>
      <c r="F260">
        <v>16.7</v>
      </c>
    </row>
    <row r="261" spans="1:6" x14ac:dyDescent="0.25">
      <c r="A261">
        <v>18.600000000000001</v>
      </c>
      <c r="B261">
        <v>6</v>
      </c>
      <c r="C261">
        <v>225</v>
      </c>
      <c r="D261">
        <v>110</v>
      </c>
      <c r="E261">
        <v>3620</v>
      </c>
      <c r="F261">
        <v>18.7</v>
      </c>
    </row>
    <row r="262" spans="1:6" x14ac:dyDescent="0.25">
      <c r="A262">
        <v>18.100000000000001</v>
      </c>
      <c r="B262">
        <v>6</v>
      </c>
      <c r="C262">
        <v>258</v>
      </c>
      <c r="D262">
        <v>120</v>
      </c>
      <c r="E262">
        <v>3410</v>
      </c>
      <c r="F262">
        <v>15.1</v>
      </c>
    </row>
    <row r="263" spans="1:6" x14ac:dyDescent="0.25">
      <c r="A263">
        <v>19.2</v>
      </c>
      <c r="B263">
        <v>8</v>
      </c>
      <c r="C263">
        <v>305</v>
      </c>
      <c r="D263">
        <v>145</v>
      </c>
      <c r="E263">
        <v>3425</v>
      </c>
      <c r="F263">
        <v>13.2</v>
      </c>
    </row>
    <row r="264" spans="1:6" x14ac:dyDescent="0.25">
      <c r="A264">
        <v>17.7</v>
      </c>
      <c r="B264">
        <v>6</v>
      </c>
      <c r="C264">
        <v>231</v>
      </c>
      <c r="D264">
        <v>165</v>
      </c>
      <c r="E264">
        <v>3445</v>
      </c>
      <c r="F264">
        <v>13.4</v>
      </c>
    </row>
    <row r="265" spans="1:6" x14ac:dyDescent="0.25">
      <c r="A265">
        <v>18.100000000000001</v>
      </c>
      <c r="B265">
        <v>8</v>
      </c>
      <c r="C265">
        <v>302</v>
      </c>
      <c r="D265">
        <v>139</v>
      </c>
      <c r="E265">
        <v>3205</v>
      </c>
      <c r="F265">
        <v>11.2</v>
      </c>
    </row>
    <row r="266" spans="1:6" x14ac:dyDescent="0.25">
      <c r="A266">
        <v>17.5</v>
      </c>
      <c r="B266">
        <v>8</v>
      </c>
      <c r="C266">
        <v>318</v>
      </c>
      <c r="D266">
        <v>140</v>
      </c>
      <c r="E266">
        <v>4080</v>
      </c>
      <c r="F266">
        <v>13.7</v>
      </c>
    </row>
    <row r="267" spans="1:6" x14ac:dyDescent="0.25">
      <c r="A267">
        <v>30</v>
      </c>
      <c r="B267">
        <v>4</v>
      </c>
      <c r="C267">
        <v>98</v>
      </c>
      <c r="D267">
        <v>68</v>
      </c>
      <c r="E267">
        <v>2155</v>
      </c>
      <c r="F267">
        <v>16.5</v>
      </c>
    </row>
    <row r="268" spans="1:6" x14ac:dyDescent="0.25">
      <c r="A268">
        <v>27.5</v>
      </c>
      <c r="B268">
        <v>4</v>
      </c>
      <c r="C268">
        <v>134</v>
      </c>
      <c r="D268">
        <v>95</v>
      </c>
      <c r="E268">
        <v>2560</v>
      </c>
      <c r="F268">
        <v>14.2</v>
      </c>
    </row>
    <row r="269" spans="1:6" x14ac:dyDescent="0.25">
      <c r="A269">
        <v>27.2</v>
      </c>
      <c r="B269">
        <v>4</v>
      </c>
      <c r="C269">
        <v>119</v>
      </c>
      <c r="D269">
        <v>97</v>
      </c>
      <c r="E269">
        <v>2300</v>
      </c>
      <c r="F269">
        <v>14.7</v>
      </c>
    </row>
    <row r="270" spans="1:6" x14ac:dyDescent="0.25">
      <c r="A270">
        <v>30.9</v>
      </c>
      <c r="B270">
        <v>4</v>
      </c>
      <c r="C270">
        <v>105</v>
      </c>
      <c r="D270">
        <v>75</v>
      </c>
      <c r="E270">
        <v>2230</v>
      </c>
      <c r="F270">
        <v>14.5</v>
      </c>
    </row>
    <row r="271" spans="1:6" x14ac:dyDescent="0.25">
      <c r="A271">
        <v>21.1</v>
      </c>
      <c r="B271">
        <v>4</v>
      </c>
      <c r="C271">
        <v>134</v>
      </c>
      <c r="D271">
        <v>95</v>
      </c>
      <c r="E271">
        <v>2515</v>
      </c>
      <c r="F271">
        <v>14.8</v>
      </c>
    </row>
    <row r="272" spans="1:6" x14ac:dyDescent="0.25">
      <c r="A272">
        <v>23.2</v>
      </c>
      <c r="B272">
        <v>4</v>
      </c>
      <c r="C272">
        <v>156</v>
      </c>
      <c r="D272">
        <v>105</v>
      </c>
      <c r="E272">
        <v>2745</v>
      </c>
      <c r="F272">
        <v>16.7</v>
      </c>
    </row>
    <row r="273" spans="1:6" x14ac:dyDescent="0.25">
      <c r="A273">
        <v>23.8</v>
      </c>
      <c r="B273">
        <v>4</v>
      </c>
      <c r="C273">
        <v>151</v>
      </c>
      <c r="D273">
        <v>85</v>
      </c>
      <c r="E273">
        <v>2855</v>
      </c>
      <c r="F273">
        <v>17.600000000000001</v>
      </c>
    </row>
    <row r="274" spans="1:6" x14ac:dyDescent="0.25">
      <c r="A274">
        <v>23.9</v>
      </c>
      <c r="B274">
        <v>4</v>
      </c>
      <c r="C274">
        <v>119</v>
      </c>
      <c r="D274">
        <v>97</v>
      </c>
      <c r="E274">
        <v>2405</v>
      </c>
      <c r="F274">
        <v>14.9</v>
      </c>
    </row>
    <row r="275" spans="1:6" x14ac:dyDescent="0.25">
      <c r="A275">
        <v>20.3</v>
      </c>
      <c r="B275">
        <v>5</v>
      </c>
      <c r="C275">
        <v>131</v>
      </c>
      <c r="D275">
        <v>103</v>
      </c>
      <c r="E275">
        <v>2830</v>
      </c>
      <c r="F275">
        <v>15.9</v>
      </c>
    </row>
    <row r="276" spans="1:6" x14ac:dyDescent="0.25">
      <c r="A276">
        <v>17</v>
      </c>
      <c r="B276">
        <v>6</v>
      </c>
      <c r="C276">
        <v>163</v>
      </c>
      <c r="D276">
        <v>125</v>
      </c>
      <c r="E276">
        <v>3140</v>
      </c>
      <c r="F276">
        <v>13.6</v>
      </c>
    </row>
    <row r="277" spans="1:6" x14ac:dyDescent="0.25">
      <c r="A277">
        <v>21.6</v>
      </c>
      <c r="B277">
        <v>4</v>
      </c>
      <c r="C277">
        <v>121</v>
      </c>
      <c r="D277">
        <v>115</v>
      </c>
      <c r="E277">
        <v>2795</v>
      </c>
      <c r="F277">
        <v>15.7</v>
      </c>
    </row>
    <row r="278" spans="1:6" x14ac:dyDescent="0.25">
      <c r="A278">
        <v>16.2</v>
      </c>
      <c r="B278">
        <v>6</v>
      </c>
      <c r="C278">
        <v>163</v>
      </c>
      <c r="D278">
        <v>133</v>
      </c>
      <c r="E278">
        <v>3410</v>
      </c>
      <c r="F278">
        <v>15.8</v>
      </c>
    </row>
    <row r="279" spans="1:6" x14ac:dyDescent="0.25">
      <c r="A279">
        <v>31.5</v>
      </c>
      <c r="B279">
        <v>4</v>
      </c>
      <c r="C279">
        <v>89</v>
      </c>
      <c r="D279">
        <v>71</v>
      </c>
      <c r="E279">
        <v>1990</v>
      </c>
      <c r="F279">
        <v>14.9</v>
      </c>
    </row>
    <row r="280" spans="1:6" x14ac:dyDescent="0.25">
      <c r="A280">
        <v>29.5</v>
      </c>
      <c r="B280">
        <v>4</v>
      </c>
      <c r="C280">
        <v>98</v>
      </c>
      <c r="D280">
        <v>68</v>
      </c>
      <c r="E280">
        <v>2135</v>
      </c>
      <c r="F280">
        <v>16.600000000000001</v>
      </c>
    </row>
    <row r="281" spans="1:6" x14ac:dyDescent="0.25">
      <c r="A281">
        <v>21.5</v>
      </c>
      <c r="B281">
        <v>6</v>
      </c>
      <c r="C281">
        <v>231</v>
      </c>
      <c r="D281">
        <v>115</v>
      </c>
      <c r="E281">
        <v>3245</v>
      </c>
      <c r="F281">
        <v>15.4</v>
      </c>
    </row>
    <row r="282" spans="1:6" x14ac:dyDescent="0.25">
      <c r="A282">
        <v>19.8</v>
      </c>
      <c r="B282">
        <v>6</v>
      </c>
      <c r="C282">
        <v>200</v>
      </c>
      <c r="D282">
        <v>85</v>
      </c>
      <c r="E282">
        <v>2990</v>
      </c>
      <c r="F282">
        <v>18.2</v>
      </c>
    </row>
    <row r="283" spans="1:6" x14ac:dyDescent="0.25">
      <c r="A283">
        <v>22.3</v>
      </c>
      <c r="B283">
        <v>4</v>
      </c>
      <c r="C283">
        <v>140</v>
      </c>
      <c r="D283">
        <v>88</v>
      </c>
      <c r="E283">
        <v>2890</v>
      </c>
      <c r="F283">
        <v>17.3</v>
      </c>
    </row>
    <row r="284" spans="1:6" x14ac:dyDescent="0.25">
      <c r="A284">
        <v>20.2</v>
      </c>
      <c r="B284">
        <v>6</v>
      </c>
      <c r="C284">
        <v>232</v>
      </c>
      <c r="D284">
        <v>90</v>
      </c>
      <c r="E284">
        <v>3265</v>
      </c>
      <c r="F284">
        <v>18.2</v>
      </c>
    </row>
    <row r="285" spans="1:6" x14ac:dyDescent="0.25">
      <c r="A285">
        <v>20.6</v>
      </c>
      <c r="B285">
        <v>6</v>
      </c>
      <c r="C285">
        <v>225</v>
      </c>
      <c r="D285">
        <v>110</v>
      </c>
      <c r="E285">
        <v>3360</v>
      </c>
      <c r="F285">
        <v>16.600000000000001</v>
      </c>
    </row>
    <row r="286" spans="1:6" x14ac:dyDescent="0.25">
      <c r="A286">
        <v>17</v>
      </c>
      <c r="B286">
        <v>8</v>
      </c>
      <c r="C286">
        <v>305</v>
      </c>
      <c r="D286">
        <v>130</v>
      </c>
      <c r="E286">
        <v>3840</v>
      </c>
      <c r="F286">
        <v>15.4</v>
      </c>
    </row>
    <row r="287" spans="1:6" x14ac:dyDescent="0.25">
      <c r="A287">
        <v>17.600000000000001</v>
      </c>
      <c r="B287">
        <v>8</v>
      </c>
      <c r="C287">
        <v>302</v>
      </c>
      <c r="D287">
        <v>129</v>
      </c>
      <c r="E287">
        <v>3725</v>
      </c>
      <c r="F287">
        <v>13.4</v>
      </c>
    </row>
    <row r="288" spans="1:6" x14ac:dyDescent="0.25">
      <c r="A288">
        <v>16.5</v>
      </c>
      <c r="B288">
        <v>8</v>
      </c>
      <c r="C288">
        <v>351</v>
      </c>
      <c r="D288">
        <v>138</v>
      </c>
      <c r="E288">
        <v>3955</v>
      </c>
      <c r="F288">
        <v>13.2</v>
      </c>
    </row>
    <row r="289" spans="1:6" x14ac:dyDescent="0.25">
      <c r="A289">
        <v>18.2</v>
      </c>
      <c r="B289">
        <v>8</v>
      </c>
      <c r="C289">
        <v>318</v>
      </c>
      <c r="D289">
        <v>135</v>
      </c>
      <c r="E289">
        <v>3830</v>
      </c>
      <c r="F289">
        <v>15.2</v>
      </c>
    </row>
    <row r="290" spans="1:6" x14ac:dyDescent="0.25">
      <c r="A290">
        <v>16.899999999999999</v>
      </c>
      <c r="B290">
        <v>8</v>
      </c>
      <c r="C290">
        <v>350</v>
      </c>
      <c r="D290">
        <v>155</v>
      </c>
      <c r="E290">
        <v>4360</v>
      </c>
      <c r="F290">
        <v>14.9</v>
      </c>
    </row>
    <row r="291" spans="1:6" x14ac:dyDescent="0.25">
      <c r="A291">
        <v>15.5</v>
      </c>
      <c r="B291">
        <v>8</v>
      </c>
      <c r="C291">
        <v>351</v>
      </c>
      <c r="D291">
        <v>142</v>
      </c>
      <c r="E291">
        <v>4054</v>
      </c>
      <c r="F291">
        <v>14.3</v>
      </c>
    </row>
    <row r="292" spans="1:6" x14ac:dyDescent="0.25">
      <c r="A292">
        <v>19.2</v>
      </c>
      <c r="B292">
        <v>8</v>
      </c>
      <c r="C292">
        <v>267</v>
      </c>
      <c r="D292">
        <v>125</v>
      </c>
      <c r="E292">
        <v>3605</v>
      </c>
      <c r="F292">
        <v>15</v>
      </c>
    </row>
    <row r="293" spans="1:6" x14ac:dyDescent="0.25">
      <c r="A293">
        <v>18.5</v>
      </c>
      <c r="B293">
        <v>8</v>
      </c>
      <c r="C293">
        <v>360</v>
      </c>
      <c r="D293">
        <v>150</v>
      </c>
      <c r="E293">
        <v>3940</v>
      </c>
      <c r="F293">
        <v>13</v>
      </c>
    </row>
    <row r="294" spans="1:6" x14ac:dyDescent="0.25">
      <c r="A294">
        <v>31.9</v>
      </c>
      <c r="B294">
        <v>4</v>
      </c>
      <c r="C294">
        <v>89</v>
      </c>
      <c r="D294">
        <v>71</v>
      </c>
      <c r="E294">
        <v>1925</v>
      </c>
      <c r="F294">
        <v>14</v>
      </c>
    </row>
    <row r="295" spans="1:6" x14ac:dyDescent="0.25">
      <c r="A295">
        <v>34.1</v>
      </c>
      <c r="B295">
        <v>4</v>
      </c>
      <c r="C295">
        <v>86</v>
      </c>
      <c r="D295">
        <v>65</v>
      </c>
      <c r="E295">
        <v>1975</v>
      </c>
      <c r="F295">
        <v>15.2</v>
      </c>
    </row>
    <row r="296" spans="1:6" x14ac:dyDescent="0.25">
      <c r="A296">
        <v>35.700000000000003</v>
      </c>
      <c r="B296">
        <v>4</v>
      </c>
      <c r="C296">
        <v>98</v>
      </c>
      <c r="D296">
        <v>80</v>
      </c>
      <c r="E296">
        <v>1915</v>
      </c>
      <c r="F296">
        <v>14.4</v>
      </c>
    </row>
    <row r="297" spans="1:6" x14ac:dyDescent="0.25">
      <c r="A297">
        <v>27.4</v>
      </c>
      <c r="B297">
        <v>4</v>
      </c>
      <c r="C297">
        <v>121</v>
      </c>
      <c r="D297">
        <v>80</v>
      </c>
      <c r="E297">
        <v>2670</v>
      </c>
      <c r="F297">
        <v>15</v>
      </c>
    </row>
    <row r="298" spans="1:6" x14ac:dyDescent="0.25">
      <c r="A298">
        <v>25.4</v>
      </c>
      <c r="B298">
        <v>5</v>
      </c>
      <c r="C298">
        <v>183</v>
      </c>
      <c r="D298">
        <v>77</v>
      </c>
      <c r="E298">
        <v>3530</v>
      </c>
      <c r="F298">
        <v>20.100000000000001</v>
      </c>
    </row>
    <row r="299" spans="1:6" x14ac:dyDescent="0.25">
      <c r="A299">
        <v>23</v>
      </c>
      <c r="B299">
        <v>8</v>
      </c>
      <c r="C299">
        <v>350</v>
      </c>
      <c r="D299">
        <v>125</v>
      </c>
      <c r="E299">
        <v>3900</v>
      </c>
      <c r="F299">
        <v>17.399999999999999</v>
      </c>
    </row>
    <row r="300" spans="1:6" x14ac:dyDescent="0.25">
      <c r="A300">
        <v>27.2</v>
      </c>
      <c r="B300">
        <v>4</v>
      </c>
      <c r="C300">
        <v>141</v>
      </c>
      <c r="D300">
        <v>71</v>
      </c>
      <c r="E300">
        <v>3190</v>
      </c>
      <c r="F300">
        <v>24.8</v>
      </c>
    </row>
    <row r="301" spans="1:6" x14ac:dyDescent="0.25">
      <c r="A301">
        <v>23.9</v>
      </c>
      <c r="B301">
        <v>8</v>
      </c>
      <c r="C301">
        <v>260</v>
      </c>
      <c r="D301">
        <v>90</v>
      </c>
      <c r="E301">
        <v>3420</v>
      </c>
      <c r="F301">
        <v>22.2</v>
      </c>
    </row>
    <row r="302" spans="1:6" x14ac:dyDescent="0.25">
      <c r="A302">
        <v>34.200000000000003</v>
      </c>
      <c r="B302">
        <v>4</v>
      </c>
      <c r="C302">
        <v>105</v>
      </c>
      <c r="D302">
        <v>70</v>
      </c>
      <c r="E302">
        <v>2200</v>
      </c>
      <c r="F302">
        <v>13.2</v>
      </c>
    </row>
    <row r="303" spans="1:6" x14ac:dyDescent="0.25">
      <c r="A303">
        <v>34.5</v>
      </c>
      <c r="B303">
        <v>4</v>
      </c>
      <c r="C303">
        <v>105</v>
      </c>
      <c r="D303">
        <v>70</v>
      </c>
      <c r="E303">
        <v>2150</v>
      </c>
      <c r="F303">
        <v>14.9</v>
      </c>
    </row>
    <row r="304" spans="1:6" x14ac:dyDescent="0.25">
      <c r="A304">
        <v>31.8</v>
      </c>
      <c r="B304">
        <v>4</v>
      </c>
      <c r="C304">
        <v>85</v>
      </c>
      <c r="D304">
        <v>65</v>
      </c>
      <c r="E304">
        <v>2020</v>
      </c>
      <c r="F304">
        <v>19.2</v>
      </c>
    </row>
    <row r="305" spans="1:6" x14ac:dyDescent="0.25">
      <c r="A305">
        <v>37.299999999999997</v>
      </c>
      <c r="B305">
        <v>4</v>
      </c>
      <c r="C305">
        <v>91</v>
      </c>
      <c r="D305">
        <v>69</v>
      </c>
      <c r="E305">
        <v>2130</v>
      </c>
      <c r="F305">
        <v>14.7</v>
      </c>
    </row>
    <row r="306" spans="1:6" x14ac:dyDescent="0.25">
      <c r="A306">
        <v>28.4</v>
      </c>
      <c r="B306">
        <v>4</v>
      </c>
      <c r="C306">
        <v>151</v>
      </c>
      <c r="D306">
        <v>90</v>
      </c>
      <c r="E306">
        <v>2670</v>
      </c>
      <c r="F306">
        <v>16</v>
      </c>
    </row>
    <row r="307" spans="1:6" x14ac:dyDescent="0.25">
      <c r="A307">
        <v>28.8</v>
      </c>
      <c r="B307">
        <v>6</v>
      </c>
      <c r="C307">
        <v>173</v>
      </c>
      <c r="D307">
        <v>115</v>
      </c>
      <c r="E307">
        <v>2595</v>
      </c>
      <c r="F307">
        <v>11.3</v>
      </c>
    </row>
    <row r="308" spans="1:6" x14ac:dyDescent="0.25">
      <c r="A308">
        <v>26.8</v>
      </c>
      <c r="B308">
        <v>6</v>
      </c>
      <c r="C308">
        <v>173</v>
      </c>
      <c r="D308">
        <v>115</v>
      </c>
      <c r="E308">
        <v>2700</v>
      </c>
      <c r="F308">
        <v>12.9</v>
      </c>
    </row>
    <row r="309" spans="1:6" x14ac:dyDescent="0.25">
      <c r="A309">
        <v>33.5</v>
      </c>
      <c r="B309">
        <v>4</v>
      </c>
      <c r="C309">
        <v>151</v>
      </c>
      <c r="D309">
        <v>90</v>
      </c>
      <c r="E309">
        <v>2556</v>
      </c>
      <c r="F309">
        <v>13.2</v>
      </c>
    </row>
    <row r="310" spans="1:6" x14ac:dyDescent="0.25">
      <c r="A310">
        <v>41.5</v>
      </c>
      <c r="B310">
        <v>4</v>
      </c>
      <c r="C310">
        <v>98</v>
      </c>
      <c r="D310">
        <v>76</v>
      </c>
      <c r="E310">
        <v>2144</v>
      </c>
      <c r="F310">
        <v>14.7</v>
      </c>
    </row>
    <row r="311" spans="1:6" x14ac:dyDescent="0.25">
      <c r="A311">
        <v>38.1</v>
      </c>
      <c r="B311">
        <v>4</v>
      </c>
      <c r="C311">
        <v>89</v>
      </c>
      <c r="D311">
        <v>60</v>
      </c>
      <c r="E311">
        <v>1968</v>
      </c>
      <c r="F311">
        <v>18.8</v>
      </c>
    </row>
    <row r="312" spans="1:6" x14ac:dyDescent="0.25">
      <c r="A312">
        <v>32.1</v>
      </c>
      <c r="B312">
        <v>4</v>
      </c>
      <c r="C312">
        <v>98</v>
      </c>
      <c r="D312">
        <v>70</v>
      </c>
      <c r="E312">
        <v>2120</v>
      </c>
      <c r="F312">
        <v>15.5</v>
      </c>
    </row>
    <row r="313" spans="1:6" x14ac:dyDescent="0.25">
      <c r="A313">
        <v>37.200000000000003</v>
      </c>
      <c r="B313">
        <v>4</v>
      </c>
      <c r="C313">
        <v>86</v>
      </c>
      <c r="D313">
        <v>65</v>
      </c>
      <c r="E313">
        <v>2019</v>
      </c>
      <c r="F313">
        <v>16.399999999999999</v>
      </c>
    </row>
    <row r="314" spans="1:6" x14ac:dyDescent="0.25">
      <c r="A314">
        <v>28</v>
      </c>
      <c r="B314">
        <v>4</v>
      </c>
      <c r="C314">
        <v>151</v>
      </c>
      <c r="D314">
        <v>90</v>
      </c>
      <c r="E314">
        <v>2678</v>
      </c>
      <c r="F314">
        <v>16.5</v>
      </c>
    </row>
    <row r="315" spans="1:6" x14ac:dyDescent="0.25">
      <c r="A315">
        <v>26.4</v>
      </c>
      <c r="B315">
        <v>4</v>
      </c>
      <c r="C315">
        <v>140</v>
      </c>
      <c r="D315">
        <v>88</v>
      </c>
      <c r="E315">
        <v>2870</v>
      </c>
      <c r="F315">
        <v>18.100000000000001</v>
      </c>
    </row>
    <row r="316" spans="1:6" x14ac:dyDescent="0.25">
      <c r="A316">
        <v>24.3</v>
      </c>
      <c r="B316">
        <v>4</v>
      </c>
      <c r="C316">
        <v>151</v>
      </c>
      <c r="D316">
        <v>90</v>
      </c>
      <c r="E316">
        <v>3003</v>
      </c>
      <c r="F316">
        <v>20.100000000000001</v>
      </c>
    </row>
    <row r="317" spans="1:6" x14ac:dyDescent="0.25">
      <c r="A317">
        <v>19.100000000000001</v>
      </c>
      <c r="B317">
        <v>6</v>
      </c>
      <c r="C317">
        <v>225</v>
      </c>
      <c r="D317">
        <v>90</v>
      </c>
      <c r="E317">
        <v>3381</v>
      </c>
      <c r="F317">
        <v>18.7</v>
      </c>
    </row>
    <row r="318" spans="1:6" x14ac:dyDescent="0.25">
      <c r="A318">
        <v>34.299999999999997</v>
      </c>
      <c r="B318">
        <v>4</v>
      </c>
      <c r="C318">
        <v>97</v>
      </c>
      <c r="D318">
        <v>78</v>
      </c>
      <c r="E318">
        <v>2188</v>
      </c>
      <c r="F318">
        <v>15.8</v>
      </c>
    </row>
    <row r="319" spans="1:6" x14ac:dyDescent="0.25">
      <c r="A319">
        <v>29.8</v>
      </c>
      <c r="B319">
        <v>4</v>
      </c>
      <c r="C319">
        <v>134</v>
      </c>
      <c r="D319">
        <v>90</v>
      </c>
      <c r="E319">
        <v>2711</v>
      </c>
      <c r="F319">
        <v>15.5</v>
      </c>
    </row>
    <row r="320" spans="1:6" x14ac:dyDescent="0.25">
      <c r="A320">
        <v>31.3</v>
      </c>
      <c r="B320">
        <v>4</v>
      </c>
      <c r="C320">
        <v>120</v>
      </c>
      <c r="D320">
        <v>75</v>
      </c>
      <c r="E320">
        <v>2542</v>
      </c>
      <c r="F320">
        <v>17.5</v>
      </c>
    </row>
    <row r="321" spans="1:6" x14ac:dyDescent="0.25">
      <c r="A321">
        <v>37</v>
      </c>
      <c r="B321">
        <v>4</v>
      </c>
      <c r="C321">
        <v>119</v>
      </c>
      <c r="D321">
        <v>92</v>
      </c>
      <c r="E321">
        <v>2434</v>
      </c>
      <c r="F321">
        <v>15</v>
      </c>
    </row>
    <row r="322" spans="1:6" x14ac:dyDescent="0.25">
      <c r="A322">
        <v>32.200000000000003</v>
      </c>
      <c r="B322">
        <v>4</v>
      </c>
      <c r="C322">
        <v>108</v>
      </c>
      <c r="D322">
        <v>75</v>
      </c>
      <c r="E322">
        <v>2265</v>
      </c>
      <c r="F322">
        <v>15.2</v>
      </c>
    </row>
    <row r="323" spans="1:6" x14ac:dyDescent="0.25">
      <c r="A323">
        <v>46.6</v>
      </c>
      <c r="B323">
        <v>4</v>
      </c>
      <c r="C323">
        <v>86</v>
      </c>
      <c r="D323">
        <v>65</v>
      </c>
      <c r="E323">
        <v>2110</v>
      </c>
      <c r="F323">
        <v>17.899999999999999</v>
      </c>
    </row>
    <row r="324" spans="1:6" x14ac:dyDescent="0.25">
      <c r="A324">
        <v>27.9</v>
      </c>
      <c r="B324">
        <v>4</v>
      </c>
      <c r="C324">
        <v>156</v>
      </c>
      <c r="D324">
        <v>105</v>
      </c>
      <c r="E324">
        <v>2800</v>
      </c>
      <c r="F324">
        <v>14.4</v>
      </c>
    </row>
    <row r="325" spans="1:6" x14ac:dyDescent="0.25">
      <c r="A325">
        <v>40.799999999999997</v>
      </c>
      <c r="B325">
        <v>4</v>
      </c>
      <c r="C325">
        <v>85</v>
      </c>
      <c r="D325">
        <v>65</v>
      </c>
      <c r="E325">
        <v>2110</v>
      </c>
      <c r="F325">
        <v>19.2</v>
      </c>
    </row>
    <row r="326" spans="1:6" x14ac:dyDescent="0.25">
      <c r="A326">
        <v>44.3</v>
      </c>
      <c r="B326">
        <v>4</v>
      </c>
      <c r="C326">
        <v>90</v>
      </c>
      <c r="D326">
        <v>48</v>
      </c>
      <c r="E326">
        <v>2085</v>
      </c>
      <c r="F326">
        <v>21.7</v>
      </c>
    </row>
    <row r="327" spans="1:6" x14ac:dyDescent="0.25">
      <c r="A327">
        <v>43.4</v>
      </c>
      <c r="B327">
        <v>4</v>
      </c>
      <c r="C327">
        <v>90</v>
      </c>
      <c r="D327">
        <v>48</v>
      </c>
      <c r="E327">
        <v>2335</v>
      </c>
      <c r="F327">
        <v>23.7</v>
      </c>
    </row>
    <row r="328" spans="1:6" x14ac:dyDescent="0.25">
      <c r="A328">
        <v>36.4</v>
      </c>
      <c r="B328">
        <v>5</v>
      </c>
      <c r="C328">
        <v>121</v>
      </c>
      <c r="D328">
        <v>67</v>
      </c>
      <c r="E328">
        <v>2950</v>
      </c>
      <c r="F328">
        <v>19.899999999999999</v>
      </c>
    </row>
    <row r="329" spans="1:6" x14ac:dyDescent="0.25">
      <c r="A329">
        <v>30</v>
      </c>
      <c r="B329">
        <v>4</v>
      </c>
      <c r="C329">
        <v>146</v>
      </c>
      <c r="D329">
        <v>67</v>
      </c>
      <c r="E329">
        <v>3250</v>
      </c>
      <c r="F329">
        <v>21.8</v>
      </c>
    </row>
    <row r="330" spans="1:6" x14ac:dyDescent="0.25">
      <c r="A330">
        <v>44.6</v>
      </c>
      <c r="B330">
        <v>4</v>
      </c>
      <c r="C330">
        <v>91</v>
      </c>
      <c r="D330">
        <v>67</v>
      </c>
      <c r="E330">
        <v>1850</v>
      </c>
      <c r="F330">
        <v>13.8</v>
      </c>
    </row>
    <row r="331" spans="1:6" x14ac:dyDescent="0.25">
      <c r="A331">
        <v>33.799999999999997</v>
      </c>
      <c r="B331">
        <v>4</v>
      </c>
      <c r="C331">
        <v>97</v>
      </c>
      <c r="D331">
        <v>67</v>
      </c>
      <c r="E331">
        <v>2145</v>
      </c>
      <c r="F331">
        <v>18</v>
      </c>
    </row>
    <row r="332" spans="1:6" x14ac:dyDescent="0.25">
      <c r="A332">
        <v>29.8</v>
      </c>
      <c r="B332">
        <v>4</v>
      </c>
      <c r="C332">
        <v>89</v>
      </c>
      <c r="D332">
        <v>62</v>
      </c>
      <c r="E332">
        <v>1845</v>
      </c>
      <c r="F332">
        <v>15.3</v>
      </c>
    </row>
    <row r="333" spans="1:6" x14ac:dyDescent="0.25">
      <c r="A333">
        <v>32.700000000000003</v>
      </c>
      <c r="B333">
        <v>6</v>
      </c>
      <c r="C333">
        <v>168</v>
      </c>
      <c r="D333">
        <v>132</v>
      </c>
      <c r="E333">
        <v>2910</v>
      </c>
      <c r="F333">
        <v>11.4</v>
      </c>
    </row>
    <row r="334" spans="1:6" x14ac:dyDescent="0.25">
      <c r="A334">
        <v>23.7</v>
      </c>
      <c r="B334">
        <v>3</v>
      </c>
      <c r="C334">
        <v>70</v>
      </c>
      <c r="D334">
        <v>100</v>
      </c>
      <c r="E334">
        <v>2420</v>
      </c>
      <c r="F334">
        <v>12.5</v>
      </c>
    </row>
    <row r="335" spans="1:6" x14ac:dyDescent="0.25">
      <c r="A335">
        <v>35</v>
      </c>
      <c r="B335">
        <v>4</v>
      </c>
      <c r="C335">
        <v>122</v>
      </c>
      <c r="D335">
        <v>88</v>
      </c>
      <c r="E335">
        <v>2500</v>
      </c>
      <c r="F335">
        <v>15.1</v>
      </c>
    </row>
    <row r="336" spans="1:6" x14ac:dyDescent="0.25">
      <c r="A336">
        <v>32.4</v>
      </c>
      <c r="B336">
        <v>4</v>
      </c>
      <c r="C336">
        <v>107</v>
      </c>
      <c r="D336">
        <v>72</v>
      </c>
      <c r="E336">
        <v>2290</v>
      </c>
      <c r="F336">
        <v>17</v>
      </c>
    </row>
    <row r="337" spans="1:6" x14ac:dyDescent="0.25">
      <c r="A337">
        <v>27.2</v>
      </c>
      <c r="B337">
        <v>4</v>
      </c>
      <c r="C337">
        <v>135</v>
      </c>
      <c r="D337">
        <v>84</v>
      </c>
      <c r="E337">
        <v>2490</v>
      </c>
      <c r="F337">
        <v>15.7</v>
      </c>
    </row>
    <row r="338" spans="1:6" x14ac:dyDescent="0.25">
      <c r="A338">
        <v>26.6</v>
      </c>
      <c r="B338">
        <v>4</v>
      </c>
      <c r="C338">
        <v>151</v>
      </c>
      <c r="D338">
        <v>84</v>
      </c>
      <c r="E338">
        <v>2635</v>
      </c>
      <c r="F338">
        <v>16.399999999999999</v>
      </c>
    </row>
    <row r="339" spans="1:6" x14ac:dyDescent="0.25">
      <c r="A339">
        <v>25.8</v>
      </c>
      <c r="B339">
        <v>4</v>
      </c>
      <c r="C339">
        <v>156</v>
      </c>
      <c r="D339">
        <v>92</v>
      </c>
      <c r="E339">
        <v>2620</v>
      </c>
      <c r="F339">
        <v>14.4</v>
      </c>
    </row>
    <row r="340" spans="1:6" x14ac:dyDescent="0.25">
      <c r="A340">
        <v>23.5</v>
      </c>
      <c r="B340">
        <v>6</v>
      </c>
      <c r="C340">
        <v>173</v>
      </c>
      <c r="D340">
        <v>110</v>
      </c>
      <c r="E340">
        <v>2725</v>
      </c>
      <c r="F340">
        <v>12.6</v>
      </c>
    </row>
    <row r="341" spans="1:6" x14ac:dyDescent="0.25">
      <c r="A341">
        <v>30</v>
      </c>
      <c r="B341">
        <v>4</v>
      </c>
      <c r="C341">
        <v>135</v>
      </c>
      <c r="D341">
        <v>84</v>
      </c>
      <c r="E341">
        <v>2385</v>
      </c>
      <c r="F341">
        <v>12.9</v>
      </c>
    </row>
    <row r="342" spans="1:6" x14ac:dyDescent="0.25">
      <c r="A342">
        <v>39.1</v>
      </c>
      <c r="B342">
        <v>4</v>
      </c>
      <c r="C342">
        <v>79</v>
      </c>
      <c r="D342">
        <v>58</v>
      </c>
      <c r="E342">
        <v>1755</v>
      </c>
      <c r="F342">
        <v>16.899999999999999</v>
      </c>
    </row>
    <row r="343" spans="1:6" x14ac:dyDescent="0.25">
      <c r="A343">
        <v>39</v>
      </c>
      <c r="B343">
        <v>4</v>
      </c>
      <c r="C343">
        <v>86</v>
      </c>
      <c r="D343">
        <v>64</v>
      </c>
      <c r="E343">
        <v>1875</v>
      </c>
      <c r="F343">
        <v>16.399999999999999</v>
      </c>
    </row>
    <row r="344" spans="1:6" x14ac:dyDescent="0.25">
      <c r="A344">
        <v>35.1</v>
      </c>
      <c r="B344">
        <v>4</v>
      </c>
      <c r="C344">
        <v>81</v>
      </c>
      <c r="D344">
        <v>60</v>
      </c>
      <c r="E344">
        <v>1760</v>
      </c>
      <c r="F344">
        <v>16.100000000000001</v>
      </c>
    </row>
    <row r="345" spans="1:6" x14ac:dyDescent="0.25">
      <c r="A345">
        <v>32.299999999999997</v>
      </c>
      <c r="B345">
        <v>4</v>
      </c>
      <c r="C345">
        <v>97</v>
      </c>
      <c r="D345">
        <v>67</v>
      </c>
      <c r="E345">
        <v>2065</v>
      </c>
      <c r="F345">
        <v>17.8</v>
      </c>
    </row>
    <row r="346" spans="1:6" x14ac:dyDescent="0.25">
      <c r="A346">
        <v>37</v>
      </c>
      <c r="B346">
        <v>4</v>
      </c>
      <c r="C346">
        <v>85</v>
      </c>
      <c r="D346">
        <v>65</v>
      </c>
      <c r="E346">
        <v>1975</v>
      </c>
      <c r="F346">
        <v>19.399999999999999</v>
      </c>
    </row>
    <row r="347" spans="1:6" x14ac:dyDescent="0.25">
      <c r="A347">
        <v>37.700000000000003</v>
      </c>
      <c r="B347">
        <v>4</v>
      </c>
      <c r="C347">
        <v>89</v>
      </c>
      <c r="D347">
        <v>62</v>
      </c>
      <c r="E347">
        <v>2050</v>
      </c>
      <c r="F347">
        <v>17.3</v>
      </c>
    </row>
    <row r="348" spans="1:6" x14ac:dyDescent="0.25">
      <c r="A348">
        <v>34.1</v>
      </c>
      <c r="B348">
        <v>4</v>
      </c>
      <c r="C348">
        <v>91</v>
      </c>
      <c r="D348">
        <v>68</v>
      </c>
      <c r="E348">
        <v>1985</v>
      </c>
      <c r="F348">
        <v>16</v>
      </c>
    </row>
    <row r="349" spans="1:6" x14ac:dyDescent="0.25">
      <c r="A349">
        <v>34.700000000000003</v>
      </c>
      <c r="B349">
        <v>4</v>
      </c>
      <c r="C349">
        <v>105</v>
      </c>
      <c r="D349">
        <v>63</v>
      </c>
      <c r="E349">
        <v>2215</v>
      </c>
      <c r="F349">
        <v>14.9</v>
      </c>
    </row>
    <row r="350" spans="1:6" x14ac:dyDescent="0.25">
      <c r="A350">
        <v>34.4</v>
      </c>
      <c r="B350">
        <v>4</v>
      </c>
      <c r="C350">
        <v>98</v>
      </c>
      <c r="D350">
        <v>65</v>
      </c>
      <c r="E350">
        <v>2045</v>
      </c>
      <c r="F350">
        <v>16.2</v>
      </c>
    </row>
    <row r="351" spans="1:6" x14ac:dyDescent="0.25">
      <c r="A351">
        <v>29.9</v>
      </c>
      <c r="B351">
        <v>4</v>
      </c>
      <c r="C351">
        <v>98</v>
      </c>
      <c r="D351">
        <v>65</v>
      </c>
      <c r="E351">
        <v>2380</v>
      </c>
      <c r="F351">
        <v>20.7</v>
      </c>
    </row>
    <row r="352" spans="1:6" x14ac:dyDescent="0.25">
      <c r="A352">
        <v>33</v>
      </c>
      <c r="B352">
        <v>4</v>
      </c>
      <c r="C352">
        <v>105</v>
      </c>
      <c r="D352">
        <v>74</v>
      </c>
      <c r="E352">
        <v>2190</v>
      </c>
      <c r="F352">
        <v>14.2</v>
      </c>
    </row>
    <row r="353" spans="1:6" x14ac:dyDescent="0.25">
      <c r="A353">
        <v>33.700000000000003</v>
      </c>
      <c r="B353">
        <v>4</v>
      </c>
      <c r="C353">
        <v>107</v>
      </c>
      <c r="D353">
        <v>75</v>
      </c>
      <c r="E353">
        <v>2210</v>
      </c>
      <c r="F353">
        <v>14.4</v>
      </c>
    </row>
    <row r="354" spans="1:6" x14ac:dyDescent="0.25">
      <c r="A354">
        <v>32.4</v>
      </c>
      <c r="B354">
        <v>4</v>
      </c>
      <c r="C354">
        <v>108</v>
      </c>
      <c r="D354">
        <v>75</v>
      </c>
      <c r="E354">
        <v>2350</v>
      </c>
      <c r="F354">
        <v>16.8</v>
      </c>
    </row>
    <row r="355" spans="1:6" x14ac:dyDescent="0.25">
      <c r="A355">
        <v>32.9</v>
      </c>
      <c r="B355">
        <v>4</v>
      </c>
      <c r="C355">
        <v>119</v>
      </c>
      <c r="D355">
        <v>100</v>
      </c>
      <c r="E355">
        <v>2615</v>
      </c>
      <c r="F355">
        <v>14.8</v>
      </c>
    </row>
    <row r="356" spans="1:6" x14ac:dyDescent="0.25">
      <c r="A356">
        <v>31.6</v>
      </c>
      <c r="B356">
        <v>4</v>
      </c>
      <c r="C356">
        <v>120</v>
      </c>
      <c r="D356">
        <v>74</v>
      </c>
      <c r="E356">
        <v>2635</v>
      </c>
      <c r="F356">
        <v>18.3</v>
      </c>
    </row>
    <row r="357" spans="1:6" x14ac:dyDescent="0.25">
      <c r="A357">
        <v>28.1</v>
      </c>
      <c r="B357">
        <v>4</v>
      </c>
      <c r="C357">
        <v>141</v>
      </c>
      <c r="D357">
        <v>80</v>
      </c>
      <c r="E357">
        <v>3230</v>
      </c>
      <c r="F357">
        <v>20.399999999999999</v>
      </c>
    </row>
    <row r="358" spans="1:6" x14ac:dyDescent="0.25">
      <c r="A358">
        <v>30.7</v>
      </c>
      <c r="B358">
        <v>6</v>
      </c>
      <c r="C358">
        <v>145</v>
      </c>
      <c r="D358">
        <v>76</v>
      </c>
      <c r="E358">
        <v>3160</v>
      </c>
      <c r="F358">
        <v>19.600000000000001</v>
      </c>
    </row>
    <row r="359" spans="1:6" x14ac:dyDescent="0.25">
      <c r="A359">
        <v>25.4</v>
      </c>
      <c r="B359">
        <v>6</v>
      </c>
      <c r="C359">
        <v>168</v>
      </c>
      <c r="D359">
        <v>116</v>
      </c>
      <c r="E359">
        <v>2900</v>
      </c>
      <c r="F359">
        <v>12.6</v>
      </c>
    </row>
    <row r="360" spans="1:6" x14ac:dyDescent="0.25">
      <c r="A360">
        <v>24.2</v>
      </c>
      <c r="B360">
        <v>6</v>
      </c>
      <c r="C360">
        <v>146</v>
      </c>
      <c r="D360">
        <v>120</v>
      </c>
      <c r="E360">
        <v>2930</v>
      </c>
      <c r="F360">
        <v>13.8</v>
      </c>
    </row>
    <row r="361" spans="1:6" x14ac:dyDescent="0.25">
      <c r="A361">
        <v>22.4</v>
      </c>
      <c r="B361">
        <v>6</v>
      </c>
      <c r="C361">
        <v>231</v>
      </c>
      <c r="D361">
        <v>110</v>
      </c>
      <c r="E361">
        <v>3415</v>
      </c>
      <c r="F361">
        <v>15.8</v>
      </c>
    </row>
    <row r="362" spans="1:6" x14ac:dyDescent="0.25">
      <c r="A362">
        <v>26.6</v>
      </c>
      <c r="B362">
        <v>8</v>
      </c>
      <c r="C362">
        <v>350</v>
      </c>
      <c r="D362">
        <v>105</v>
      </c>
      <c r="E362">
        <v>3725</v>
      </c>
      <c r="F362">
        <v>19</v>
      </c>
    </row>
    <row r="363" spans="1:6" x14ac:dyDescent="0.25">
      <c r="A363">
        <v>20.2</v>
      </c>
      <c r="B363">
        <v>6</v>
      </c>
      <c r="C363">
        <v>200</v>
      </c>
      <c r="D363">
        <v>88</v>
      </c>
      <c r="E363">
        <v>3060</v>
      </c>
      <c r="F363">
        <v>17.100000000000001</v>
      </c>
    </row>
    <row r="364" spans="1:6" x14ac:dyDescent="0.25">
      <c r="A364">
        <v>17.600000000000001</v>
      </c>
      <c r="B364">
        <v>6</v>
      </c>
      <c r="C364">
        <v>225</v>
      </c>
      <c r="D364">
        <v>85</v>
      </c>
      <c r="E364">
        <v>3465</v>
      </c>
      <c r="F364">
        <v>16.600000000000001</v>
      </c>
    </row>
    <row r="365" spans="1:6" x14ac:dyDescent="0.25">
      <c r="A365">
        <v>28</v>
      </c>
      <c r="B365">
        <v>4</v>
      </c>
      <c r="C365">
        <v>112</v>
      </c>
      <c r="D365">
        <v>88</v>
      </c>
      <c r="E365">
        <v>2605</v>
      </c>
      <c r="F365">
        <v>19.600000000000001</v>
      </c>
    </row>
    <row r="366" spans="1:6" x14ac:dyDescent="0.25">
      <c r="A366">
        <v>27</v>
      </c>
      <c r="B366">
        <v>4</v>
      </c>
      <c r="C366">
        <v>112</v>
      </c>
      <c r="D366">
        <v>88</v>
      </c>
      <c r="E366">
        <v>2640</v>
      </c>
      <c r="F366">
        <v>18.600000000000001</v>
      </c>
    </row>
    <row r="367" spans="1:6" x14ac:dyDescent="0.25">
      <c r="A367">
        <v>34</v>
      </c>
      <c r="B367">
        <v>4</v>
      </c>
      <c r="C367">
        <v>112</v>
      </c>
      <c r="D367">
        <v>88</v>
      </c>
      <c r="E367">
        <v>2395</v>
      </c>
      <c r="F367">
        <v>18</v>
      </c>
    </row>
    <row r="368" spans="1:6" x14ac:dyDescent="0.25">
      <c r="A368">
        <v>31</v>
      </c>
      <c r="B368">
        <v>4</v>
      </c>
      <c r="C368">
        <v>112</v>
      </c>
      <c r="D368">
        <v>85</v>
      </c>
      <c r="E368">
        <v>2575</v>
      </c>
      <c r="F368">
        <v>16.2</v>
      </c>
    </row>
    <row r="369" spans="1:6" x14ac:dyDescent="0.25">
      <c r="A369">
        <v>29</v>
      </c>
      <c r="B369">
        <v>4</v>
      </c>
      <c r="C369">
        <v>135</v>
      </c>
      <c r="D369">
        <v>84</v>
      </c>
      <c r="E369">
        <v>2525</v>
      </c>
      <c r="F369">
        <v>16</v>
      </c>
    </row>
    <row r="370" spans="1:6" x14ac:dyDescent="0.25">
      <c r="A370">
        <v>27</v>
      </c>
      <c r="B370">
        <v>4</v>
      </c>
      <c r="C370">
        <v>151</v>
      </c>
      <c r="D370">
        <v>90</v>
      </c>
      <c r="E370">
        <v>2735</v>
      </c>
      <c r="F370">
        <v>18</v>
      </c>
    </row>
    <row r="371" spans="1:6" x14ac:dyDescent="0.25">
      <c r="A371">
        <v>24</v>
      </c>
      <c r="B371">
        <v>4</v>
      </c>
      <c r="C371">
        <v>140</v>
      </c>
      <c r="D371">
        <v>92</v>
      </c>
      <c r="E371">
        <v>2865</v>
      </c>
      <c r="F371">
        <v>16.399999999999999</v>
      </c>
    </row>
    <row r="372" spans="1:6" x14ac:dyDescent="0.25">
      <c r="A372">
        <v>36</v>
      </c>
      <c r="B372">
        <v>4</v>
      </c>
      <c r="C372">
        <v>105</v>
      </c>
      <c r="D372">
        <v>74</v>
      </c>
      <c r="E372">
        <v>1980</v>
      </c>
      <c r="F372">
        <v>15.3</v>
      </c>
    </row>
    <row r="373" spans="1:6" x14ac:dyDescent="0.25">
      <c r="A373">
        <v>37</v>
      </c>
      <c r="B373">
        <v>4</v>
      </c>
      <c r="C373">
        <v>91</v>
      </c>
      <c r="D373">
        <v>68</v>
      </c>
      <c r="E373">
        <v>2025</v>
      </c>
      <c r="F373">
        <v>18.2</v>
      </c>
    </row>
    <row r="374" spans="1:6" x14ac:dyDescent="0.25">
      <c r="A374">
        <v>31</v>
      </c>
      <c r="B374">
        <v>4</v>
      </c>
      <c r="C374">
        <v>91</v>
      </c>
      <c r="D374">
        <v>68</v>
      </c>
      <c r="E374">
        <v>1970</v>
      </c>
      <c r="F374">
        <v>17.600000000000001</v>
      </c>
    </row>
    <row r="375" spans="1:6" x14ac:dyDescent="0.25">
      <c r="A375">
        <v>38</v>
      </c>
      <c r="B375">
        <v>4</v>
      </c>
      <c r="C375">
        <v>105</v>
      </c>
      <c r="D375">
        <v>63</v>
      </c>
      <c r="E375">
        <v>2125</v>
      </c>
      <c r="F375">
        <v>14.7</v>
      </c>
    </row>
    <row r="376" spans="1:6" x14ac:dyDescent="0.25">
      <c r="A376">
        <v>36</v>
      </c>
      <c r="B376">
        <v>4</v>
      </c>
      <c r="C376">
        <v>98</v>
      </c>
      <c r="D376">
        <v>70</v>
      </c>
      <c r="E376">
        <v>2125</v>
      </c>
      <c r="F376">
        <v>17.3</v>
      </c>
    </row>
    <row r="377" spans="1:6" x14ac:dyDescent="0.25">
      <c r="A377">
        <v>36</v>
      </c>
      <c r="B377">
        <v>4</v>
      </c>
      <c r="C377">
        <v>120</v>
      </c>
      <c r="D377">
        <v>88</v>
      </c>
      <c r="E377">
        <v>2160</v>
      </c>
      <c r="F377">
        <v>14.5</v>
      </c>
    </row>
    <row r="378" spans="1:6" x14ac:dyDescent="0.25">
      <c r="A378">
        <v>36</v>
      </c>
      <c r="B378">
        <v>4</v>
      </c>
      <c r="C378">
        <v>107</v>
      </c>
      <c r="D378">
        <v>75</v>
      </c>
      <c r="E378">
        <v>2205</v>
      </c>
      <c r="F378">
        <v>14.5</v>
      </c>
    </row>
    <row r="379" spans="1:6" x14ac:dyDescent="0.25">
      <c r="A379">
        <v>34</v>
      </c>
      <c r="B379">
        <v>4</v>
      </c>
      <c r="C379">
        <v>108</v>
      </c>
      <c r="D379">
        <v>70</v>
      </c>
      <c r="E379">
        <v>2245</v>
      </c>
      <c r="F379">
        <v>16.899999999999999</v>
      </c>
    </row>
    <row r="380" spans="1:6" x14ac:dyDescent="0.25">
      <c r="A380">
        <v>38</v>
      </c>
      <c r="B380">
        <v>4</v>
      </c>
      <c r="C380">
        <v>91</v>
      </c>
      <c r="D380">
        <v>67</v>
      </c>
      <c r="E380">
        <v>1965</v>
      </c>
      <c r="F380">
        <v>15</v>
      </c>
    </row>
    <row r="381" spans="1:6" x14ac:dyDescent="0.25">
      <c r="A381">
        <v>32</v>
      </c>
      <c r="B381">
        <v>4</v>
      </c>
      <c r="C381">
        <v>91</v>
      </c>
      <c r="D381">
        <v>67</v>
      </c>
      <c r="E381">
        <v>1965</v>
      </c>
      <c r="F381">
        <v>15.7</v>
      </c>
    </row>
    <row r="382" spans="1:6" x14ac:dyDescent="0.25">
      <c r="A382">
        <v>38</v>
      </c>
      <c r="B382">
        <v>4</v>
      </c>
      <c r="C382">
        <v>91</v>
      </c>
      <c r="D382">
        <v>67</v>
      </c>
      <c r="E382">
        <v>1995</v>
      </c>
      <c r="F382">
        <v>16.2</v>
      </c>
    </row>
    <row r="383" spans="1:6" x14ac:dyDescent="0.25">
      <c r="A383">
        <v>25</v>
      </c>
      <c r="B383">
        <v>6</v>
      </c>
      <c r="C383">
        <v>181</v>
      </c>
      <c r="D383">
        <v>110</v>
      </c>
      <c r="E383">
        <v>2945</v>
      </c>
      <c r="F383">
        <v>16.399999999999999</v>
      </c>
    </row>
    <row r="384" spans="1:6" x14ac:dyDescent="0.25">
      <c r="A384">
        <v>38</v>
      </c>
      <c r="B384">
        <v>6</v>
      </c>
      <c r="C384">
        <v>262</v>
      </c>
      <c r="D384">
        <v>85</v>
      </c>
      <c r="E384">
        <v>3015</v>
      </c>
      <c r="F384">
        <v>17</v>
      </c>
    </row>
    <row r="385" spans="1:6" x14ac:dyDescent="0.25">
      <c r="A385">
        <v>26</v>
      </c>
      <c r="B385">
        <v>4</v>
      </c>
      <c r="C385">
        <v>156</v>
      </c>
      <c r="D385">
        <v>92</v>
      </c>
      <c r="E385">
        <v>2585</v>
      </c>
      <c r="F385">
        <v>14.5</v>
      </c>
    </row>
    <row r="386" spans="1:6" x14ac:dyDescent="0.25">
      <c r="A386">
        <v>22</v>
      </c>
      <c r="B386">
        <v>6</v>
      </c>
      <c r="C386">
        <v>232</v>
      </c>
      <c r="D386">
        <v>112</v>
      </c>
      <c r="E386">
        <v>2835</v>
      </c>
      <c r="F386">
        <v>14.7</v>
      </c>
    </row>
    <row r="387" spans="1:6" x14ac:dyDescent="0.25">
      <c r="A387">
        <v>32</v>
      </c>
      <c r="B387">
        <v>4</v>
      </c>
      <c r="C387">
        <v>144</v>
      </c>
      <c r="D387">
        <v>96</v>
      </c>
      <c r="E387">
        <v>2665</v>
      </c>
      <c r="F387">
        <v>13.9</v>
      </c>
    </row>
    <row r="388" spans="1:6" x14ac:dyDescent="0.25">
      <c r="A388">
        <v>36</v>
      </c>
      <c r="B388">
        <v>4</v>
      </c>
      <c r="C388">
        <v>135</v>
      </c>
      <c r="D388">
        <v>84</v>
      </c>
      <c r="E388">
        <v>2370</v>
      </c>
      <c r="F388">
        <v>13</v>
      </c>
    </row>
    <row r="389" spans="1:6" x14ac:dyDescent="0.25">
      <c r="A389">
        <v>27</v>
      </c>
      <c r="B389">
        <v>4</v>
      </c>
      <c r="C389">
        <v>151</v>
      </c>
      <c r="D389">
        <v>90</v>
      </c>
      <c r="E389">
        <v>2950</v>
      </c>
      <c r="F389">
        <v>17.3</v>
      </c>
    </row>
    <row r="390" spans="1:6" x14ac:dyDescent="0.25">
      <c r="A390">
        <v>27</v>
      </c>
      <c r="B390">
        <v>4</v>
      </c>
      <c r="C390">
        <v>140</v>
      </c>
      <c r="D390">
        <v>86</v>
      </c>
      <c r="E390">
        <v>2790</v>
      </c>
      <c r="F390">
        <v>15.6</v>
      </c>
    </row>
    <row r="391" spans="1:6" x14ac:dyDescent="0.25">
      <c r="A391">
        <v>44</v>
      </c>
      <c r="B391">
        <v>4</v>
      </c>
      <c r="C391">
        <v>97</v>
      </c>
      <c r="D391">
        <v>52</v>
      </c>
      <c r="E391">
        <v>2130</v>
      </c>
      <c r="F391">
        <v>24.6</v>
      </c>
    </row>
    <row r="392" spans="1:6" x14ac:dyDescent="0.25">
      <c r="A392">
        <v>32</v>
      </c>
      <c r="B392">
        <v>4</v>
      </c>
      <c r="C392">
        <v>135</v>
      </c>
      <c r="D392">
        <v>84</v>
      </c>
      <c r="E392">
        <v>2295</v>
      </c>
      <c r="F392">
        <v>11.6</v>
      </c>
    </row>
    <row r="393" spans="1:6" x14ac:dyDescent="0.25">
      <c r="A393">
        <v>28</v>
      </c>
      <c r="B393">
        <v>4</v>
      </c>
      <c r="C393">
        <v>120</v>
      </c>
      <c r="D393">
        <v>79</v>
      </c>
      <c r="E393">
        <v>2625</v>
      </c>
      <c r="F393">
        <v>18.600000000000001</v>
      </c>
    </row>
    <row r="394" spans="1:6" x14ac:dyDescent="0.25">
      <c r="A394">
        <v>31</v>
      </c>
      <c r="B394">
        <v>4</v>
      </c>
      <c r="C394">
        <v>119</v>
      </c>
      <c r="D394">
        <v>82</v>
      </c>
      <c r="E394">
        <v>2720</v>
      </c>
      <c r="F394">
        <v>19.399999999999999</v>
      </c>
    </row>
  </sheetData>
  <autoFilter ref="A1:F39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</vt:lpstr>
      <vt:lpstr>q1_samples</vt:lpstr>
      <vt:lpstr>q2_data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Nishamathi</dc:creator>
  <cp:lastModifiedBy>Nishamathi</cp:lastModifiedBy>
  <dcterms:created xsi:type="dcterms:W3CDTF">2020-10-10T22:44:36Z</dcterms:created>
  <dcterms:modified xsi:type="dcterms:W3CDTF">2020-10-12T03:36:55Z</dcterms:modified>
</cp:coreProperties>
</file>