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project\"/>
    </mc:Choice>
  </mc:AlternateContent>
  <xr:revisionPtr revIDLastSave="0" documentId="13_ncr:1_{49A0349C-E1F9-44B5-917D-02EB911A45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" l="1"/>
  <c r="P978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414" i="17"/>
  <c r="S415" i="17"/>
  <c r="S416" i="17"/>
  <c r="S417" i="17"/>
  <c r="S418" i="17"/>
  <c r="S419" i="17"/>
  <c r="S420" i="17"/>
  <c r="S421" i="17"/>
  <c r="S422" i="17"/>
  <c r="S423" i="17"/>
  <c r="S424" i="17"/>
  <c r="S425" i="17"/>
  <c r="S426" i="17"/>
  <c r="S427" i="17"/>
  <c r="S428" i="17"/>
  <c r="S429" i="17"/>
  <c r="S430" i="17"/>
  <c r="S431" i="17"/>
  <c r="S432" i="17"/>
  <c r="S433" i="17"/>
  <c r="S434" i="17"/>
  <c r="S435" i="17"/>
  <c r="S436" i="17"/>
  <c r="S437" i="17"/>
  <c r="S438" i="17"/>
  <c r="S439" i="17"/>
  <c r="S440" i="17"/>
  <c r="S441" i="17"/>
  <c r="S442" i="17"/>
  <c r="S443" i="17"/>
  <c r="S444" i="17"/>
  <c r="S445" i="17"/>
  <c r="S446" i="17"/>
  <c r="S447" i="17"/>
  <c r="S448" i="17"/>
  <c r="S449" i="17"/>
  <c r="S450" i="17"/>
  <c r="S451" i="17"/>
  <c r="S452" i="17"/>
  <c r="S453" i="17"/>
  <c r="S454" i="17"/>
  <c r="S455" i="17"/>
  <c r="S456" i="17"/>
  <c r="S457" i="17"/>
  <c r="S458" i="17"/>
  <c r="S459" i="17"/>
  <c r="S460" i="17"/>
  <c r="S461" i="17"/>
  <c r="S462" i="17"/>
  <c r="S463" i="17"/>
  <c r="S464" i="17"/>
  <c r="S465" i="17"/>
  <c r="S466" i="17"/>
  <c r="S467" i="17"/>
  <c r="S468" i="17"/>
  <c r="S469" i="17"/>
  <c r="S470" i="17"/>
  <c r="S471" i="17"/>
  <c r="S472" i="17"/>
  <c r="S473" i="17"/>
  <c r="S474" i="17"/>
  <c r="S475" i="17"/>
  <c r="S476" i="17"/>
  <c r="S477" i="17"/>
  <c r="S478" i="17"/>
  <c r="S479" i="17"/>
  <c r="S480" i="17"/>
  <c r="S481" i="17"/>
  <c r="S482" i="17"/>
  <c r="S483" i="17"/>
  <c r="S484" i="17"/>
  <c r="S485" i="17"/>
  <c r="S486" i="17"/>
  <c r="S487" i="17"/>
  <c r="S488" i="17"/>
  <c r="S489" i="17"/>
  <c r="S490" i="17"/>
  <c r="S491" i="17"/>
  <c r="S492" i="17"/>
  <c r="S493" i="17"/>
  <c r="S494" i="17"/>
  <c r="S495" i="17"/>
  <c r="S496" i="17"/>
  <c r="S497" i="17"/>
  <c r="S498" i="17"/>
  <c r="S499" i="17"/>
  <c r="S500" i="17"/>
  <c r="S501" i="17"/>
  <c r="S502" i="17"/>
  <c r="S503" i="17"/>
  <c r="S504" i="17"/>
  <c r="S505" i="17"/>
  <c r="S506" i="17"/>
  <c r="S507" i="17"/>
  <c r="S508" i="17"/>
  <c r="S509" i="17"/>
  <c r="S510" i="17"/>
  <c r="S511" i="17"/>
  <c r="S512" i="17"/>
  <c r="S513" i="17"/>
  <c r="S514" i="17"/>
  <c r="S515" i="17"/>
  <c r="S516" i="17"/>
  <c r="S517" i="17"/>
  <c r="S518" i="17"/>
  <c r="S519" i="17"/>
  <c r="S520" i="17"/>
  <c r="S521" i="17"/>
  <c r="S522" i="17"/>
  <c r="S523" i="17"/>
  <c r="S524" i="17"/>
  <c r="S525" i="17"/>
  <c r="S526" i="17"/>
  <c r="S527" i="17"/>
  <c r="S528" i="17"/>
  <c r="S529" i="17"/>
  <c r="S530" i="17"/>
  <c r="S531" i="17"/>
  <c r="S532" i="17"/>
  <c r="S533" i="17"/>
  <c r="S534" i="17"/>
  <c r="S535" i="17"/>
  <c r="S536" i="17"/>
  <c r="S537" i="17"/>
  <c r="S538" i="17"/>
  <c r="S539" i="17"/>
  <c r="S540" i="17"/>
  <c r="S541" i="17"/>
  <c r="S542" i="17"/>
  <c r="S543" i="17"/>
  <c r="S544" i="17"/>
  <c r="S545" i="17"/>
  <c r="S546" i="17"/>
  <c r="S547" i="17"/>
  <c r="S548" i="17"/>
  <c r="S549" i="17"/>
  <c r="S550" i="17"/>
  <c r="S551" i="17"/>
  <c r="S552" i="17"/>
  <c r="S553" i="17"/>
  <c r="S554" i="17"/>
  <c r="S555" i="17"/>
  <c r="S556" i="17"/>
  <c r="S557" i="17"/>
  <c r="S558" i="17"/>
  <c r="S559" i="17"/>
  <c r="S560" i="17"/>
  <c r="S561" i="17"/>
  <c r="S562" i="17"/>
  <c r="S563" i="17"/>
  <c r="S564" i="17"/>
  <c r="S565" i="17"/>
  <c r="S566" i="17"/>
  <c r="S567" i="17"/>
  <c r="S568" i="17"/>
  <c r="S569" i="17"/>
  <c r="S570" i="17"/>
  <c r="S571" i="17"/>
  <c r="S572" i="17"/>
  <c r="S573" i="17"/>
  <c r="S574" i="17"/>
  <c r="S575" i="17"/>
  <c r="S576" i="17"/>
  <c r="S577" i="17"/>
  <c r="S578" i="17"/>
  <c r="S579" i="17"/>
  <c r="S580" i="17"/>
  <c r="S581" i="17"/>
  <c r="S582" i="17"/>
  <c r="S583" i="17"/>
  <c r="S584" i="17"/>
  <c r="S585" i="17"/>
  <c r="S586" i="17"/>
  <c r="S587" i="17"/>
  <c r="S588" i="17"/>
  <c r="S589" i="17"/>
  <c r="S590" i="17"/>
  <c r="S591" i="17"/>
  <c r="S592" i="17"/>
  <c r="S593" i="17"/>
  <c r="S594" i="17"/>
  <c r="S595" i="17"/>
  <c r="S596" i="17"/>
  <c r="S597" i="17"/>
  <c r="S598" i="17"/>
  <c r="S599" i="17"/>
  <c r="S600" i="17"/>
  <c r="S601" i="17"/>
  <c r="S602" i="17"/>
  <c r="S603" i="17"/>
  <c r="S604" i="17"/>
  <c r="S605" i="17"/>
  <c r="S606" i="17"/>
  <c r="S607" i="17"/>
  <c r="S608" i="17"/>
  <c r="S609" i="17"/>
  <c r="S610" i="17"/>
  <c r="S611" i="17"/>
  <c r="S612" i="17"/>
  <c r="S613" i="17"/>
  <c r="S614" i="17"/>
  <c r="S615" i="17"/>
  <c r="S616" i="17"/>
  <c r="S617" i="17"/>
  <c r="S618" i="17"/>
  <c r="S619" i="17"/>
  <c r="S620" i="17"/>
  <c r="S621" i="17"/>
  <c r="S622" i="17"/>
  <c r="S623" i="17"/>
  <c r="S624" i="17"/>
  <c r="S625" i="17"/>
  <c r="S626" i="17"/>
  <c r="S627" i="17"/>
  <c r="S628" i="17"/>
  <c r="S629" i="17"/>
  <c r="S630" i="17"/>
  <c r="S631" i="17"/>
  <c r="S632" i="17"/>
  <c r="S633" i="17"/>
  <c r="S634" i="17"/>
  <c r="S635" i="17"/>
  <c r="S636" i="17"/>
  <c r="S637" i="17"/>
  <c r="S638" i="17"/>
  <c r="S639" i="17"/>
  <c r="S640" i="17"/>
  <c r="S641" i="17"/>
  <c r="S642" i="17"/>
  <c r="S643" i="17"/>
  <c r="S644" i="17"/>
  <c r="S645" i="17"/>
  <c r="S646" i="17"/>
  <c r="S647" i="17"/>
  <c r="S648" i="17"/>
  <c r="S649" i="17"/>
  <c r="S650" i="17"/>
  <c r="S651" i="17"/>
  <c r="S652" i="17"/>
  <c r="S653" i="17"/>
  <c r="S654" i="17"/>
  <c r="S655" i="17"/>
  <c r="S656" i="17"/>
  <c r="S657" i="17"/>
  <c r="S658" i="17"/>
  <c r="S659" i="17"/>
  <c r="S660" i="17"/>
  <c r="S661" i="17"/>
  <c r="S662" i="17"/>
  <c r="S663" i="17"/>
  <c r="S664" i="17"/>
  <c r="S665" i="17"/>
  <c r="S666" i="17"/>
  <c r="S667" i="17"/>
  <c r="S668" i="17"/>
  <c r="S669" i="17"/>
  <c r="S670" i="17"/>
  <c r="S671" i="17"/>
  <c r="S672" i="17"/>
  <c r="S673" i="17"/>
  <c r="S674" i="17"/>
  <c r="S675" i="17"/>
  <c r="S676" i="17"/>
  <c r="S677" i="17"/>
  <c r="S678" i="17"/>
  <c r="S679" i="17"/>
  <c r="S680" i="17"/>
  <c r="S681" i="17"/>
  <c r="S682" i="17"/>
  <c r="S683" i="17"/>
  <c r="S684" i="17"/>
  <c r="S685" i="17"/>
  <c r="S686" i="17"/>
  <c r="S687" i="17"/>
  <c r="S688" i="17"/>
  <c r="S689" i="17"/>
  <c r="S690" i="17"/>
  <c r="S691" i="17"/>
  <c r="S692" i="17"/>
  <c r="S693" i="17"/>
  <c r="S694" i="17"/>
  <c r="S695" i="17"/>
  <c r="S696" i="17"/>
  <c r="S697" i="17"/>
  <c r="S698" i="17"/>
  <c r="S699" i="17"/>
  <c r="S700" i="17"/>
  <c r="S701" i="17"/>
  <c r="S702" i="17"/>
  <c r="S703" i="17"/>
  <c r="S704" i="17"/>
  <c r="S705" i="17"/>
  <c r="S706" i="17"/>
  <c r="S707" i="17"/>
  <c r="S708" i="17"/>
  <c r="S709" i="17"/>
  <c r="S710" i="17"/>
  <c r="S711" i="17"/>
  <c r="S712" i="17"/>
  <c r="S713" i="17"/>
  <c r="S714" i="17"/>
  <c r="S715" i="17"/>
  <c r="S716" i="17"/>
  <c r="S717" i="17"/>
  <c r="S718" i="17"/>
  <c r="S719" i="17"/>
  <c r="S720" i="17"/>
  <c r="S721" i="17"/>
  <c r="S722" i="17"/>
  <c r="S723" i="17"/>
  <c r="S724" i="17"/>
  <c r="S725" i="17"/>
  <c r="S726" i="17"/>
  <c r="S727" i="17"/>
  <c r="S728" i="17"/>
  <c r="S729" i="17"/>
  <c r="S730" i="17"/>
  <c r="S731" i="17"/>
  <c r="S732" i="17"/>
  <c r="S733" i="17"/>
  <c r="S734" i="17"/>
  <c r="S735" i="17"/>
  <c r="S736" i="17"/>
  <c r="S737" i="17"/>
  <c r="S738" i="17"/>
  <c r="S739" i="17"/>
  <c r="S740" i="17"/>
  <c r="S741" i="17"/>
  <c r="S742" i="17"/>
  <c r="S743" i="17"/>
  <c r="S744" i="17"/>
  <c r="S745" i="17"/>
  <c r="S746" i="17"/>
  <c r="S747" i="17"/>
  <c r="S748" i="17"/>
  <c r="S749" i="17"/>
  <c r="S750" i="17"/>
  <c r="S751" i="17"/>
  <c r="S752" i="17"/>
  <c r="S753" i="17"/>
  <c r="S754" i="17"/>
  <c r="S755" i="17"/>
  <c r="S756" i="17"/>
  <c r="S757" i="17"/>
  <c r="S758" i="17"/>
  <c r="S759" i="17"/>
  <c r="S760" i="17"/>
  <c r="S761" i="17"/>
  <c r="S762" i="17"/>
  <c r="S763" i="17"/>
  <c r="S764" i="17"/>
  <c r="S765" i="17"/>
  <c r="S766" i="17"/>
  <c r="S767" i="17"/>
  <c r="S768" i="17"/>
  <c r="S769" i="17"/>
  <c r="S770" i="17"/>
  <c r="S771" i="17"/>
  <c r="S772" i="17"/>
  <c r="S773" i="17"/>
  <c r="S774" i="17"/>
  <c r="S775" i="17"/>
  <c r="S776" i="17"/>
  <c r="S777" i="17"/>
  <c r="S778" i="17"/>
  <c r="S779" i="17"/>
  <c r="S780" i="17"/>
  <c r="S781" i="17"/>
  <c r="S782" i="17"/>
  <c r="S783" i="17"/>
  <c r="S784" i="17"/>
  <c r="S785" i="17"/>
  <c r="S786" i="17"/>
  <c r="S787" i="17"/>
  <c r="S788" i="17"/>
  <c r="S789" i="17"/>
  <c r="S790" i="17"/>
  <c r="S791" i="17"/>
  <c r="S792" i="17"/>
  <c r="S793" i="17"/>
  <c r="S794" i="17"/>
  <c r="S795" i="17"/>
  <c r="S796" i="17"/>
  <c r="S797" i="17"/>
  <c r="S798" i="17"/>
  <c r="S799" i="17"/>
  <c r="S800" i="17"/>
  <c r="S801" i="17"/>
  <c r="S802" i="17"/>
  <c r="S803" i="17"/>
  <c r="S804" i="17"/>
  <c r="S805" i="17"/>
  <c r="S806" i="17"/>
  <c r="S807" i="17"/>
  <c r="S808" i="17"/>
  <c r="S809" i="17"/>
  <c r="S810" i="17"/>
  <c r="S811" i="17"/>
  <c r="S812" i="17"/>
  <c r="S813" i="17"/>
  <c r="S814" i="17"/>
  <c r="S815" i="17"/>
  <c r="S816" i="17"/>
  <c r="S817" i="17"/>
  <c r="S818" i="17"/>
  <c r="S819" i="17"/>
  <c r="S820" i="17"/>
  <c r="S821" i="17"/>
  <c r="S822" i="17"/>
  <c r="S823" i="17"/>
  <c r="S824" i="17"/>
  <c r="S825" i="17"/>
  <c r="S826" i="17"/>
  <c r="S827" i="17"/>
  <c r="S828" i="17"/>
  <c r="S829" i="17"/>
  <c r="S830" i="17"/>
  <c r="S831" i="17"/>
  <c r="S832" i="17"/>
  <c r="S833" i="17"/>
  <c r="S834" i="17"/>
  <c r="S835" i="17"/>
  <c r="S836" i="17"/>
  <c r="S837" i="17"/>
  <c r="S838" i="17"/>
  <c r="S839" i="17"/>
  <c r="S840" i="17"/>
  <c r="S841" i="17"/>
  <c r="S842" i="17"/>
  <c r="S843" i="17"/>
  <c r="S844" i="17"/>
  <c r="S845" i="17"/>
  <c r="S846" i="17"/>
  <c r="S847" i="17"/>
  <c r="S848" i="17"/>
  <c r="S849" i="17"/>
  <c r="S850" i="17"/>
  <c r="S851" i="17"/>
  <c r="S852" i="17"/>
  <c r="S853" i="17"/>
  <c r="S854" i="17"/>
  <c r="S855" i="17"/>
  <c r="S856" i="17"/>
  <c r="S857" i="17"/>
  <c r="S858" i="17"/>
  <c r="S859" i="17"/>
  <c r="S860" i="17"/>
  <c r="S861" i="17"/>
  <c r="S862" i="17"/>
  <c r="S863" i="17"/>
  <c r="S864" i="17"/>
  <c r="S865" i="17"/>
  <c r="S866" i="17"/>
  <c r="S867" i="17"/>
  <c r="S868" i="17"/>
  <c r="S869" i="17"/>
  <c r="S870" i="17"/>
  <c r="S871" i="17"/>
  <c r="S872" i="17"/>
  <c r="S873" i="17"/>
  <c r="S874" i="17"/>
  <c r="S875" i="17"/>
  <c r="S876" i="17"/>
  <c r="S877" i="17"/>
  <c r="S878" i="17"/>
  <c r="S879" i="17"/>
  <c r="S880" i="17"/>
  <c r="S881" i="17"/>
  <c r="S882" i="17"/>
  <c r="S883" i="17"/>
  <c r="S884" i="17"/>
  <c r="S885" i="17"/>
  <c r="S886" i="17"/>
  <c r="S887" i="17"/>
  <c r="S888" i="17"/>
  <c r="S889" i="17"/>
  <c r="S890" i="17"/>
  <c r="S891" i="17"/>
  <c r="S892" i="17"/>
  <c r="S893" i="17"/>
  <c r="S894" i="17"/>
  <c r="S895" i="17"/>
  <c r="S896" i="17"/>
  <c r="S897" i="17"/>
  <c r="S898" i="17"/>
  <c r="S899" i="17"/>
  <c r="S900" i="17"/>
  <c r="S901" i="17"/>
  <c r="S902" i="17"/>
  <c r="S903" i="17"/>
  <c r="S904" i="17"/>
  <c r="S905" i="17"/>
  <c r="S906" i="17"/>
  <c r="S907" i="17"/>
  <c r="S908" i="17"/>
  <c r="S909" i="17"/>
  <c r="S910" i="17"/>
  <c r="S911" i="17"/>
  <c r="S912" i="17"/>
  <c r="S913" i="17"/>
  <c r="S914" i="17"/>
  <c r="S915" i="17"/>
  <c r="S916" i="17"/>
  <c r="S917" i="17"/>
  <c r="S918" i="17"/>
  <c r="S919" i="17"/>
  <c r="S920" i="17"/>
  <c r="S921" i="17"/>
  <c r="S922" i="17"/>
  <c r="S923" i="17"/>
  <c r="S924" i="17"/>
  <c r="S925" i="17"/>
  <c r="S926" i="17"/>
  <c r="S927" i="17"/>
  <c r="S928" i="17"/>
  <c r="S929" i="17"/>
  <c r="S930" i="17"/>
  <c r="S931" i="17"/>
  <c r="S932" i="17"/>
  <c r="S933" i="17"/>
  <c r="S934" i="17"/>
  <c r="S935" i="17"/>
  <c r="S936" i="17"/>
  <c r="S937" i="17"/>
  <c r="S938" i="17"/>
  <c r="S939" i="17"/>
  <c r="S940" i="17"/>
  <c r="S941" i="17"/>
  <c r="S942" i="17"/>
  <c r="S943" i="17"/>
  <c r="S944" i="17"/>
  <c r="S945" i="17"/>
  <c r="S946" i="17"/>
  <c r="S947" i="17"/>
  <c r="S948" i="17"/>
  <c r="S949" i="17"/>
  <c r="S950" i="17"/>
  <c r="S951" i="17"/>
  <c r="S952" i="17"/>
  <c r="S953" i="17"/>
  <c r="S954" i="17"/>
  <c r="S955" i="17"/>
  <c r="S956" i="17"/>
  <c r="S957" i="17"/>
  <c r="S958" i="17"/>
  <c r="S959" i="17"/>
  <c r="S960" i="17"/>
  <c r="S961" i="17"/>
  <c r="S962" i="17"/>
  <c r="S963" i="17"/>
  <c r="S964" i="17"/>
  <c r="S965" i="17"/>
  <c r="S966" i="17"/>
  <c r="S967" i="17"/>
  <c r="S968" i="17"/>
  <c r="S969" i="17"/>
  <c r="S970" i="17"/>
  <c r="S971" i="17"/>
  <c r="S972" i="17"/>
  <c r="S973" i="17"/>
  <c r="S974" i="17"/>
  <c r="S975" i="17"/>
  <c r="S976" i="17"/>
  <c r="S977" i="17"/>
  <c r="S978" i="17"/>
  <c r="S979" i="17"/>
  <c r="S980" i="17"/>
  <c r="S981" i="17"/>
  <c r="S982" i="17"/>
  <c r="S983" i="17"/>
  <c r="S984" i="17"/>
  <c r="S985" i="17"/>
  <c r="S986" i="17"/>
  <c r="S987" i="17"/>
  <c r="S988" i="17"/>
  <c r="S989" i="17"/>
  <c r="S990" i="17"/>
  <c r="S991" i="17"/>
  <c r="S992" i="17"/>
  <c r="S993" i="17"/>
  <c r="S994" i="17"/>
  <c r="S995" i="17"/>
  <c r="S996" i="17"/>
  <c r="S997" i="17"/>
  <c r="S998" i="17"/>
  <c r="S999" i="17"/>
  <c r="S1000" i="17"/>
  <c r="S1001" i="17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G2" i="17"/>
  <c r="H2" i="17"/>
  <c r="I2" i="17"/>
  <c r="N2" i="17" s="1"/>
  <c r="J2" i="17"/>
  <c r="K2" i="17"/>
  <c r="L2" i="17"/>
  <c r="M2" i="17" s="1"/>
  <c r="O2" i="17"/>
  <c r="P2" i="17"/>
  <c r="F3" i="17"/>
  <c r="G3" i="17"/>
  <c r="H3" i="17"/>
  <c r="I3" i="17"/>
  <c r="J3" i="17"/>
  <c r="O3" i="17" s="1"/>
  <c r="K3" i="17"/>
  <c r="L3" i="17"/>
  <c r="M3" i="17" s="1"/>
  <c r="N3" i="17"/>
  <c r="P3" i="17"/>
  <c r="F4" i="17"/>
  <c r="G4" i="17"/>
  <c r="H4" i="17"/>
  <c r="I4" i="17"/>
  <c r="N4" i="17" s="1"/>
  <c r="J4" i="17"/>
  <c r="O4" i="17" s="1"/>
  <c r="K4" i="17"/>
  <c r="L4" i="17"/>
  <c r="M4" i="17"/>
  <c r="P4" i="17"/>
  <c r="F5" i="17"/>
  <c r="G5" i="17"/>
  <c r="H5" i="17"/>
  <c r="I5" i="17"/>
  <c r="J5" i="17"/>
  <c r="K5" i="17"/>
  <c r="L5" i="17"/>
  <c r="M5" i="17"/>
  <c r="N5" i="17"/>
  <c r="O5" i="17"/>
  <c r="P5" i="17"/>
  <c r="F6" i="17"/>
  <c r="G6" i="17"/>
  <c r="H6" i="17"/>
  <c r="I6" i="17"/>
  <c r="N6" i="17" s="1"/>
  <c r="J6" i="17"/>
  <c r="O6" i="17" s="1"/>
  <c r="K6" i="17"/>
  <c r="L6" i="17"/>
  <c r="M6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376" i="17"/>
  <c r="M400" i="17"/>
  <c r="M416" i="17"/>
  <c r="M440" i="17"/>
  <c r="M462" i="17"/>
  <c r="M472" i="17"/>
  <c r="M480" i="17"/>
  <c r="M503" i="17"/>
  <c r="M526" i="17"/>
  <c r="M544" i="17"/>
  <c r="M567" i="17"/>
  <c r="M590" i="17"/>
  <c r="M608" i="17"/>
  <c r="M631" i="17"/>
  <c r="M654" i="17"/>
  <c r="M672" i="17"/>
  <c r="M695" i="17"/>
  <c r="M718" i="17"/>
  <c r="M736" i="17"/>
  <c r="M759" i="17"/>
  <c r="M776" i="17"/>
  <c r="M792" i="17"/>
  <c r="M808" i="17"/>
  <c r="M824" i="17"/>
  <c r="M840" i="17"/>
  <c r="M856" i="17"/>
  <c r="M872" i="17"/>
  <c r="M888" i="17"/>
  <c r="M904" i="17"/>
  <c r="M918" i="17"/>
  <c r="M943" i="17"/>
  <c r="M968" i="17"/>
  <c r="M982" i="17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<sst xmlns="http://schemas.openxmlformats.org/spreadsheetml/2006/main" count="11063" uniqueCount="6202">
  <si>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</si>
  <si>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</si>
  <si>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</si>
  <si>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</si>
  <si>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</si>
  <si>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</si>
  <si>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</si>
  <si>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</si>
  <si>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</si>
  <si>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</si>
  <si>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</si>
  <si>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</si>
  <si>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</si>
  <si>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</si>
  <si>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</si>
  <si>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</si>
  <si>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</si>
  <si>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</si>
  <si>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</si>
  <si>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</si>
  <si>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</si>
  <si>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</si>
  <si>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</si>
  <si>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</si>
  <si>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</si>
  <si>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</si>
  <si>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</si>
  <si>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</si>
  <si>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</si>
  <si>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</si>
  <si>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</si>
  <si>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</si>
  <si>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</si>
  <si>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</si>
  <si>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</si>
  <si>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</si>
  <si>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</si>
  <si>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</si>
  <si>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</si>
  <si>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</si>
  <si>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</si>
  <si>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</si>
  <si>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</si>
  <si>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</si>
  <si>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</si>
  <si>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</si>
  <si>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</si>
  <si>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</si>
  <si>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</si>
  <si>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</si>
  <si>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</si>
  <si>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</si>
  <si>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</si>
  <si>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</si>
  <si>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</si>
  <si>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</si>
  <si>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</si>
  <si>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</si>
  <si>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</si>
  <si>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</si>
  <si>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</si>
  <si>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</si>
  <si>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</si>
  <si>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</si>
  <si>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</si>
  <si>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</si>
  <si>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</si>
  <si>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</si>
  <si>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</si>
  <si>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</si>
  <si>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</si>
  <si>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</si>
  <si>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</si>
  <si>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</si>
  <si>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</si>
  <si>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</si>
  <si>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</si>
  <si>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</si>
  <si>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</si>
  <si>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</si>
  <si>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</si>
  <si>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</si>
  <si>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</si>
  <si>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</si>
  <si>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</si>
  <si>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</si>
  <si>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</si>
  <si>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</si>
  <si>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</si>
  <si>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</si>
  <si>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</si>
  <si>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</si>
  <si>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</si>
  <si>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</si>
  <si>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</si>
  <si>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</si>
  <si>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</si>
  <si>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</si>
  <si>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</si>
  <si>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</si>
  <si>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</si>
  <si>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</si>
  <si>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</si>
  <si>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</si>
  <si>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</si>
  <si>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</si>
  <si>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</si>
  <si>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</si>
  <si>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</si>
  <si>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</si>
  <si>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</si>
  <si>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</si>
  <si>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</si>
  <si>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</si>
  <si>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</si>
  <si>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</si>
  <si>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</si>
  <si>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</si>
  <si>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</si>
  <si>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</si>
  <si>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</si>
  <si>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</si>
  <si>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</si>
  <si>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</si>
  <si>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</si>
  <si>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</si>
  <si>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</si>
  <si>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</si>
  <si>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</si>
  <si>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</si>
  <si>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</si>
  <si>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</si>
  <si>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</si>
  <si>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</si>
  <si>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</si>
  <si>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</si>
  <si>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</si>
  <si>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</si>
  <si>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</si>
  <si>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</si>
  <si>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</si>
  <si>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</si>
  <si>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</si>
  <si>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</si>
  <si>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</si>
  <si>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</si>
  <si>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</si>
  <si>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</si>
  <si>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</si>
  <si>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</si>
  <si>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</si>
  <si>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</si>
  <si>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</si>
  <si>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</si>
  <si>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</si>
  <si>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</si>
  <si>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</si>
  <si>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</si>
  <si>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</si>
  <si>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</si>
  <si>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</si>
  <si>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</si>
  <si>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</si>
  <si>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</si>
  <si>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</si>
  <si>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</si>
  <si>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</si>
  <si>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</si>
  <si>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</si>
  <si>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</si>
  <si>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</si>
  <si>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</si>
  <si>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</si>
  <si>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</si>
  <si>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</si>
  <si>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</si>
  <si>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</si>
  <si>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</si>
  <si>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</si>
  <si>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</si>
  <si>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</si>
  <si>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</si>
  <si>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</si>
  <si>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</si>
  <si>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</si>
  <si>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</si>
  <si>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</si>
  <si>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</si>
  <si>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</si>
  <si>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</si>
  <si>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</si>
  <si>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</si>
  <si>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</si>
  <si>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</si>
  <si>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</si>
  <si>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</si>
  <si>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</si>
  <si>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</si>
  <si>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</si>
  <si>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</si>
  <si>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</si>
  <si>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</si>
  <si>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</si>
  <si>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</si>
  <si>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</si>
  <si>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</si>
  <si>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</si>
  <si>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</si>
  <si>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</si>
  <si>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</si>
  <si>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</si>
  <si>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</si>
  <si>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</si>
  <si>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</si>
  <si>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</si>
  <si>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</si>
  <si>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</si>
  <si>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</si>
  <si>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</si>
  <si>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</si>
  <si>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</si>
  <si>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</si>
  <si>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</si>
  <si>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</si>
  <si>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</si>
  <si>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</si>
  <si>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</si>
  <si>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</si>
  <si>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</si>
  <si>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</si>
  <si>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</si>
  <si>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</si>
  <si>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</si>
  <si>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</si>
  <si>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</si>
  <si>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</si>
  <si>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</si>
  <si>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</si>
  <si>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</si>
  <si>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</si>
  <si>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</si>
  <si>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</si>
  <si>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</si>
  <si>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</si>
  <si>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</si>
  <si>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</si>
  <si>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</si>
  <si>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</si>
  <si>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</si>
  <si>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</si>
  <si>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</si>
  <si>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</si>
  <si>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</si>
  <si>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</si>
  <si>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</si>
  <si>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</si>
  <si>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</si>
  <si>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</si>
  <si>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</si>
  <si>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</si>
  <si>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</si>
  <si>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</si>
  <si>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</si>
  <si>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</si>
  <si>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</si>
  <si>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</si>
  <si>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</si>
  <si>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</si>
  <si>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</si>
  <si>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</si>
  <si>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</si>
  <si>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</si>
  <si>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</si>
  <si>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</si>
  <si>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</si>
  <si>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</si>
  <si>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</si>
  <si>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</si>
  <si>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</si>
  <si>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</si>
  <si>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</si>
  <si>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</si>
  <si>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</si>
  <si>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</si>
  <si>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</si>
  <si>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</si>
  <si>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</si>
  <si>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</si>
  <si>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</si>
  <si>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</si>
  <si>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</si>
  <si>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</si>
  <si>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</si>
  <si>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</si>
  <si>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</si>
  <si>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</si>
  <si>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</si>
  <si>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</si>
  <si>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</si>
  <si>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</si>
  <si>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</si>
  <si>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</si>
  <si>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</si>
  <si>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</si>
  <si>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</si>
  <si>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</si>
  <si>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</si>
  <si>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</si>
  <si>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</si>
  <si>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</si>
  <si>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</si>
  <si>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</si>
  <si>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</si>
  <si>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</si>
  <si>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</si>
  <si>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</si>
  <si>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</si>
  <si>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</si>
  <si>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</si>
  <si>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</si>
  <si>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</si>
  <si>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</si>
  <si>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</si>
  <si>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</si>
  <si>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</si>
  <si>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</si>
  <si>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</si>
  <si>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</si>
  <si>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</si>
  <si>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</si>
  <si>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</si>
  <si>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</si>
  <si>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</si>
  <si>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</si>
  <si>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</si>
  <si>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</si>
  <si>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</si>
  <si>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</si>
  <si>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</si>
  <si>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</si>
  <si>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</si>
  <si>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</si>
  <si>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</si>
  <si>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</si>
  <si>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</si>
  <si>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</si>
  <si>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</si>
  <si>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</si>
  <si>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</si>
  <si>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</si>
  <si>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</si>
  <si>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</si>
  <si>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</si>
  <si>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</si>
  <si>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</si>
  <si>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</si>
  <si>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</si>
  <si>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</si>
  <si>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</si>
  <si>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</si>
  <si>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</si>
  <si>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</si>
  <si>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</si>
  <si>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</si>
  <si>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</si>
  <si>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</si>
  <si>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</si>
  <si>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</si>
  <si>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</si>
  <si>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</si>
  <si>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</si>
  <si>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</si>
  <si>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</si>
  <si>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</si>
  <si>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</si>
  <si>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</si>
  <si>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</si>
  <si>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</si>
  <si>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</si>
  <si>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</si>
  <si>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</si>
  <si>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</si>
  <si>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</si>
  <si>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</si>
  <si>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</si>
  <si>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</si>
  <si>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</si>
  <si>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</si>
  <si>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</si>
  <si>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</si>
  <si>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</si>
  <si>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</si>
  <si>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</si>
  <si>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</si>
  <si>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</si>
  <si>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</si>
  <si>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</si>
  <si>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</si>
  <si>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</si>
  <si>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</si>
  <si>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</si>
  <si>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</si>
  <si>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</si>
  <si>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</si>
  <si>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</si>
  <si>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</si>
  <si>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</si>
  <si>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</si>
  <si>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</si>
  <si>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</si>
  <si>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</si>
  <si>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</si>
  <si>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</si>
  <si>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</si>
  <si>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</si>
  <si>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</si>
  <si>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</si>
  <si>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</si>
  <si>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</si>
  <si>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</si>
  <si>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</si>
  <si>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</si>
  <si>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</si>
  <si>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</si>
  <si>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</si>
  <si>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</si>
  <si>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</si>
  <si>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</si>
  <si>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</si>
  <si>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</si>
  <si>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</si>
  <si>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</si>
  <si>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</si>
  <si>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</si>
  <si>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</si>
  <si>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</si>
  <si>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</si>
  <si>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</si>
  <si>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</si>
  <si>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</si>
  <si>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</si>
  <si>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</si>
  <si>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</si>
  <si>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</si>
  <si>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</si>
  <si>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</si>
  <si>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</si>
  <si>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</si>
  <si>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</si>
  <si>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</si>
  <si>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</si>
  <si>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</si>
  <si>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</si>
  <si>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</si>
  <si>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</si>
  <si>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</si>
  <si>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</si>
  <si>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</si>
  <si>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</si>
  <si>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</si>
  <si>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</si>
  <si>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</si>
  <si>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</si>
  <si>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</si>
  <si>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</si>
  <si>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</si>
  <si>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</si>
  <si>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</si>
  <si>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</si>
  <si>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</si>
  <si>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</si>
  <si>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</si>
  <si>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</si>
  <si>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</si>
  <si>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</si>
  <si>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</si>
  <si>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</si>
  <si>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</si>
  <si>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</si>
  <si>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</si>
  <si>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</si>
  <si>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</si>
  <si>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</si>
  <si>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</si>
  <si>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</si>
  <si>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</si>
  <si>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</si>
  <si>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</si>
  <si>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</si>
  <si>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</si>
  <si>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</si>
  <si>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</si>
  <si>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</si>
  <si>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</si>
  <si>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</si>
  <si>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</si>
  <si>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</si>
  <si>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</si>
  <si>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</si>
  <si>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</si>
  <si>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</si>
  <si>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</si>
  <si>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</si>
  <si>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</si>
  <si>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</si>
  <si>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</si>
  <si>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</si>
  <si>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</si>
  <si>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</si>
  <si>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</si>
  <si>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</si>
  <si>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</si>
  <si>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</si>
  <si>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</si>
  <si>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</si>
  <si>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</si>
  <si>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</si>
  <si>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</si>
  <si>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</si>
  <si>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</si>
  <si>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</si>
  <si>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</si>
  <si>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</si>
  <si>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</si>
  <si>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</si>
  <si>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</si>
  <si>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</si>
  <si>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</si>
  <si>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</si>
  <si>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</si>
  <si>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</si>
  <si>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</si>
  <si>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</si>
  <si>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</si>
  <si>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</si>
  <si>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</si>
  <si>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</si>
  <si>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</si>
  <si>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</si>
  <si>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</si>
  <si>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</si>
  <si>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</si>
  <si>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</si>
  <si>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</si>
  <si>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</si>
  <si>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</si>
  <si>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</si>
  <si>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</si>
  <si>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</si>
  <si>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</si>
  <si>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</si>
  <si>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</si>
  <si>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</si>
  <si>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</si>
  <si>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</si>
  <si>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</si>
  <si>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</si>
  <si>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</si>
  <si>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</si>
  <si>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</si>
  <si>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</si>
  <si>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</si>
  <si>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</si>
  <si>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</si>
  <si>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</si>
  <si>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</si>
  <si>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</si>
  <si>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</si>
  <si>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</si>
  <si>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</si>
  <si>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</si>
  <si>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</si>
  <si>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</si>
  <si>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</si>
  <si>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</si>
  <si>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</si>
  <si>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</si>
  <si>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</si>
  <si>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</si>
  <si>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</si>
  <si>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</si>
  <si>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</si>
  <si>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</si>
  <si>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</si>
  <si>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</si>
  <si>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</si>
  <si>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</si>
  <si>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</si>
  <si>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</si>
  <si>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</si>
  <si>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</si>
  <si>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</si>
  <si>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</si>
  <si>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</si>
  <si>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</si>
  <si>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</si>
  <si>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</si>
  <si>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</si>
  <si>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</si>
  <si>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</si>
  <si>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</si>
  <si>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</si>
  <si>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</si>
  <si>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</si>
  <si>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</si>
  <si>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</si>
  <si>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</si>
  <si>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</si>
  <si>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</si>
  <si>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</si>
  <si>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</si>
  <si>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</si>
  <si>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</si>
  <si>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</si>
  <si>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</si>
  <si>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</si>
  <si>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</si>
  <si>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</si>
  <si>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</si>
  <si>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</si>
  <si>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</si>
  <si>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</si>
  <si>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</si>
  <si>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</si>
  <si>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</si>
  <si>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</si>
  <si>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</si>
  <si>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</si>
  <si>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</si>
  <si>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</si>
  <si>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</si>
  <si>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</si>
  <si>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</si>
  <si>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</si>
  <si>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</si>
  <si>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</si>
  <si>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</si>
  <si>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</si>
  <si>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</si>
  <si>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</si>
  <si>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</si>
  <si>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</si>
  <si>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</si>
  <si>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</si>
  <si>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</si>
  <si>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</si>
  <si>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</si>
  <si>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</si>
  <si>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</si>
  <si>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</si>
  <si>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</si>
  <si>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</si>
  <si>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</si>
  <si>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</si>
  <si>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</si>
  <si>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</si>
  <si>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</si>
  <si>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</si>
  <si>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</si>
  <si>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</si>
  <si>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</si>
  <si>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</si>
  <si>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</si>
  <si>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</si>
  <si>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</si>
  <si>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</si>
  <si>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</si>
  <si>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</si>
  <si>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</si>
  <si>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</si>
  <si>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</si>
  <si>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</si>
  <si>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</si>
  <si>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</si>
  <si>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</si>
  <si>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</si>
  <si>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</si>
  <si>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</si>
  <si>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</si>
  <si>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</si>
  <si>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</si>
  <si>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</si>
  <si>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</si>
  <si>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</si>
  <si>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</si>
  <si>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</si>
  <si>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</si>
  <si>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</si>
  <si>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</si>
  <si>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</si>
  <si>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</si>
  <si>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</si>
  <si>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</si>
  <si>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</si>
  <si>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</si>
  <si>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</si>
  <si>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</si>
  <si>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</si>
  <si>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</si>
  <si>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</si>
  <si>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</si>
  <si>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</si>
  <si>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</si>
  <si>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</si>
  <si>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</si>
  <si>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</si>
  <si>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</si>
  <si>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</si>
  <si>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</si>
  <si>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</si>
  <si>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</si>
  <si>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</si>
  <si>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</si>
  <si>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</si>
  <si>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</si>
  <si>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</si>
  <si>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</si>
  <si>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</si>
  <si>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</si>
  <si>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</si>
  <si>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</si>
  <si>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</si>
  <si>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</si>
  <si>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</si>
  <si>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</si>
  <si>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</si>
  <si>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</si>
  <si>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</si>
  <si>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</si>
  <si>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</si>
  <si>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</si>
  <si>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</si>
  <si>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</si>
  <si>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</si>
  <si>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</si>
  <si>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</si>
  <si>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</si>
  <si>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</si>
  <si>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</si>
  <si>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</si>
  <si>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</si>
  <si>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</si>
  <si>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</si>
  <si>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</si>
  <si>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</si>
  <si>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</si>
  <si>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</si>
  <si>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</si>
  <si>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</si>
  <si>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</si>
  <si>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</si>
  <si>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</si>
  <si>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</si>
  <si>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</si>
  <si>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</si>
  <si>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</si>
  <si>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</si>
  <si>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</si>
  <si>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</si>
  <si>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</si>
  <si>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</si>
  <si>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</si>
  <si>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</si>
  <si>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</si>
  <si>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</si>
  <si>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</si>
  <si>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</si>
  <si>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</si>
  <si>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</si>
  <si>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</si>
  <si>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</si>
  <si>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</si>
  <si>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</si>
  <si>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</si>
  <si>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</si>
  <si>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</si>
  <si>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</si>
  <si>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</si>
  <si>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</si>
  <si>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</si>
  <si>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</si>
  <si>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</si>
  <si>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</si>
  <si>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</si>
  <si>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</si>
  <si>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</si>
  <si>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</si>
  <si>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</si>
  <si>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</si>
  <si>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</si>
  <si>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</si>
  <si>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</si>
  <si>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</si>
  <si>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</si>
  <si>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</si>
  <si>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</si>
  <si>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</si>
  <si>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</si>
  <si>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</si>
  <si>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</si>
  <si>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</si>
  <si>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</si>
  <si>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</si>
  <si>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</si>
  <si>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</si>
  <si>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</si>
  <si>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</si>
  <si>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</si>
  <si>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</si>
  <si>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</si>
  <si>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</si>
  <si>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</si>
  <si>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</si>
  <si>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</si>
  <si>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</si>
  <si>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</si>
  <si>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</si>
  <si>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</si>
  <si>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</si>
  <si>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</si>
  <si>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</si>
  <si>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</si>
  <si>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</si>
  <si>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</si>
  <si>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</si>
  <si>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</si>
  <si>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</si>
  <si>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</si>
  <si>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</si>
  <si>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</si>
  <si>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</si>
  <si>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</si>
  <si>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</si>
  <si>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</si>
  <si>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</si>
  <si>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</si>
  <si>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</si>
  <si>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</si>
  <si>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</si>
  <si>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</si>
  <si>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</si>
  <si>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</si>
  <si>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</si>
  <si>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</si>
  <si>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</si>
  <si>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</si>
  <si>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</si>
  <si>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</si>
  <si>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</si>
  <si>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</si>
  <si>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</si>
  <si>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</si>
  <si>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</si>
  <si>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</si>
  <si>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</si>
  <si>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</si>
  <si>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</si>
  <si>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</si>
  <si>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</si>
  <si>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</si>
  <si>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</si>
  <si>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</si>
  <si>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</si>
  <si>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</si>
  <si>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</si>
  <si>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</si>
  <si>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</si>
  <si>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</si>
  <si>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</si>
  <si>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</si>
  <si>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</si>
  <si>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</si>
  <si>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</si>
  <si>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</si>
  <si>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</si>
  <si>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</si>
  <si>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</si>
  <si>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</si>
  <si>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</si>
  <si>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</si>
  <si>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</si>
  <si>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</si>
  <si>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</si>
  <si>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</si>
  <si>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</si>
  <si>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</si>
  <si>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</si>
  <si>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</si>
  <si>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</si>
  <si>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</si>
  <si>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</si>
  <si>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</si>
  <si>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</si>
  <si>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</si>
  <si>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</si>
  <si>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</si>
  <si>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</si>
  <si>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</si>
  <si>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</si>
  <si>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</si>
  <si>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</si>
  <si>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</si>
  <si>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</si>
  <si>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</si>
  <si>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</si>
  <si>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</si>
  <si>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</si>
  <si>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</si>
  <si>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</si>
  <si>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</si>
  <si>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</si>
  <si>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</si>
  <si>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</si>
  <si>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</si>
  <si>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</si>
  <si>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</si>
  <si>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</si>
  <si>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</si>
  <si>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</si>
  <si>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</si>
  <si>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</si>
  <si>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</si>
  <si>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</si>
  <si>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</si>
  <si>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</si>
  <si>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</si>
  <si>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</si>
  <si>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</si>
  <si>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</si>
  <si>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</si>
  <si>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</si>
  <si>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</si>
  <si>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</si>
  <si>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</si>
  <si>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</si>
  <si>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</si>
  <si>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</si>
  <si>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</si>
  <si>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</si>
  <si>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</si>
  <si>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</si>
  <si>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</si>
  <si>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</si>
  <si>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</si>
  <si>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</si>
  <si>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</si>
  <si>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</si>
  <si>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</si>
  <si>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</si>
  <si>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</si>
  <si>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</si>
  <si>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</si>
  <si>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</si>
  <si>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</si>
  <si>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</si>
  <si>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</si>
  <si>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</si>
  <si>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</si>
  <si>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</si>
  <si>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</si>
  <si>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</si>
  <si>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</si>
  <si>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</si>
  <si>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</si>
  <si>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</si>
  <si>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</si>
  <si>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</si>
  <si>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</si>
  <si>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</si>
  <si>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</si>
  <si>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</si>
  <si>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</si>
  <si>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</si>
  <si>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</si>
  <si>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</si>
  <si>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</si>
  <si>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</si>
  <si>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</si>
  <si>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</si>
  <si>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</si>
  <si>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</si>
  <si>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</si>
  <si>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</si>
  <si>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</si>
  <si>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</si>
  <si>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</si>
  <si>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</si>
  <si>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</si>
  <si>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</si>
  <si>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</si>
  <si>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</si>
  <si>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</si>
  <si>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</si>
  <si>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</si>
  <si>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</si>
  <si>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</si>
  <si>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</si>
  <si>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</si>
  <si>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</si>
  <si>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</si>
  <si>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</si>
  <si>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</si>
  <si>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</si>
  <si>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</si>
  <si>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</si>
  <si>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</si>
  <si>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</si>
  <si>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</si>
  <si>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</si>
  <si>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</si>
  <si>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</si>
  <si>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</si>
  <si>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</si>
  <si>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</si>
  <si>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</si>
  <si>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</si>
  <si>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</si>
  <si>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</si>
  <si>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</si>
  <si>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</si>
  <si>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</si>
  <si>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</si>
  <si>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</si>
  <si>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</si>
  <si>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</si>
  <si>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</si>
  <si>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</si>
  <si>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</si>
  <si>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</si>
  <si>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</si>
  <si>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</si>
  <si>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</si>
  <si>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</si>
  <si>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</si>
  <si>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</si>
  <si>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</si>
  <si>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</si>
  <si>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</si>
  <si>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</si>
  <si>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</si>
  <si>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</si>
  <si>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</si>
  <si>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</si>
  <si>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</si>
  <si>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</si>
  <si>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</si>
  <si>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</si>
  <si>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</si>
  <si>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</si>
  <si>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</si>
  <si>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</si>
  <si>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</si>
  <si>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</si>
  <si>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</si>
  <si>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</si>
  <si>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</si>
  <si>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</si>
  <si>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</si>
  <si>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</si>
  <si>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</si>
  <si>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</si>
  <si>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</si>
  <si>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</si>
  <si>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</si>
  <si>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</si>
  <si>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</si>
  <si>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</si>
  <si>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</si>
  <si>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</si>
  <si>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</si>
  <si>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</si>
  <si>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</si>
  <si>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</si>
  <si>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</si>
  <si>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</si>
  <si>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</si>
  <si>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</si>
  <si>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</si>
  <si>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</si>
  <si>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</si>
  <si>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</si>
  <si>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</si>
  <si>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</si>
  <si>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</si>
  <si>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</si>
  <si>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</si>
  <si>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</si>
  <si>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</si>
  <si>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</si>
  <si>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</si>
  <si>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</si>
  <si>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</si>
  <si>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</si>
  <si>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</si>
  <si>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</si>
  <si>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</si>
  <si>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</si>
  <si>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</si>
  <si>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</si>
  <si>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</si>
  <si>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</si>
  <si>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</si>
  <si>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</si>
  <si>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</si>
  <si>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</si>
  <si>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</si>
  <si>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</si>
  <si>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</si>
  <si>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</si>
  <si>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</si>
  <si>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</si>
  <si>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</si>
  <si>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</si>
  <si>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</si>
  <si>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</si>
  <si>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</si>
  <si>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</si>
  <si>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</si>
  <si>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</si>
  <si>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</si>
  <si>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</si>
  <si>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</si>
  <si>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</si>
  <si>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</si>
  <si>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</si>
  <si>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</si>
  <si>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</si>
  <si>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</si>
  <si>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</si>
  <si>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</si>
  <si>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</si>
  <si>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</si>
  <si>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</si>
  <si>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</si>
  <si>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</si>
  <si>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</si>
  <si>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</si>
  <si>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</si>
  <si>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</si>
  <si>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</si>
  <si>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</si>
  <si>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</si>
  <si>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</si>
  <si>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</si>
  <si>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</si>
  <si>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</si>
  <si>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</si>
  <si>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</si>
  <si>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</si>
  <si>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</si>
  <si>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</si>
  <si>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</si>
  <si>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</si>
  <si>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</si>
  <si>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</si>
  <si>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</si>
  <si>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</si>
  <si>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</si>
  <si>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</si>
  <si>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</si>
  <si>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</si>
  <si>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</si>
  <si>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</si>
  <si>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</si>
  <si>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</si>
  <si>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</si>
  <si>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</si>
  <si>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</si>
  <si>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</si>
  <si>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</si>
  <si>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</si>
  <si>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</si>
  <si>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</si>
  <si>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</si>
  <si>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</si>
  <si>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</si>
  <si>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</si>
  <si>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</si>
  <si>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</si>
  <si>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</si>
  <si>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</si>
  <si>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</si>
  <si>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</si>
  <si>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</si>
  <si>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</si>
  <si>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</si>
  <si>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</si>
  <si>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</si>
  <si>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</si>
  <si>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</si>
  <si>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</si>
  <si>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</si>
  <si>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</si>
  <si>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</si>
  <si>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</si>
  <si>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</si>
  <si>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</si>
  <si>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</si>
  <si>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</si>
  <si>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</si>
  <si>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</si>
  <si>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</si>
  <si>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</si>
  <si>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</si>
  <si>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</si>
  <si>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</si>
  <si>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</si>
  <si>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</si>
  <si>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</si>
  <si>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</si>
  <si>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</si>
  <si>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</si>
  <si>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</si>
  <si>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</si>
  <si>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</si>
  <si>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</si>
  <si>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</si>
  <si>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</si>
  <si>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</si>
  <si>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</si>
  <si>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</si>
  <si>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</si>
  <si>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</si>
  <si>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</si>
  <si>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</si>
  <si>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</si>
  <si>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</si>
  <si>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</si>
  <si>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</si>
  <si>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</si>
  <si>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</si>
  <si>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</si>
  <si>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</si>
  <si>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</si>
  <si>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</si>
  <si>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</si>
  <si>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</si>
  <si>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</si>
  <si>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</si>
  <si>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</si>
  <si>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</si>
  <si>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</si>
  <si>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</si>
  <si>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</si>
  <si>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</si>
  <si>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</si>
  <si>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</si>
  <si>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</si>
  <si>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</si>
  <si>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</si>
  <si>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</si>
  <si>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</si>
  <si>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</si>
  <si>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</si>
  <si>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</si>
  <si>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</si>
  <si>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</si>
  <si>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</si>
  <si>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</si>
  <si>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</si>
  <si>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</si>
  <si>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</si>
  <si>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</si>
  <si>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</si>
  <si>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</si>
  <si>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</si>
  <si>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</si>
  <si>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</si>
  <si>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</si>
  <si>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</si>
  <si>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</si>
  <si>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</si>
  <si>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</si>
  <si>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</si>
  <si>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</si>
  <si>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</si>
  <si>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</si>
  <si>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</si>
  <si>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</si>
  <si>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</si>
  <si>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</si>
  <si>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</si>
  <si>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</si>
  <si>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</si>
  <si>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</si>
  <si>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</si>
  <si>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</si>
  <si>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</si>
  <si>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</si>
  <si>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</si>
  <si>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</si>
  <si>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</si>
  <si>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</si>
  <si>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</si>
  <si>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</si>
  <si>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</si>
  <si>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</si>
  <si>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</si>
  <si>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</si>
  <si>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</si>
  <si>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</si>
  <si>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</si>
  <si>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</si>
  <si>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</si>
  <si>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</si>
  <si>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</si>
  <si>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</si>
  <si>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</si>
  <si>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</si>
  <si>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</si>
  <si>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</si>
  <si>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</si>
  <si>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</si>
  <si>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</si>
  <si>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</si>
  <si>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</si>
  <si>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</si>
  <si>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</si>
  <si>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</si>
  <si>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</si>
  <si>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</si>
  <si>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</si>
  <si>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</si>
  <si>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</si>
  <si>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</si>
  <si>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</si>
  <si>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</si>
  <si>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</si>
  <si>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</si>
  <si>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</si>
  <si>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</si>
  <si>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</si>
  <si>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</si>
  <si>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</si>
  <si>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</si>
  <si>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</si>
  <si>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</si>
  <si>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</si>
  <si>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</si>
  <si>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</si>
  <si>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</si>
  <si>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</si>
  <si>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</si>
  <si>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</si>
  <si>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</si>
  <si>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</si>
  <si>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</si>
  <si>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</si>
  <si>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</si>
  <si>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</si>
  <si>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</si>
  <si>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</si>
  <si>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</si>
  <si>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</si>
  <si>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</si>
  <si>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</si>
  <si>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</si>
  <si>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</si>
  <si>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</si>
  <si>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</si>
  <si>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</si>
  <si>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</si>
  <si>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</si>
  <si>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</si>
  <si>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</si>
  <si>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</si>
  <si>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</si>
  <si>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</si>
  <si>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</si>
  <si>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</si>
  <si>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</si>
  <si>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</si>
  <si>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</si>
  <si>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</si>
  <si>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</si>
  <si>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</si>
  <si>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</si>
  <si>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</si>
  <si>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</si>
  <si>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</si>
  <si>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</si>
  <si>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</si>
  <si>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</si>
  <si>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</si>
  <si>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</si>
  <si>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</si>
  <si>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</si>
  <si>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</si>
  <si>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</si>
  <si>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</si>
  <si>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</si>
  <si>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</si>
  <si>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</si>
  <si>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</si>
  <si>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</si>
  <si>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</si>
  <si>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</si>
  <si>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</si>
  <si>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</si>
  <si>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</si>
  <si>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</si>
  <si>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</si>
  <si>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</si>
  <si>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</si>
  <si>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</si>
  <si>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</si>
  <si>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</si>
  <si>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</si>
  <si>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</si>
  <si>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</si>
  <si>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</si>
  <si>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</si>
  <si>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</si>
  <si>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</si>
  <si>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</si>
  <si>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</si>
  <si>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</si>
  <si>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</si>
  <si>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</si>
  <si>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</si>
  <si>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</si>
  <si>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</si>
  <si>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</si>
  <si>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</si>
  <si>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</si>
  <si>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</si>
  <si>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</si>
  <si>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</si>
  <si>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</si>
  <si>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</si>
  <si>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</si>
  <si>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</si>
  <si>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</si>
  <si>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</si>
  <si>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</si>
  <si>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</si>
  <si>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</si>
  <si>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</si>
  <si>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</si>
  <si>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</si>
  <si>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</si>
  <si>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</si>
  <si>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</si>
  <si>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</si>
  <si>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</si>
  <si>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</si>
  <si>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</si>
  <si>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</si>
  <si>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</si>
  <si>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</si>
  <si>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</si>
  <si>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</si>
  <si>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</si>
  <si>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</si>
  <si>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</si>
  <si>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</si>
  <si>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</si>
  <si>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</si>
  <si>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</si>
  <si>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</si>
  <si>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</si>
  <si>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</si>
  <si>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</si>
  <si>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</si>
  <si>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</si>
  <si>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</si>
  <si>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</si>
  <si>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</si>
  <si>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</si>
  <si>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</si>
  <si>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</si>
  <si>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</si>
  <si>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</si>
  <si>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</si>
  <si>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</si>
  <si>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</si>
  <si>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</si>
  <si>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</si>
  <si>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</si>
  <si>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</si>
  <si>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</si>
  <si>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</si>
  <si>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</si>
  <si>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</si>
  <si>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</si>
  <si>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</si>
  <si>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</si>
  <si>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</si>
  <si>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</si>
  <si>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</si>
  <si>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</si>
  <si>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</si>
  <si>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</si>
  <si>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</si>
  <si>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</si>
  <si>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</si>
  <si>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</si>
  <si>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</si>
  <si>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</si>
  <si>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</si>
  <si>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</si>
  <si>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</si>
  <si>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</si>
  <si>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</si>
  <si>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</si>
  <si>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</si>
  <si>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</si>
  <si>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</si>
  <si>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</si>
  <si>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</si>
  <si>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</si>
  <si>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</si>
  <si>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</si>
  <si>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</si>
  <si>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</si>
  <si>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</si>
  <si>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</si>
  <si>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</si>
  <si>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</si>
  <si>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</si>
  <si>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</si>
  <si>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</si>
  <si>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</si>
  <si>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</si>
  <si>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</si>
  <si>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</si>
  <si>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</si>
  <si>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</si>
  <si>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</si>
  <si>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</si>
  <si>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</si>
  <si>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</si>
  <si>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</si>
  <si>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</si>
  <si>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</si>
  <si>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</si>
  <si>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</si>
  <si>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</si>
  <si>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</si>
  <si>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</si>
  <si>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</si>
  <si>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</si>
  <si>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</si>
  <si>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</si>
  <si>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</si>
  <si>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</si>
  <si>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</si>
  <si>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</si>
  <si>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</si>
  <si>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</si>
  <si>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</si>
  <si>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</si>
  <si>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</si>
  <si>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</si>
  <si>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</si>
  <si>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</si>
  <si>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</si>
  <si>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</si>
  <si>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</si>
  <si>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</si>
  <si>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</si>
  <si>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</si>
  <si>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</si>
  <si>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</si>
  <si>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</si>
  <si>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</si>
  <si>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</si>
  <si>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</si>
  <si>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</si>
  <si>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</si>
  <si>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</si>
  <si>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</si>
  <si>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</si>
  <si>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</si>
  <si>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</si>
  <si>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</si>
  <si>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</si>
  <si>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</si>
  <si>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</si>
  <si>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</si>
  <si>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</si>
  <si>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</si>
  <si>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</si>
  <si>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</si>
  <si>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</si>
  <si>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</si>
  <si>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</si>
  <si>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</si>
  <si>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</si>
  <si>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</si>
  <si>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</si>
  <si>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</si>
  <si>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</si>
  <si>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</si>
  <si>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</si>
  <si>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</si>
  <si>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</si>
  <si>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</si>
  <si>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</si>
  <si>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</si>
  <si>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</si>
  <si>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</si>
  <si>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</si>
  <si>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</si>
  <si>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</si>
  <si>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</si>
  <si>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</si>
  <si>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</si>
  <si>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</si>
  <si>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</si>
  <si>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</si>
  <si>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</si>
  <si>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</si>
  <si>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</si>
  <si>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</si>
  <si>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</si>
  <si>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</si>
  <si>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</si>
  <si>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</si>
  <si>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</si>
  <si>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</si>
  <si>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</si>
  <si>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</si>
  <si>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</si>
  <si>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</si>
  <si>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</si>
  <si>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</si>
  <si>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</si>
  <si>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</si>
  <si>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</si>
  <si>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</si>
  <si>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</si>
  <si>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</si>
  <si>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</si>
  <si>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</si>
  <si>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</si>
  <si>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</si>
  <si>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</si>
  <si>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</si>
  <si>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</si>
  <si>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</si>
  <si>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</si>
  <si>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</si>
  <si>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</si>
  <si>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</si>
  <si>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</si>
  <si>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</si>
  <si>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</si>
  <si>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</si>
  <si>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</si>
  <si>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</si>
  <si>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</si>
  <si>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</si>
  <si>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</si>
  <si>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</si>
  <si>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</si>
  <si>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</si>
  <si>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</si>
  <si>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</si>
  <si>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</si>
  <si>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</si>
  <si>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</si>
  <si>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</si>
  <si>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</si>
  <si>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</si>
  <si>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</si>
  <si>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</si>
  <si>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</si>
  <si>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</si>
  <si>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</si>
  <si>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</si>
  <si>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</si>
  <si>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</si>
  <si>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</si>
  <si>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</si>
  <si>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</si>
  <si>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</si>
  <si>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</si>
  <si>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</si>
  <si>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</si>
  <si>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</si>
  <si>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</si>
  <si>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</si>
  <si>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</si>
  <si>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</si>
  <si>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</si>
  <si>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</si>
  <si>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</si>
  <si>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</si>
  <si>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</si>
  <si>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</si>
  <si>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</si>
  <si>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</si>
  <si>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</si>
  <si>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</si>
  <si>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</si>
  <si>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</si>
  <si>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</si>
  <si>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</si>
  <si>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</si>
  <si>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</si>
  <si>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</si>
  <si>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</si>
  <si>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</si>
  <si>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</si>
  <si>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</si>
  <si>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</si>
  <si>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</si>
  <si>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</si>
  <si>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</si>
  <si>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</si>
  <si>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</si>
  <si>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</si>
  <si>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</si>
  <si>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</si>
  <si>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</si>
  <si>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</si>
  <si>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</si>
  <si>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</si>
  <si>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</si>
  <si>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</si>
  <si>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</si>
  <si>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</si>
  <si>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</si>
  <si>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</si>
  <si>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</si>
  <si>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</si>
  <si>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</si>
  <si>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</si>
  <si>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</si>
  <si>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</si>
  <si>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</si>
  <si>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</si>
  <si>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</si>
  <si>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</si>
  <si>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</si>
  <si>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</si>
  <si>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</si>
  <si>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</si>
  <si>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</si>
  <si>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</si>
  <si>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</si>
  <si>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</si>
  <si>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</si>
  <si>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</si>
  <si>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</si>
  <si>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</si>
  <si>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</si>
  <si>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</si>
  <si>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</si>
  <si>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</si>
  <si>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</si>
  <si>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</si>
  <si>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</si>
  <si>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</si>
  <si>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</si>
  <si>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</si>
  <si>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</si>
  <si>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</si>
  <si>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</si>
  <si>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</si>
  <si>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</si>
  <si>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</si>
  <si>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</si>
  <si>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</si>
  <si>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</si>
  <si>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</si>
  <si>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</si>
  <si>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</si>
  <si>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</si>
  <si>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</si>
  <si>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</si>
  <si>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</si>
  <si>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</si>
  <si>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</si>
  <si>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</si>
  <si>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</si>
  <si>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</si>
  <si>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</si>
  <si>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</si>
  <si>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</si>
  <si>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</si>
  <si>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</si>
  <si>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</si>
  <si>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</si>
  <si>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</si>
  <si>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</si>
  <si>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</si>
  <si>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</si>
  <si>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</si>
  <si>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</si>
  <si>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</si>
  <si>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</si>
  <si>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</si>
  <si>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</si>
  <si>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</si>
  <si>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</si>
  <si>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</si>
  <si>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</si>
  <si>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</si>
  <si>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</si>
  <si>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</si>
  <si>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</si>
  <si>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</si>
  <si>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</si>
  <si>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</si>
  <si>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</si>
  <si>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</si>
  <si>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</si>
  <si>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</si>
  <si>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</si>
  <si>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</si>
  <si>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</si>
  <si>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</si>
  <si>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</si>
  <si>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</si>
  <si>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</si>
  <si>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</si>
  <si>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</si>
  <si>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</si>
  <si>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</si>
  <si>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</si>
  <si>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</si>
  <si>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</si>
  <si>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</si>
  <si>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</si>
  <si>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</si>
  <si>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</si>
  <si>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</si>
  <si>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</si>
  <si>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</si>
  <si>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</si>
  <si>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</si>
  <si>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</si>
  <si>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</si>
  <si>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</si>
  <si>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</si>
  <si>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</si>
  <si>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</si>
  <si>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</si>
  <si>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</si>
  <si>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</si>
  <si>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</si>
  <si>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</si>
  <si>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</si>
  <si>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</si>
  <si>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</si>
  <si>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</si>
  <si>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</si>
  <si>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</si>
  <si>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</si>
  <si>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</si>
  <si>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</si>
  <si>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</si>
  <si>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</si>
  <si>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</si>
  <si>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</si>
  <si>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</si>
  <si>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</si>
  <si>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</si>
  <si>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</si>
  <si>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</si>
  <si>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</si>
  <si>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</si>
  <si>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</si>
  <si>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</si>
  <si>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</si>
  <si>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</si>
  <si>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</si>
  <si>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</si>
  <si>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</si>
  <si>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</si>
  <si>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</si>
  <si>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</si>
  <si>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</si>
  <si>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</si>
  <si>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</si>
  <si>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</si>
  <si>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</si>
  <si>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</si>
  <si>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</si>
  <si>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</si>
  <si>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</si>
  <si>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</si>
  <si>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</si>
  <si>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</si>
  <si>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</si>
  <si>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</si>
  <si>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</si>
  <si>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</si>
  <si>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</si>
  <si>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</si>
  <si>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</si>
  <si>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</si>
  <si>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</si>
  <si>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</si>
  <si>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</si>
  <si>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</si>
  <si>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</si>
  <si>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</si>
  <si>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</si>
  <si>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</si>
  <si>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</si>
  <si>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</si>
  <si>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</si>
  <si>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</si>
  <si>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</si>
  <si>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</si>
  <si>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</si>
  <si>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</si>
  <si>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</si>
  <si>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</si>
  <si>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</si>
  <si>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</si>
  <si>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</si>
  <si>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</si>
  <si>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</si>
  <si>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</si>
  <si>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</si>
  <si>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</si>
  <si>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</si>
  <si>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</si>
  <si>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</si>
  <si>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</si>
  <si>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</si>
  <si>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</si>
  <si>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</si>
  <si>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</si>
  <si>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</si>
  <si>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</si>
  <si>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</si>
  <si>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</si>
  <si>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</si>
  <si>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</si>
  <si>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</si>
  <si>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</si>
  <si>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</si>
  <si>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</si>
  <si>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</si>
  <si>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</si>
  <si>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</si>
  <si>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</si>
  <si>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</si>
  <si>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</si>
  <si>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</si>
  <si>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</si>
  <si>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</si>
  <si>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</si>
  <si>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</si>
  <si>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</si>
  <si>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</si>
  <si>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</si>
  <si>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</si>
  <si>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</si>
  <si>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</si>
  <si>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</si>
  <si>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</si>
  <si>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</si>
  <si>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</si>
  <si>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</si>
  <si>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</si>
  <si>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</si>
  <si>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</si>
  <si>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</si>
  <si>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</si>
  <si>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</si>
  <si>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</si>
  <si>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</si>
  <si>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</si>
  <si>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</si>
  <si>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</si>
  <si>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</si>
  <si>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</si>
  <si>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</si>
  <si>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</si>
  <si>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</si>
  <si>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</si>
  <si>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</si>
  <si>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</si>
  <si>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</si>
  <si>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</si>
  <si>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</si>
  <si>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</si>
  <si>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</si>
  <si>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</si>
  <si>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</si>
  <si>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</si>
  <si>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</si>
  <si>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</si>
  <si>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</si>
  <si>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</si>
  <si>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</si>
  <si>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</si>
  <si>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</si>
  <si>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</si>
  <si>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</si>
  <si>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</si>
  <si>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</si>
  <si>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</si>
  <si>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</si>
  <si>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</si>
  <si>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</si>
  <si>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</si>
  <si>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</si>
  <si>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</si>
  <si>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</si>
  <si>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</si>
  <si>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</si>
  <si>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</si>
  <si>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</si>
  <si>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</si>
  <si>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</si>
  <si>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</si>
  <si>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</si>
  <si>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</si>
  <si>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</si>
  <si>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</si>
  <si>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</si>
  <si>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</si>
  <si>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</si>
  <si>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</si>
  <si>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</si>
  <si>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</si>
  <si>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</si>
  <si>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</si>
  <si>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</si>
  <si>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</si>
  <si>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</si>
  <si>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</si>
  <si>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</si>
  <si>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</si>
  <si>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</si>
  <si>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</si>
  <si>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</si>
  <si>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</si>
  <si>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</si>
  <si>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</si>
  <si>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</si>
  <si>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</si>
  <si>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</si>
  <si>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</si>
  <si>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</si>
  <si>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</si>
  <si>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</si>
  <si>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</si>
  <si>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</si>
  <si>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</si>
  <si>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</si>
  <si>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</si>
  <si>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</si>
  <si>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</si>
  <si>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</si>
  <si>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</si>
  <si>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</si>
  <si>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</si>
  <si>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</si>
  <si>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</si>
  <si>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</si>
  <si>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</si>
  <si>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</si>
  <si>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</si>
  <si>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</si>
  <si>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</si>
  <si>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</si>
  <si>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</si>
  <si>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</si>
  <si>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</si>
  <si>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</si>
  <si>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</si>
  <si>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</si>
  <si>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</si>
  <si>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</si>
  <si>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</si>
  <si>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</si>
  <si>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</si>
  <si>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</si>
  <si>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</si>
  <si>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</si>
  <si>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</si>
  <si>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</si>
  <si>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</si>
  <si>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</si>
  <si>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</si>
  <si>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</si>
  <si>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</si>
  <si>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</si>
  <si>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</si>
  <si>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</si>
  <si>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</si>
  <si>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</si>
  <si>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</si>
  <si>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</si>
  <si>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</si>
  <si>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</si>
  <si>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</si>
  <si>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</si>
  <si>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</si>
  <si>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</si>
  <si>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</si>
  <si>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</si>
  <si>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</si>
  <si>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</si>
  <si>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</si>
  <si>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</si>
  <si>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</si>
  <si>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</si>
  <si>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</si>
  <si>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</si>
  <si>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</si>
  <si>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</si>
  <si>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</si>
  <si>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</si>
  <si>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</si>
  <si>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</si>
  <si>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</si>
  <si>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</si>
  <si>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</si>
  <si>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</si>
  <si>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</si>
  <si>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</si>
  <si>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</si>
  <si>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</si>
  <si>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</si>
  <si>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</si>
  <si>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</si>
  <si>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</si>
  <si>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</si>
  <si>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</si>
  <si>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</si>
  <si>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</si>
  <si>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</si>
  <si>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</si>
  <si>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</si>
  <si>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</si>
  <si>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</si>
  <si>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</si>
  <si>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</si>
  <si>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</si>
  <si>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</si>
  <si>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</si>
  <si>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</si>
  <si>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</si>
  <si>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</si>
  <si>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</si>
  <si>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</si>
  <si>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</si>
  <si>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</si>
  <si>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</si>
  <si>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</si>
  <si>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</si>
  <si>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</si>
  <si>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</si>
  <si>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</si>
  <si>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</si>
  <si>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</si>
  <si>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</si>
  <si>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</si>
  <si>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</si>
  <si>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</si>
  <si>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</si>
  <si>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</si>
  <si>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</si>
  <si>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</si>
  <si>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</si>
  <si>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</si>
  <si>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</si>
  <si>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</si>
  <si>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</si>
  <si>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</si>
  <si>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</si>
  <si>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</si>
  <si>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</si>
  <si>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</si>
  <si>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</si>
  <si>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</si>
  <si>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</si>
  <si>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</si>
  <si>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</si>
  <si>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</si>
  <si>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</si>
  <si>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</si>
  <si>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</si>
  <si>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</si>
  <si>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</si>
  <si>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</si>
  <si>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</si>
  <si>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</si>
  <si>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</si>
  <si>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</si>
  <si>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</si>
  <si>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</si>
  <si>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</si>
  <si>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</si>
  <si>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</si>
  <si>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</si>
  <si>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</si>
  <si>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</si>
  <si>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</si>
  <si>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</si>
  <si>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</si>
  <si>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</si>
  <si>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</si>
  <si>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</si>
  <si>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</si>
  <si>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</si>
  <si>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</si>
  <si>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</si>
  <si>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</si>
  <si>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</si>
  <si>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</si>
  <si>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</si>
  <si>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</si>
  <si>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</si>
  <si>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</si>
  <si>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</si>
  <si>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</si>
  <si>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</si>
  <si>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</si>
  <si>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</si>
  <si>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</si>
  <si>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</si>
  <si>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</si>
  <si>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</si>
  <si>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</si>
  <si>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</si>
  <si>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</si>
  <si>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</si>
  <si>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</si>
  <si>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</si>
  <si>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</si>
  <si>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</si>
  <si>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</si>
  <si>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</si>
  <si>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</si>
  <si>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</si>
  <si>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</si>
  <si>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</si>
  <si>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</si>
  <si>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</si>
  <si>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</si>
  <si>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</si>
  <si>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</si>
  <si>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</si>
  <si>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</si>
  <si>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</si>
  <si>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</si>
  <si>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</si>
  <si>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</si>
  <si>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</si>
  <si>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</si>
  <si>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</si>
  <si>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</si>
  <si>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</si>
  <si>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</si>
  <si>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</si>
  <si>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</si>
  <si>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</si>
  <si>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</si>
  <si>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</si>
  <si>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</si>
  <si>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</si>
  <si>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</si>
  <si>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</si>
  <si>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</si>
  <si>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</si>
  <si>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</si>
  <si>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</si>
  <si>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</si>
  <si>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</si>
  <si>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</si>
  <si>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</si>
  <si>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</si>
  <si>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</si>
  <si>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</si>
  <si>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</si>
  <si>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</si>
  <si>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</si>
  <si>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</si>
  <si>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</si>
  <si>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</si>
  <si>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</si>
  <si>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</si>
  <si>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</si>
  <si>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</si>
  <si>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</si>
  <si>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</si>
  <si>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</si>
  <si>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</si>
  <si>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</si>
  <si>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</si>
  <si>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</si>
  <si>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</si>
  <si>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</si>
  <si>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</si>
  <si>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</si>
  <si>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</si>
  <si>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</si>
  <si>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</si>
  <si>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</si>
  <si>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</si>
  <si>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</si>
  <si>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</si>
  <si>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</si>
  <si>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</si>
  <si>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</si>
  <si>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</si>
  <si>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</si>
  <si>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</si>
  <si>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</si>
  <si>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</si>
  <si>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</si>
  <si>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</si>
  <si>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</si>
  <si>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</si>
  <si>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</si>
  <si>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</si>
  <si>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</si>
  <si>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</si>
  <si>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</si>
  <si>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</si>
  <si>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</si>
  <si>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</si>
  <si>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</si>
  <si>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</si>
  <si>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</si>
  <si>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</si>
  <si>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</si>
  <si>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</si>
  <si>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</si>
  <si>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</si>
  <si>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</si>
  <si>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</si>
  <si>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</si>
  <si>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</si>
  <si>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</si>
  <si>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</si>
  <si>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</si>
  <si>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</si>
  <si>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</si>
  <si>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</si>
  <si>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</si>
  <si>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</si>
  <si>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</si>
  <si>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</si>
  <si>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</si>
  <si>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</si>
  <si>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</si>
  <si>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</si>
  <si>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</si>
  <si>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</si>
  <si>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</si>
  <si>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</si>
  <si>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</si>
  <si>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</si>
  <si>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</si>
  <si>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</si>
  <si>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</si>
  <si>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</si>
  <si>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</si>
  <si>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</si>
  <si>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</si>
  <si>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</si>
  <si>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</si>
  <si>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</si>
  <si>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</si>
  <si>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</si>
  <si>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</si>
  <si>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</si>
  <si>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</si>
  <si>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</si>
  <si>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</si>
  <si>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</si>
  <si>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</si>
  <si>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</si>
  <si>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</si>
  <si>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</si>
  <si>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</si>
  <si>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</si>
  <si>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</si>
  <si>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</si>
  <si>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</si>
  <si>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</si>
  <si>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</si>
  <si>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</si>
  <si>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</si>
  <si>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</si>
  <si>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</si>
  <si>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</si>
  <si>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</si>
  <si>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</si>
  <si>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</si>
  <si>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</si>
  <si>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</si>
  <si>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</si>
  <si>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</si>
  <si>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</si>
  <si>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</si>
  <si>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</si>
  <si>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</si>
  <si>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</si>
  <si>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</si>
  <si>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</si>
  <si>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</si>
  <si>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</si>
  <si>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</si>
  <si>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</si>
  <si>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</si>
  <si>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</si>
  <si>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</si>
  <si>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</si>
  <si>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</si>
  <si>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</si>
  <si>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</si>
  <si>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</si>
  <si>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</si>
  <si>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</si>
  <si>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</si>
  <si>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</si>
  <si>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</si>
  <si>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</si>
  <si>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</si>
  <si>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</si>
  <si>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</si>
  <si>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</si>
  <si>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</si>
  <si>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</si>
  <si>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</si>
  <si>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</si>
  <si>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</si>
  <si>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</si>
  <si>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</si>
  <si>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</si>
  <si>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</si>
  <si>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</si>
  <si>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</si>
  <si>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</si>
  <si>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</si>
  <si>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</si>
  <si>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</si>
  <si>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</si>
  <si>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</si>
  <si>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</si>
  <si>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</si>
  <si>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</si>
  <si>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</si>
  <si>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</si>
  <si>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</si>
  <si>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</si>
  <si>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</si>
  <si>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</si>
  <si>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</si>
  <si>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</si>
  <si>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</si>
  <si>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</si>
  <si>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</si>
  <si>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</si>
  <si>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</si>
  <si>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</si>
  <si>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</si>
  <si>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</si>
  <si>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</si>
  <si>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</si>
  <si>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</si>
  <si>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</si>
  <si>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</si>
  <si>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</si>
  <si>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</si>
  <si>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</si>
  <si>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</si>
  <si>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</si>
  <si>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</si>
  <si>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</si>
  <si>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</si>
  <si>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</si>
  <si>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</si>
  <si>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</si>
  <si>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</si>
  <si>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</si>
  <si>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</si>
  <si>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</si>
  <si>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</si>
  <si>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</si>
  <si>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</si>
  <si>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</si>
  <si>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</si>
  <si>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</si>
  <si>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</si>
  <si>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</si>
  <si>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</si>
  <si>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</si>
  <si>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</si>
  <si>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</si>
  <si>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</si>
  <si>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</si>
  <si>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</si>
  <si>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</si>
  <si>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</si>
  <si>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</si>
  <si>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</si>
  <si>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</si>
  <si>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</si>
  <si>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</si>
  <si>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</si>
  <si>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</si>
  <si>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</si>
  <si>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</si>
  <si>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</si>
  <si>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</si>
  <si>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</si>
  <si>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</si>
  <si>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</si>
  <si>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</si>
  <si>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</si>
  <si>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</si>
  <si>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</si>
  <si>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</si>
  <si>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</si>
  <si>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</si>
  <si>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</si>
  <si>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</si>
  <si>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</si>
  <si>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</si>
  <si>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</si>
  <si>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</si>
  <si>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</si>
  <si>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</si>
  <si>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</si>
  <si>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</si>
  <si>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</si>
  <si>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</si>
  <si>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</si>
  <si>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</si>
  <si>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</si>
  <si>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</si>
  <si>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</si>
  <si>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</si>
  <si>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</si>
  <si>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</si>
  <si>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</si>
  <si>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</si>
  <si>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</si>
  <si>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</si>
  <si>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</si>
  <si>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</si>
  <si>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</si>
  <si>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</si>
  <si>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</si>
  <si>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</si>
  <si>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</si>
  <si>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</si>
  <si>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</si>
  <si>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</si>
  <si>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</si>
  <si>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</si>
  <si>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</si>
  <si>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</si>
  <si>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</si>
  <si>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</si>
  <si>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</si>
  <si>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</si>
  <si>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</si>
  <si>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</si>
  <si>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</si>
  <si>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</si>
  <si>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</si>
  <si>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</si>
  <si>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</si>
  <si>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</si>
  <si>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</si>
  <si>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</si>
  <si>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</si>
  <si>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</si>
  <si>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</si>
  <si>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</si>
  <si>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</si>
  <si>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</si>
  <si>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</si>
  <si>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</si>
  <si>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</si>
  <si>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</si>
  <si>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</si>
  <si>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</si>
  <si>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</si>
  <si>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</si>
  <si>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</si>
  <si>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</si>
  <si>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</si>
  <si>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</si>
  <si>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</si>
  <si>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</si>
  <si>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</si>
  <si>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</si>
  <si>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</si>
  <si>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</si>
  <si>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</si>
  <si>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</si>
  <si>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</si>
  <si>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</si>
  <si>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</si>
  <si>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</si>
  <si>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</si>
  <si>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</si>
  <si>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</si>
  <si>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</si>
  <si>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</si>
  <si>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</si>
  <si>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</si>
  <si>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</si>
  <si>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</si>
  <si>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</si>
  <si>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</si>
  <si>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</si>
  <si>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</si>
  <si>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</si>
  <si>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</si>
  <si>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</si>
  <si>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</si>
  <si>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</si>
  <si>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</si>
  <si>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</si>
  <si>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</si>
  <si>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</si>
  <si>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</si>
  <si>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</si>
  <si>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</si>
  <si>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</si>
  <si>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</si>
  <si>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</si>
  <si>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</si>
  <si>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</si>
  <si>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</si>
  <si>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</si>
  <si>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</si>
  <si>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</si>
  <si>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</si>
  <si>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</si>
  <si>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</si>
  <si>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</si>
  <si>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</si>
  <si>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</si>
  <si>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</si>
  <si>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</si>
  <si>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</si>
  <si>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</si>
  <si>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</si>
  <si>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</si>
  <si>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</si>
  <si>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</si>
  <si>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</si>
  <si>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</si>
  <si>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</si>
  <si>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</si>
  <si>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</si>
  <si>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</si>
  <si>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</si>
  <si>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</si>
  <si>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</si>
  <si>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</si>
  <si>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</si>
  <si>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</si>
  <si>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</si>
  <si>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</si>
  <si>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</si>
  <si>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</si>
  <si>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</si>
  <si>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</si>
  <si>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</si>
  <si>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</si>
  <si>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</si>
  <si>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</si>
  <si>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</si>
  <si>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</si>
  <si>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</si>
  <si>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</si>
  <si>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</si>
  <si>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</si>
  <si>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</si>
  <si>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</si>
  <si>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</si>
  <si>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</si>
  <si>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</si>
  <si>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</si>
  <si>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</si>
  <si>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</si>
  <si>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</si>
  <si>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</si>
  <si>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</si>
  <si>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</si>
  <si>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</si>
  <si>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</si>
  <si>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</si>
  <si>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</si>
  <si>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</si>
  <si>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</si>
  <si>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</si>
  <si>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</si>
  <si>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</si>
  <si>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</si>
  <si>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</si>
  <si>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</si>
  <si>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</si>
  <si>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</si>
  <si>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</si>
  <si>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</si>
  <si>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</si>
  <si>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</si>
  <si>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</si>
  <si>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</si>
  <si>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</si>
  <si>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</si>
  <si>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</si>
  <si>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</si>
  <si>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</si>
  <si>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</si>
  <si>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</si>
  <si>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</si>
  <si>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</si>
  <si>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</si>
  <si>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</si>
  <si>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</si>
  <si>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</si>
  <si>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</si>
  <si>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</si>
  <si>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</si>
  <si>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</si>
  <si>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</si>
  <si>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</si>
  <si>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</si>
  <si>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</si>
  <si>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</si>
  <si>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</si>
  <si>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</si>
  <si>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</si>
  <si>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</si>
  <si>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</si>
  <si>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</si>
  <si>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</si>
  <si>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</si>
  <si>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</si>
  <si>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</si>
  <si>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</si>
  <si>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</si>
  <si>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</si>
  <si>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</si>
  <si>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</si>
  <si>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</si>
  <si>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</si>
  <si>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</si>
  <si>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</si>
  <si>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</si>
  <si>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</si>
  <si>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</si>
  <si>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</si>
  <si>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</si>
  <si>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</si>
  <si>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</si>
  <si>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</si>
  <si>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</si>
  <si>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</si>
  <si>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</si>
  <si>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</si>
  <si>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</si>
  <si>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</si>
  <si>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</si>
  <si>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</si>
  <si>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</si>
  <si>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</si>
  <si>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</si>
  <si>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</si>
  <si>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</si>
  <si>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</si>
  <si>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</si>
  <si>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</si>
  <si>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</si>
  <si>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</si>
  <si>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</si>
  <si>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</si>
  <si>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</si>
  <si>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</si>
  <si>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</si>
  <si>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</si>
  <si>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</si>
  <si>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</si>
  <si>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</si>
  <si>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</si>
  <si>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</si>
  <si>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</si>
  <si>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</si>
  <si>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</si>
  <si>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</si>
  <si>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</si>
  <si>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</si>
  <si>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</si>
  <si>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</si>
  <si>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</si>
  <si>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</si>
  <si>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</si>
  <si>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</si>
  <si>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</si>
  <si>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</si>
  <si>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</si>
  <si>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</si>
  <si>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</si>
  <si>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</si>
  <si>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</si>
  <si>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</si>
  <si>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</si>
  <si>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</si>
  <si>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</si>
  <si>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</si>
  <si>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</si>
  <si>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</si>
  <si>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</si>
  <si>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</si>
  <si>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</si>
  <si>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</si>
  <si>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</si>
  <si>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</si>
  <si>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</si>
  <si>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</si>
  <si>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</si>
  <si>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</si>
  <si>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</si>
  <si>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</si>
  <si>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</si>
  <si>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</si>
  <si>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</si>
  <si>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</si>
  <si>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</si>
  <si>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</si>
  <si>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</si>
  <si>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</si>
  <si>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</si>
  <si>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</si>
  <si>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</si>
  <si>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</si>
  <si>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</si>
  <si>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</si>
  <si>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</si>
  <si>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</si>
  <si>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</si>
  <si>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</si>
  <si>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</si>
  <si>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</si>
  <si>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</si>
  <si>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</si>
  <si>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</si>
  <si>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</si>
  <si>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</si>
  <si>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</si>
  <si>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</si>
  <si>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</si>
  <si>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</si>
  <si>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</si>
  <si>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</si>
  <si>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</si>
  <si>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</si>
  <si>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</si>
  <si>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</si>
  <si>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</si>
  <si>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</si>
  <si>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</si>
  <si>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</si>
  <si>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</si>
  <si>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</si>
  <si>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</si>
  <si>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</si>
  <si>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</si>
  <si>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</si>
  <si>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</si>
  <si>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</si>
  <si>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</si>
  <si>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</si>
  <si>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</si>
  <si>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</si>
  <si>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</si>
  <si>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</si>
  <si>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</si>
  <si>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</si>
  <si>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</si>
  <si>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</si>
  <si>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</si>
  <si>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</si>
  <si>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</si>
  <si>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</si>
  <si>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</si>
  <si>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</si>
  <si>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</si>
  <si>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</si>
  <si>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</si>
  <si>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</si>
  <si>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</si>
  <si>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</si>
  <si>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</si>
  <si>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</si>
  <si>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</si>
  <si>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</si>
  <si>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</si>
  <si>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</si>
  <si>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</si>
  <si>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</si>
  <si>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</si>
  <si>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</si>
  <si>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</si>
  <si>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</si>
  <si>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</si>
  <si>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</si>
  <si>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</si>
  <si>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</si>
  <si>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</si>
  <si>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</si>
  <si>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</si>
  <si>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</si>
  <si>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</si>
  <si>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</si>
  <si>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</si>
  <si>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</si>
  <si>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</si>
  <si>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</si>
  <si>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</si>
  <si>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</si>
  <si>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</si>
  <si>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</si>
  <si>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</si>
  <si>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</si>
  <si>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</si>
  <si>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</si>
  <si>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</si>
  <si>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</si>
  <si>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</si>
  <si>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</si>
  <si>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</si>
  <si>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</si>
  <si>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</si>
  <si>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</si>
  <si>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</si>
  <si>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</si>
  <si>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</si>
  <si>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</si>
  <si>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</si>
  <si>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</si>
  <si>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</si>
  <si>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</si>
  <si>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</si>
  <si>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</si>
  <si>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</si>
  <si>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</si>
  <si>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</si>
  <si>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</si>
  <si>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</si>
  <si>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</si>
  <si>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</si>
  <si>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</si>
  <si>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</si>
  <si>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</si>
  <si>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</si>
  <si>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</si>
  <si>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</si>
  <si>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</si>
  <si>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</si>
  <si>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</si>
  <si>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</si>
  <si>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</si>
  <si>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</si>
  <si>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</si>
  <si>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</si>
  <si>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</si>
  <si>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</si>
  <si>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</si>
  <si>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</si>
  <si>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</si>
  <si>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</si>
  <si>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</si>
  <si>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</si>
  <si>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</si>
  <si>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</si>
  <si>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</si>
  <si>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</si>
  <si>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</si>
  <si>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</si>
  <si>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</si>
  <si>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</si>
  <si>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</si>
  <si>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</si>
  <si>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</si>
  <si>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</si>
  <si>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</si>
  <si>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</si>
  <si>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</si>
  <si>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</si>
  <si>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</si>
  <si>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</si>
  <si>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</si>
  <si>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</si>
  <si>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</si>
  <si>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</si>
  <si>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</si>
  <si>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</si>
  <si>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</si>
  <si>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</si>
  <si>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</si>
  <si>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</si>
  <si>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</si>
  <si>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</si>
  <si>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</si>
  <si>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</si>
  <si>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</si>
  <si>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</si>
  <si>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</si>
  <si>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</si>
  <si>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</si>
  <si>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</si>
  <si>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</si>
  <si>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</si>
  <si>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</si>
  <si>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</si>
  <si>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</si>
  <si>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</si>
  <si>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</si>
  <si>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</si>
  <si>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</si>
  <si>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</si>
  <si>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</si>
  <si>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</si>
  <si>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</si>
  <si>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</si>
  <si>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</si>
  <si>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</si>
  <si>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</si>
  <si>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</si>
  <si>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</si>
  <si>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</si>
  <si>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</si>
  <si>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</si>
  <si>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</si>
  <si>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</si>
  <si>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</si>
  <si>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</si>
  <si>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</si>
  <si>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</si>
  <si>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</si>
  <si>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</si>
  <si>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</si>
  <si>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</si>
  <si>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</si>
  <si>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</si>
  <si>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</si>
  <si>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</si>
  <si>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</si>
  <si>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</si>
  <si>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</si>
  <si>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</si>
  <si>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</si>
  <si>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</si>
  <si>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</si>
  <si>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</si>
  <si>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</si>
  <si>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</si>
  <si>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</si>
  <si>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</si>
  <si>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</si>
  <si>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</si>
  <si>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</si>
  <si>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</si>
  <si>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</si>
  <si>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</si>
  <si>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</si>
  <si>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</si>
  <si>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</si>
  <si>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</si>
  <si>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</si>
  <si>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</si>
  <si>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</si>
  <si>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</si>
  <si>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</si>
  <si>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</si>
  <si>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</si>
  <si>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</si>
  <si>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</si>
  <si>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</si>
  <si>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</si>
  <si>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</si>
  <si>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</si>
  <si>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</si>
  <si>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</si>
  <si>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</si>
  <si>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</si>
  <si>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</si>
  <si>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</si>
  <si>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</si>
  <si>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</si>
  <si>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</si>
  <si>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</si>
  <si>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</si>
  <si>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</si>
  <si>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</si>
  <si>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</si>
  <si>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</si>
  <si>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</si>
  <si>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</si>
  <si>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</si>
  <si>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</si>
  <si>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</si>
  <si>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</si>
  <si>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</si>
  <si>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</si>
  <si>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</si>
  <si>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</si>
  <si>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</si>
  <si>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</si>
  <si>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</si>
  <si>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</si>
  <si>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</si>
  <si>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</si>
  <si>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</si>
  <si>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</si>
  <si>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</si>
  <si>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</si>
  <si>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</si>
  <si>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</si>
  <si>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</si>
  <si>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</si>
  <si>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</si>
  <si>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</si>
  <si>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</si>
  <si>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</si>
  <si>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</si>
  <si>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</si>
  <si>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</si>
  <si>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</si>
  <si>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</si>
  <si>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</si>
  <si>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</si>
  <si>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</si>
  <si>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</si>
  <si>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</si>
  <si>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</si>
  <si>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</si>
  <si>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</si>
  <si>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</si>
  <si>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</si>
  <si>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</si>
  <si>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</si>
  <si>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</si>
  <si>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</si>
  <si>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</si>
  <si>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</si>
  <si>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</si>
  <si>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</si>
  <si>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</si>
  <si>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</si>
  <si>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</si>
  <si>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</si>
  <si>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</si>
  <si>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</si>
  <si>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</si>
  <si>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</si>
  <si>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</si>
  <si>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</si>
  <si>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</si>
  <si>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</si>
  <si>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</si>
  <si>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</si>
  <si>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</si>
  <si>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</si>
  <si>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</si>
  <si>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</si>
  <si>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</si>
  <si>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</si>
  <si>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</si>
  <si>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</si>
  <si>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</si>
  <si>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</si>
  <si>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</si>
  <si>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</si>
  <si>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</si>
  <si>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</si>
  <si>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</si>
  <si>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</si>
  <si>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</si>
  <si>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</si>
  <si>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</si>
  <si>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</si>
  <si>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</si>
  <si>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</si>
  <si>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</si>
  <si>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</si>
  <si>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</si>
  <si>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</si>
  <si>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</si>
  <si>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</si>
  <si>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</si>
  <si>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</si>
  <si>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</si>
  <si>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</si>
  <si>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</si>
  <si>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</si>
  <si>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</si>
  <si>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</si>
  <si>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</si>
  <si>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</si>
  <si>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</si>
  <si>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</si>
  <si>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</si>
  <si>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</si>
  <si>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</si>
  <si>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</si>
  <si>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</si>
  <si>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</si>
  <si>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</si>
  <si>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</si>
  <si>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</si>
  <si>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</si>
  <si>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</si>
  <si>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</si>
  <si>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</si>
  <si>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</si>
  <si>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</si>
  <si>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</si>
  <si>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</si>
  <si>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</si>
  <si>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</si>
  <si>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</si>
  <si>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</si>
  <si>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</si>
  <si>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</si>
  <si>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</si>
  <si>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</si>
  <si>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</si>
  <si>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</si>
  <si>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</si>
  <si>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</si>
  <si>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</si>
  <si>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</si>
  <si>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</si>
  <si>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</si>
  <si>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</si>
  <si>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</si>
  <si>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</si>
  <si>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</si>
  <si>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</si>
  <si>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</si>
  <si>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</si>
  <si>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</si>
  <si>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</si>
  <si>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</si>
  <si>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</si>
  <si>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</si>
  <si>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</si>
  <si>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</si>
  <si>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</si>
  <si>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</si>
  <si>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</si>
  <si>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</si>
  <si>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</si>
  <si>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</si>
  <si>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</si>
  <si>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</si>
  <si>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</si>
  <si>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</si>
  <si>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</si>
  <si>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</si>
  <si>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</si>
  <si>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</si>
  <si>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</si>
  <si>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</si>
  <si>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</si>
  <si>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</si>
  <si>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</si>
  <si>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</si>
  <si>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</si>
  <si>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</si>
  <si>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</si>
  <si>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</si>
  <si>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</si>
  <si>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</si>
  <si>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</si>
  <si>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</si>
  <si>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</si>
  <si>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</si>
  <si>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</si>
  <si>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</si>
  <si>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</si>
  <si>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</si>
  <si>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</si>
  <si>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</si>
  <si>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</si>
  <si>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</si>
  <si>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</si>
  <si>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</si>
  <si>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</si>
  <si>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</si>
  <si>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</si>
  <si>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</si>
  <si>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</si>
  <si>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</si>
  <si>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</si>
  <si>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</si>
  <si>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</si>
  <si>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</si>
  <si>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</si>
  <si>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</si>
  <si>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</si>
  <si>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</si>
  <si>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</si>
  <si>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</si>
  <si>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</si>
  <si>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</si>
  <si>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</si>
  <si>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</si>
  <si>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</si>
  <si>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</si>
  <si>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</si>
  <si>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</si>
  <si>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</si>
  <si>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</si>
  <si>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</si>
  <si>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</si>
  <si>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</si>
  <si>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</si>
  <si>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</si>
  <si>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</si>
  <si>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</si>
  <si>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</si>
  <si>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</si>
  <si>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</si>
  <si>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</si>
  <si>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</si>
  <si>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</si>
  <si>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</si>
  <si>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</si>
  <si>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</si>
  <si>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</si>
  <si>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</si>
  <si>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</si>
  <si>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</si>
  <si>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</si>
  <si>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</si>
  <si>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</si>
  <si>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</si>
  <si>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</si>
  <si>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</si>
  <si>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</si>
  <si>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</si>
  <si>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</si>
  <si>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</si>
  <si>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</si>
  <si>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</si>
  <si>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</si>
  <si>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</si>
  <si>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</si>
  <si>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</si>
  <si>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</si>
  <si>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</si>
  <si>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</si>
  <si>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</si>
  <si>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</si>
  <si>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</si>
  <si>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</si>
  <si>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</si>
  <si>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</si>
  <si>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</si>
  <si>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</si>
  <si>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</si>
  <si>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</si>
  <si>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</si>
  <si>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</si>
  <si>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</si>
  <si>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</si>
  <si>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</si>
  <si>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</si>
  <si>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</si>
  <si>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</si>
  <si>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</si>
  <si>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</si>
  <si>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</si>
  <si>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</si>
  <si>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</si>
  <si>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</si>
  <si>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</si>
  <si>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</si>
  <si>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</si>
  <si>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</si>
  <si>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</si>
  <si>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</si>
  <si>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</si>
  <si>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</si>
  <si>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</si>
  <si>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</si>
  <si>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</si>
  <si>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</si>
  <si>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</si>
  <si>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</si>
  <si>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</si>
  <si>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</si>
  <si>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</si>
  <si>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</si>
  <si>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</si>
  <si>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</si>
  <si>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</si>
  <si>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</si>
  <si>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</si>
  <si>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</si>
  <si>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</si>
  <si>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</si>
  <si>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</si>
  <si>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</si>
  <si>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</si>
  <si>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</si>
  <si>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</si>
  <si>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</si>
  <si>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</si>
  <si>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</si>
  <si>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</si>
  <si>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</si>
  <si>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</si>
  <si>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</si>
  <si>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</si>
  <si>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</si>
  <si>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</si>
  <si>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</si>
  <si>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</si>
  <si>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</si>
  <si>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</si>
  <si>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</si>
  <si>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</si>
  <si>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</si>
  <si>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</si>
  <si>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</si>
  <si>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</si>
  <si>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</si>
  <si>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</si>
  <si>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</si>
  <si>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</si>
  <si>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</si>
  <si>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</si>
  <si>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</si>
  <si>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</si>
  <si>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</si>
  <si>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</si>
  <si>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</si>
  <si>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</si>
  <si>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</si>
  <si>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</si>
  <si>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</si>
  <si>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</si>
  <si>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</si>
  <si>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</si>
  <si>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</si>
  <si>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</si>
  <si>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</si>
  <si>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</si>
  <si>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</si>
  <si>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</si>
  <si>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</si>
  <si>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</si>
  <si>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</si>
  <si>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</si>
  <si>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</si>
  <si>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</si>
  <si>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</si>
  <si>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</si>
  <si>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</si>
  <si>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</si>
  <si>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</si>
  <si>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</si>
  <si>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</si>
  <si>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</si>
  <si>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</si>
  <si>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</si>
  <si>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</si>
  <si>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</si>
  <si>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</si>
  <si>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</si>
  <si>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</si>
  <si>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</si>
  <si>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</si>
  <si>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</si>
  <si>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</si>
  <si>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</si>
  <si>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</si>
  <si>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</si>
  <si>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</si>
  <si>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</si>
  <si>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</si>
  <si>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</si>
  <si>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</si>
  <si>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</si>
  <si>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</si>
  <si>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</si>
  <si>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</si>
  <si>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</si>
  <si>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</si>
  <si>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</si>
  <si>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</si>
  <si>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</si>
  <si>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</si>
  <si>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</si>
  <si>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</si>
  <si>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</si>
  <si>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</si>
  <si>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</si>
  <si>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</si>
  <si>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</si>
  <si>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</si>
  <si>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</si>
  <si>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</si>
  <si>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</si>
  <si>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</si>
  <si>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</si>
  <si>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</si>
  <si>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</si>
  <si>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</si>
  <si>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</si>
  <si>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</si>
  <si>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</si>
  <si>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</si>
  <si>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</si>
  <si>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</si>
  <si>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</si>
  <si>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</si>
  <si>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</si>
  <si>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</si>
  <si>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</si>
  <si>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</si>
  <si>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</si>
  <si>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</si>
  <si>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</si>
  <si>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</si>
  <si>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</si>
  <si>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</si>
  <si>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</si>
  <si>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</si>
  <si>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</si>
  <si>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</si>
  <si>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</si>
  <si>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</si>
  <si>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</si>
  <si>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</si>
  <si>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</si>
  <si>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</si>
  <si>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</si>
  <si>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</si>
  <si>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</si>
  <si>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</si>
  <si>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</si>
  <si>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</si>
  <si>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</si>
  <si>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</si>
  <si>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</si>
  <si>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</si>
  <si>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</si>
  <si>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</si>
  <si>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</si>
  <si>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</si>
  <si>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</si>
  <si>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</si>
  <si>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</si>
  <si>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</si>
  <si>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</si>
  <si>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</si>
  <si>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</si>
  <si>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</si>
  <si>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</si>
  <si>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</si>
  <si>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</si>
  <si>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</si>
  <si>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</si>
  <si>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</si>
  <si>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</si>
  <si>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</si>
  <si>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</si>
  <si>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</si>
  <si>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</si>
  <si>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</si>
  <si>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</si>
  <si>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</si>
  <si>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</si>
  <si>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</si>
  <si>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</si>
  <si>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</si>
  <si>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</si>
  <si>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</si>
  <si>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</si>
  <si>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</si>
  <si>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</si>
  <si>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</si>
  <si>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</si>
  <si>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</si>
  <si>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</si>
  <si>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</si>
  <si>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</si>
  <si>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</si>
  <si>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</si>
  <si>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</si>
  <si>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</si>
  <si>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</si>
  <si>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</si>
  <si>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</si>
  <si>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</si>
  <si>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</si>
  <si>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</si>
  <si>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</si>
  <si>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</si>
  <si>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</si>
  <si>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</si>
  <si>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</si>
  <si>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</si>
  <si>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</si>
  <si>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</si>
  <si>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</si>
  <si>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</si>
  <si>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</si>
  <si>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</si>
  <si>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</si>
  <si>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</si>
  <si>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</si>
  <si>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</si>
  <si>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</si>
  <si>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</si>
  <si>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</si>
  <si>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</si>
  <si>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</si>
  <si>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</si>
  <si>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</si>
  <si>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</si>
  <si>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</si>
  <si>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</si>
  <si>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</si>
  <si>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</si>
  <si>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</si>
  <si>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</si>
  <si>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</si>
  <si>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</si>
  <si>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</si>
  <si>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</si>
  <si>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</si>
  <si>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</si>
  <si>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</si>
  <si>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</si>
  <si>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</si>
  <si>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</si>
  <si>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</si>
  <si>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</si>
  <si>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</si>
  <si>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</si>
  <si>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</si>
  <si>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</si>
  <si>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</si>
  <si>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</si>
  <si>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</si>
  <si>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</si>
  <si>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</si>
  <si>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</si>
  <si>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</si>
  <si>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</si>
  <si>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</si>
  <si>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</si>
  <si>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</si>
  <si>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</si>
  <si>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</si>
  <si>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</si>
  <si>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</si>
  <si>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</si>
  <si>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</si>
  <si>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</si>
  <si>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</si>
  <si>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</si>
  <si>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</si>
  <si>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</si>
  <si>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</si>
  <si>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</si>
  <si>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</si>
  <si>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</si>
  <si>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</si>
  <si>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</si>
  <si>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</si>
  <si>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</si>
  <si>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</si>
  <si>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</si>
  <si>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</si>
  <si>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</si>
  <si>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</si>
  <si>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</si>
  <si>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</si>
  <si>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</si>
  <si>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</si>
  <si>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</si>
  <si>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</si>
  <si>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</si>
  <si>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</si>
  <si>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</si>
  <si>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</si>
  <si>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</si>
  <si>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</si>
  <si>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</si>
  <si>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</si>
  <si>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</si>
  <si>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</si>
  <si>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</si>
  <si>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</si>
  <si>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</si>
  <si>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</si>
  <si>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</si>
  <si>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</si>
  <si>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</si>
  <si>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</si>
  <si>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</si>
  <si>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</si>
  <si>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</si>
  <si>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</si>
  <si>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</si>
  <si>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</si>
  <si>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</si>
  <si>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</si>
  <si>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</si>
  <si>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</si>
  <si>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</si>
  <si>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</si>
  <si>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</si>
  <si>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</si>
  <si>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</si>
  <si>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</si>
  <si>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</si>
  <si>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</si>
  <si>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</si>
  <si>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</si>
  <si>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</si>
  <si>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</si>
  <si>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</si>
  <si>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</si>
  <si>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</si>
  <si>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</si>
  <si>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</si>
  <si>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</si>
  <si>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</si>
  <si>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</si>
  <si>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</si>
  <si>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</si>
  <si>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</si>
  <si>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</si>
  <si>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</si>
  <si>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</si>
  <si>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</si>
  <si>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</si>
  <si>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</si>
  <si>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</si>
  <si>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</si>
  <si>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</si>
  <si>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</si>
  <si>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</si>
  <si>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</si>
  <si>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</si>
  <si>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</si>
  <si>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</si>
  <si>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</si>
  <si>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</si>
  <si>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</si>
  <si>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</si>
  <si>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</si>
  <si>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</si>
  <si>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</si>
  <si>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</si>
  <si>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</si>
  <si>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</si>
  <si>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</si>
  <si>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</si>
  <si>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</si>
  <si>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</si>
  <si>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</si>
  <si>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</si>
  <si>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</si>
  <si>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</si>
  <si>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</si>
  <si>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</si>
  <si>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</si>
  <si>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</si>
  <si>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</si>
  <si>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</si>
  <si>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</si>
  <si>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</si>
  <si>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</si>
  <si>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</si>
  <si>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</si>
  <si>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</si>
  <si>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</si>
  <si>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</si>
  <si>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</si>
  <si>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</si>
  <si>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</si>
  <si>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</si>
  <si>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</si>
  <si>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</si>
  <si>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</si>
  <si>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</si>
  <si>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</si>
  <si>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</si>
  <si>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</si>
  <si>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</si>
  <si>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</si>
  <si>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</si>
  <si>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</si>
  <si>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</si>
  <si>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</si>
  <si>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</si>
  <si>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</si>
  <si>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</si>
  <si>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</si>
  <si>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</si>
  <si>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</si>
  <si>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</si>
  <si>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</si>
  <si>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</si>
  <si>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</si>
  <si>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</si>
  <si>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</si>
  <si>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</si>
  <si>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</si>
  <si>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</si>
  <si>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</si>
  <si>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</si>
  <si>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</si>
  <si>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</si>
  <si>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</si>
  <si>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</si>
  <si>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</si>
  <si>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</si>
  <si>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</si>
  <si>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</si>
  <si>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</si>
  <si>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</si>
  <si>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</si>
  <si>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</si>
  <si>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</si>
  <si>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</si>
  <si>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</si>
  <si>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</si>
  <si>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</si>
  <si>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</si>
  <si>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</si>
  <si>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</si>
  <si>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</si>
  <si>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</si>
  <si>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</si>
  <si>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</si>
  <si>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</si>
  <si>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</si>
  <si>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</si>
  <si>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</si>
  <si>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</si>
  <si>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</si>
  <si>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</si>
  <si>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</si>
  <si>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</si>
  <si>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</si>
  <si>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</si>
  <si>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</si>
  <si>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</si>
  <si>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</si>
  <si>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</si>
  <si>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</si>
  <si>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</si>
  <si>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</si>
  <si>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</si>
  <si>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</si>
  <si>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</si>
  <si>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</si>
  <si>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</si>
  <si>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</si>
  <si>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</si>
  <si>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</si>
  <si>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</si>
  <si>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</si>
  <si>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</si>
  <si>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</si>
  <si>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</si>
  <si>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</si>
  <si>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</si>
  <si>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</si>
  <si>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</si>
  <si>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</si>
  <si>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</si>
  <si>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</si>
  <si>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</si>
  <si>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</si>
  <si>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</si>
  <si>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</si>
  <si>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</si>
  <si>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</si>
  <si>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</si>
  <si>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</si>
  <si>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</si>
  <si>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</si>
  <si>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</si>
  <si>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</si>
  <si>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</si>
  <si>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</si>
  <si>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</si>
  <si>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</si>
  <si>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</si>
  <si>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</si>
  <si>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</si>
  <si>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</si>
  <si>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</si>
  <si>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</si>
  <si>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</si>
  <si>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</si>
  <si>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</si>
  <si>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</si>
  <si>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</si>
  <si>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</si>
  <si>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</si>
  <si>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</si>
  <si>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</si>
  <si>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</si>
  <si>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</si>
  <si>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</si>
  <si>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</si>
  <si>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</si>
  <si>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</si>
  <si>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</si>
  <si>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</si>
  <si>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</si>
  <si>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</si>
  <si>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</si>
  <si>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</si>
  <si>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</si>
  <si>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</si>
  <si>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</si>
  <si>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</si>
  <si>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</si>
  <si>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</si>
  <si>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</si>
  <si>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</si>
  <si>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</si>
  <si>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</si>
  <si>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</si>
  <si>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</si>
  <si>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</si>
  <si>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</si>
  <si>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</si>
  <si>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</si>
  <si>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</si>
  <si>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</si>
  <si>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</si>
  <si>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</si>
  <si>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</si>
  <si>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</si>
  <si>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</si>
  <si>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</si>
  <si>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</si>
  <si>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</si>
  <si>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</si>
  <si>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</si>
  <si>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</si>
  <si>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</si>
  <si>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</si>
  <si>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</si>
  <si>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</si>
  <si>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</si>
  <si>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</si>
  <si>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</si>
  <si>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</si>
  <si>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</si>
  <si>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</si>
  <si>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</si>
  <si>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</si>
  <si>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</si>
  <si>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</si>
  <si>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</si>
  <si>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</si>
  <si>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</si>
  <si>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</si>
  <si>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</si>
  <si>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</si>
  <si>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</si>
  <si>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</si>
  <si>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</si>
  <si>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</si>
  <si>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</si>
  <si>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</si>
  <si>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</si>
  <si>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</si>
  <si>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</si>
  <si>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</si>
  <si>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</si>
  <si>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</si>
  <si>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</si>
  <si>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</si>
  <si>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</si>
  <si>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</si>
  <si>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</si>
  <si>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</si>
  <si>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</si>
  <si>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</si>
  <si>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</si>
  <si>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</si>
  <si>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</si>
  <si>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</si>
  <si>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</si>
  <si>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</si>
  <si>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</si>
  <si>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</si>
  <si>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</si>
  <si>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</si>
  <si>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</si>
  <si>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</si>
  <si>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</si>
  <si>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</si>
  <si>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</si>
  <si>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</si>
  <si>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</si>
  <si>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</si>
  <si>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</si>
  <si>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</si>
  <si>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</si>
  <si>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</si>
  <si>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</si>
  <si>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</si>
  <si>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</si>
  <si>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</si>
  <si>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</si>
  <si>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</si>
  <si>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</si>
  <si>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</si>
  <si>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</si>
  <si>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</si>
  <si>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</si>
  <si>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</si>
  <si>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</si>
  <si>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</si>
  <si>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</si>
  <si>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</si>
  <si>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</si>
  <si>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</si>
  <si>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</si>
  <si>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</si>
  <si>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</si>
  <si>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</si>
  <si>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</si>
  <si>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</si>
  <si>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</si>
  <si>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</si>
  <si>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</si>
  <si>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</si>
  <si>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</si>
  <si>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</si>
  <si>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</si>
  <si>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</si>
  <si>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</si>
  <si>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</si>
  <si>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</si>
  <si>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</si>
  <si>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</si>
  <si>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</si>
  <si>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</si>
  <si>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</si>
  <si>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</si>
  <si>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</si>
  <si>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</si>
  <si>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</si>
  <si>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</si>
  <si>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</si>
  <si>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</si>
  <si>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</si>
  <si>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</si>
  <si>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</si>
  <si>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</si>
  <si>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</si>
  <si>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</si>
  <si>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</si>
  <si>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</si>
  <si>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</si>
  <si>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</si>
  <si>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</si>
  <si>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</si>
  <si>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</si>
  <si>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</si>
  <si>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</si>
  <si>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</si>
  <si>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</si>
  <si>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</si>
  <si>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</si>
  <si>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</si>
  <si>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</si>
  <si>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</si>
  <si>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</si>
  <si>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</si>
  <si>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</si>
  <si>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</si>
  <si>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</si>
  <si>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</si>
  <si>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</si>
  <si>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</si>
  <si>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</si>
  <si>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</si>
  <si>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</si>
  <si>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</si>
  <si>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</si>
  <si>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</si>
  <si>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</si>
  <si>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</si>
  <si>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</si>
  <si>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</si>
  <si>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</si>
  <si>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</si>
  <si>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</si>
  <si>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</si>
  <si>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</si>
  <si>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</si>
  <si>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</si>
  <si>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</si>
  <si>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</si>
  <si>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</si>
  <si>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</si>
  <si>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</si>
  <si>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</si>
  <si>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</si>
  <si>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</si>
  <si>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</si>
  <si>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</si>
  <si>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</si>
  <si>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</si>
  <si>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</si>
  <si>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</si>
  <si>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</si>
  <si>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</si>
  <si>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</si>
  <si>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</si>
  <si>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</si>
  <si>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</si>
  <si>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</si>
  <si>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</si>
  <si>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</si>
  <si>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</si>
  <si>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</si>
  <si>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</si>
  <si>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</si>
  <si>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</si>
  <si>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</si>
  <si>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</si>
  <si>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</si>
  <si>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</si>
  <si>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</si>
  <si>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</si>
  <si>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</si>
  <si>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</si>
  <si>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</si>
  <si>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</si>
  <si>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</si>
  <si>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</si>
  <si>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</si>
  <si>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</si>
  <si>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</si>
  <si>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</si>
  <si>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</si>
  <si>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</si>
  <si>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</si>
  <si>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</si>
  <si>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</si>
  <si>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</si>
  <si>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</si>
  <si>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</si>
  <si>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</si>
  <si>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</si>
  <si>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</si>
  <si>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</si>
  <si>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</si>
  <si>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</si>
  <si>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</si>
  <si>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</si>
  <si>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</si>
  <si>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</si>
  <si>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</si>
  <si>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</si>
  <si>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</si>
  <si>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</si>
  <si>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</si>
  <si>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</si>
  <si>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</si>
  <si>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</si>
  <si>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</si>
  <si>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</si>
  <si>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</si>
  <si>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</si>
  <si>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</si>
  <si>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</si>
  <si>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</si>
  <si>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</si>
  <si>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</si>
  <si>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</si>
  <si>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</si>
  <si>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</si>
  <si>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</si>
  <si>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</si>
  <si>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</si>
  <si>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</si>
  <si>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</si>
  <si>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</si>
  <si>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</si>
  <si>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</si>
  <si>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</si>
  <si>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</si>
  <si>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</si>
  <si>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</si>
  <si>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</si>
  <si>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</si>
  <si>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</si>
  <si>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</si>
  <si>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</si>
  <si>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</si>
  <si>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</si>
  <si>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</si>
  <si>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</si>
  <si>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</si>
  <si>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</si>
  <si>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</si>
  <si>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</si>
  <si>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</si>
  <si>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</si>
  <si>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</si>
  <si>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</si>
  <si>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</si>
  <si>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</si>
  <si>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</si>
  <si>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</si>
  <si>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</si>
  <si>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</si>
  <si>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</si>
  <si>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</si>
  <si>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</si>
  <si>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</si>
  <si>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</si>
  <si>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</si>
  <si>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</si>
  <si>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</si>
  <si>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</si>
  <si>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</si>
  <si>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</si>
  <si>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</si>
  <si>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</si>
  <si>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</si>
  <si>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</si>
  <si>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</si>
  <si>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</si>
  <si>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</si>
  <si>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</si>
  <si>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</si>
  <si>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</si>
  <si>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</si>
  <si>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</si>
  <si>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</si>
  <si>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</si>
  <si>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</si>
  <si>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</si>
  <si>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</si>
  <si>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</si>
  <si>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</si>
  <si>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</si>
  <si>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</si>
  <si>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</si>
  <si>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</si>
  <si>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</si>
  <si>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</si>
  <si>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</si>
  <si>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</si>
  <si>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</si>
  <si>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</si>
  <si>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</si>
  <si>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</si>
  <si>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</si>
  <si>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</si>
  <si>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</si>
  <si>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</si>
  <si>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</si>
  <si>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</si>
  <si>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</si>
  <si>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</si>
  <si>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</si>
  <si>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</si>
  <si>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</si>
  <si>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</si>
  <si>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</si>
  <si>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</si>
  <si>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</si>
  <si>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</si>
  <si>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</si>
  <si>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</si>
  <si>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</si>
  <si>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</si>
  <si>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</si>
  <si>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</si>
  <si>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</si>
  <si>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</si>
  <si>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</si>
  <si>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</si>
  <si>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</si>
  <si>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</si>
  <si>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</si>
  <si>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</si>
  <si>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</si>
  <si>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</si>
  <si>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</si>
  <si>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</si>
  <si>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</si>
  <si>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</si>
  <si>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</si>
  <si>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</si>
  <si>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</si>
  <si>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</si>
  <si>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</si>
  <si>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</si>
  <si>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</si>
  <si>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</si>
  <si>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</si>
  <si>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</si>
  <si>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</si>
  <si>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</si>
  <si>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</si>
  <si>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</si>
  <si>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</si>
  <si>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</si>
  <si>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</si>
  <si>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</si>
  <si>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</si>
  <si>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</si>
  <si>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</si>
  <si>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</si>
  <si>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</si>
  <si>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</si>
  <si>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</si>
  <si>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</si>
  <si>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</si>
  <si>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</si>
  <si>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</si>
  <si>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</si>
  <si>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</si>
  <si>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</si>
  <si>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</si>
  <si>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</si>
  <si>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</si>
  <si>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</si>
  <si>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</si>
  <si>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</si>
  <si>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</si>
  <si>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</si>
  <si>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</si>
  <si>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</si>
  <si>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</si>
  <si>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</si>
  <si>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</si>
  <si>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</si>
  <si>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</si>
  <si>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</si>
  <si>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</si>
  <si>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</si>
  <si>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</si>
  <si>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</si>
  <si>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</si>
  <si>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</si>
  <si>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</si>
  <si>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</si>
  <si>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</si>
  <si>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</si>
  <si>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</si>
  <si>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</si>
  <si>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</si>
  <si>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</si>
  <si>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</si>
  <si>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</si>
  <si>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</si>
  <si>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</si>
  <si>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</si>
  <si>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</si>
  <si>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</si>
  <si>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</si>
  <si>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</si>
  <si>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</si>
  <si>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</si>
  <si>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</si>
  <si>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</si>
  <si>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</si>
  <si>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</si>
  <si>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</si>
  <si>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</si>
  <si>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</si>
  <si>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</si>
  <si>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</si>
  <si>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</si>
  <si>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</si>
  <si>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</si>
  <si>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</si>
  <si>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</si>
  <si>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</si>
  <si>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</si>
  <si>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</si>
  <si>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</si>
  <si>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</si>
  <si>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</si>
  <si>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</si>
  <si>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</si>
  <si>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</si>
  <si>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</si>
  <si>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</si>
  <si>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</si>
  <si>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</si>
  <si>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</si>
  <si>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</si>
  <si>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</si>
  <si>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</si>
  <si>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</si>
  <si>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</si>
  <si>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</si>
  <si>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</si>
  <si>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</si>
  <si>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</si>
  <si>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</si>
  <si>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</si>
  <si>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</si>
  <si>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</si>
  <si>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</si>
  <si>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</si>
  <si>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</si>
  <si>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</si>
  <si>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</si>
  <si>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</si>
  <si>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</si>
  <si>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</si>
  <si>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</si>
  <si>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</si>
  <si>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</si>
  <si>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</si>
  <si>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</si>
  <si>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</si>
  <si>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</si>
  <si>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</si>
  <si>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</si>
  <si>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</si>
  <si>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</si>
  <si>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</si>
  <si>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</si>
  <si>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</si>
  <si>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</si>
  <si>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</si>
  <si>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</si>
  <si>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</si>
  <si>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</si>
  <si>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</si>
  <si>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</si>
  <si>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</si>
  <si>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</si>
  <si>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</si>
  <si>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</si>
  <si>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</si>
  <si>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</si>
  <si>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</si>
  <si>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</si>
  <si>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</si>
  <si>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</si>
  <si>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</si>
  <si>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</si>
  <si>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</si>
  <si>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</si>
  <si>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</si>
  <si>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</si>
  <si>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</si>
  <si>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</si>
  <si>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</si>
  <si>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</si>
  <si>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</si>
  <si>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</si>
  <si>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</si>
  <si>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</si>
  <si>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</si>
  <si>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</si>
  <si>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</si>
  <si>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</si>
  <si>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</si>
  <si>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</si>
  <si>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</si>
  <si>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</si>
  <si>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</si>
  <si>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</si>
  <si>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</si>
  <si>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</si>
  <si>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</si>
  <si>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</si>
  <si>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</si>
  <si>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</si>
  <si>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</si>
  <si>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</si>
  <si>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</si>
  <si>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</si>
  <si>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</si>
  <si>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</si>
  <si>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</si>
  <si>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</si>
  <si>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</si>
  <si>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</si>
  <si>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</si>
  <si>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</si>
  <si>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</si>
  <si>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</si>
  <si>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</si>
  <si>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</si>
  <si>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</si>
  <si>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</si>
  <si>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</si>
  <si>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</si>
  <si>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</si>
  <si>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</si>
  <si>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</si>
  <si>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</si>
  <si>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</si>
  <si>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</si>
  <si>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</si>
  <si>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</si>
  <si>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</si>
  <si>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</si>
  <si>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</si>
  <si>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</si>
  <si>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</si>
  <si>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</si>
  <si>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</si>
  <si>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</si>
  <si>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</si>
  <si>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</si>
  <si>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</si>
  <si>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</si>
  <si>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</si>
  <si>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</si>
  <si>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</si>
  <si>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</si>
  <si>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</si>
  <si>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</si>
  <si>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</si>
  <si>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</si>
  <si>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</si>
  <si>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</si>
  <si>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</si>
  <si>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</si>
  <si>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</si>
  <si>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</si>
  <si>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</si>
  <si>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</si>
  <si>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</si>
  <si>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</si>
  <si>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</si>
  <si>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</si>
  <si>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</si>
  <si>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</si>
  <si>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</si>
  <si>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</si>
  <si>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</si>
  <si>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</si>
  <si>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</si>
  <si>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</si>
  <si>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</si>
  <si>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</si>
  <si>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</si>
  <si>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</si>
  <si>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</si>
  <si>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</si>
  <si>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</si>
  <si>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</si>
  <si>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</si>
  <si>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</si>
  <si>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</si>
  <si>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</si>
  <si>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</si>
  <si>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</si>
  <si>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</si>
  <si>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</si>
  <si>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</si>
  <si>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</si>
  <si>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</si>
  <si>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</si>
  <si>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</si>
  <si>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</si>
  <si>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</si>
  <si>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</si>
  <si>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</si>
  <si>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</si>
  <si>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</si>
  <si>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</si>
  <si>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</si>
  <si>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</si>
  <si>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</si>
  <si>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</si>
  <si>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</si>
  <si>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</si>
  <si>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</si>
  <si>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</si>
  <si>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</si>
  <si>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</si>
  <si>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</si>
  <si>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</si>
  <si>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</si>
  <si>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</si>
  <si>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</si>
  <si>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</si>
  <si>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</si>
  <si>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</si>
  <si>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</si>
  <si>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</si>
  <si>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</si>
  <si>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</si>
  <si>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</si>
  <si>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</si>
  <si>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</si>
  <si>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</si>
  <si>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</si>
  <si>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</si>
  <si>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</si>
  <si>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</si>
  <si>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</si>
  <si>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</si>
  <si>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</si>
  <si>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</si>
  <si>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</si>
  <si>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</si>
  <si>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</si>
  <si>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</si>
  <si>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</si>
  <si>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</si>
  <si>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</si>
  <si>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</si>
  <si>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</si>
  <si>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</si>
  <si>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</si>
  <si>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</si>
  <si>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</si>
  <si>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</si>
  <si>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</si>
  <si>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</si>
  <si>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</si>
  <si>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</si>
  <si>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</si>
  <si>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</si>
  <si>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</si>
  <si>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</si>
  <si>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</si>
  <si>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</si>
  <si>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</si>
  <si>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</si>
  <si>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</si>
  <si>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</si>
  <si>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</si>
  <si>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</si>
  <si>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</si>
  <si>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</si>
  <si>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</si>
  <si>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</si>
  <si>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</si>
  <si>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</si>
  <si>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</si>
  <si>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</si>
  <si>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</si>
  <si>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</si>
  <si>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</si>
  <si>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</si>
  <si>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</si>
  <si>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</si>
  <si>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</si>
  <si>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</si>
  <si>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</si>
  <si>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</si>
  <si>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</si>
  <si>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</si>
  <si>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</si>
  <si>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</si>
  <si>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</si>
  <si>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</si>
  <si>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</si>
  <si>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</si>
  <si>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</si>
  <si>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</si>
  <si>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</si>
  <si>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</si>
  <si>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</si>
  <si>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</si>
  <si>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</si>
  <si>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</si>
  <si>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</si>
  <si>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</si>
  <si>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</si>
  <si>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</si>
  <si>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</si>
  <si>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</si>
  <si>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</si>
  <si>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</si>
  <si>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</si>
  <si>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</si>
  <si>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</si>
  <si>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</si>
  <si>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</si>
  <si>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</si>
  <si>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</si>
  <si>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</si>
  <si>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</si>
  <si>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</si>
  <si>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</si>
  <si>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</si>
  <si>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</si>
  <si>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</si>
  <si>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</si>
  <si>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</si>
  <si>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</si>
  <si>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</si>
  <si>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</si>
  <si>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</si>
  <si>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</si>
  <si>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</si>
  <si>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</si>
  <si>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</si>
  <si>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</si>
  <si>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</si>
  <si>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</si>
  <si>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</si>
  <si>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</si>
  <si>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</si>
  <si>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</si>
  <si>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</si>
  <si>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</si>
  <si>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</si>
  <si>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</si>
  <si>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</si>
  <si>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</si>
  <si>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</si>
  <si>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</si>
  <si>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</si>
  <si>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</si>
  <si>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</si>
  <si>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</si>
  <si>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</si>
  <si>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</si>
  <si>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</si>
  <si>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</si>
  <si>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</si>
  <si>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</si>
  <si>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</si>
  <si>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</si>
  <si>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</si>
  <si>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</si>
  <si>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</si>
  <si>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</si>
  <si>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</si>
  <si>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</si>
  <si>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</si>
  <si>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</si>
  <si>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</si>
  <si>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</si>
  <si>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</si>
  <si>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</si>
  <si>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</si>
  <si>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</si>
  <si>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</si>
  <si>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</si>
  <si>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</si>
  <si>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</si>
  <si>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</si>
  <si>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</si>
  <si>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</si>
  <si>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</si>
  <si>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</si>
  <si>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</si>
  <si>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</si>
  <si>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</si>
  <si>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</si>
  <si>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</si>
  <si>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</si>
  <si>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</si>
  <si>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</si>
  <si>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</si>
  <si>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</si>
  <si>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</si>
  <si>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</si>
  <si>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</si>
  <si>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</si>
  <si>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</si>
  <si>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</si>
  <si>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</si>
  <si>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</si>
  <si>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</si>
  <si>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</si>
  <si>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</si>
  <si>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</si>
  <si>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</si>
  <si>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</si>
  <si>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</si>
  <si>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</si>
  <si>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</si>
  <si>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</si>
  <si>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</si>
  <si>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</si>
  <si>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</si>
  <si>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</si>
  <si>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</si>
  <si>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</si>
  <si>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</si>
  <si>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</si>
  <si>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</si>
  <si>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</si>
  <si>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</si>
  <si>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</si>
  <si>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</si>
  <si>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</si>
  <si>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</si>
  <si>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</si>
  <si>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</si>
  <si>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</si>
  <si>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</si>
  <si>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</si>
  <si>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</si>
  <si>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</si>
  <si>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</si>
  <si>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</si>
  <si>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</si>
  <si>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</si>
  <si>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</si>
  <si>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</si>
  <si>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</si>
  <si>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</si>
  <si>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</si>
  <si>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</si>
  <si>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</si>
  <si>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</si>
  <si>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</si>
  <si>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</si>
  <si>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</si>
  <si>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</si>
  <si>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</si>
  <si>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</si>
  <si>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</si>
  <si>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</si>
  <si>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</si>
  <si>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</si>
  <si>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</si>
  <si>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</si>
  <si>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</si>
  <si>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</si>
  <si>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</si>
  <si>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</si>
  <si>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</si>
  <si>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</si>
  <si>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</si>
  <si>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</si>
  <si>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</si>
  <si>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</si>
  <si>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</si>
  <si>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</si>
  <si>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</si>
  <si>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</si>
  <si>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</si>
  <si>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</si>
  <si>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</si>
  <si>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</si>
  <si>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</si>
  <si>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</si>
  <si>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</si>
  <si>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</si>
  <si>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</si>
  <si>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</si>
  <si>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</si>
  <si>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</si>
  <si>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</si>
  <si>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</si>
  <si>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</si>
  <si>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</si>
  <si>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</si>
  <si>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</si>
  <si>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</si>
  <si>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</si>
  <si>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</si>
  <si>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</si>
  <si>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</si>
  <si>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</si>
  <si>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</si>
  <si>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</si>
  <si>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</si>
  <si>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</si>
  <si>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</si>
  <si>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</si>
  <si>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</si>
  <si>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</si>
  <si>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</si>
  <si>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</si>
  <si>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</si>
  <si>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</si>
  <si>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</si>
  <si>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</si>
  <si>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</si>
  <si>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</si>
  <si>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</si>
  <si>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</si>
  <si>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</si>
  <si>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</si>
  <si>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</si>
  <si>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</si>
  <si>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</si>
  <si>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</si>
  <si>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</si>
  <si>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</si>
  <si>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</si>
  <si>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</si>
  <si>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</si>
  <si>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</si>
  <si>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</si>
  <si>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</si>
  <si>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</si>
  <si>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</si>
  <si>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</si>
  <si>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</si>
  <si>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</si>
  <si>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</si>
  <si>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</si>
  <si>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</si>
  <si>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</si>
  <si>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</si>
  <si>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</si>
  <si>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</si>
  <si>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</si>
  <si>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</si>
  <si>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</si>
  <si>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</si>
  <si>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</si>
  <si>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</si>
  <si>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</si>
  <si>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</si>
  <si>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</si>
  <si>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</si>
  <si>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</si>
  <si>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</si>
  <si>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</si>
  <si>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</si>
  <si>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</si>
  <si>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</si>
  <si>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</si>
  <si>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</si>
  <si>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</si>
  <si>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</si>
  <si>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</si>
  <si>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</si>
  <si>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</si>
  <si>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</si>
  <si>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</si>
  <si>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</si>
  <si>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</si>
  <si>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</si>
  <si>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</si>
  <si>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</si>
  <si>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</si>
  <si>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</si>
  <si>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</si>
  <si>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</si>
  <si>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</si>
  <si>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</si>
  <si>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</si>
  <si>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</si>
  <si>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</si>
  <si>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</si>
  <si>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</si>
  <si>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</si>
  <si>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</si>
  <si>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</si>
  <si>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</si>
  <si>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</si>
  <si>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</si>
  <si>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</si>
  <si>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</si>
  <si>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</si>
  <si>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</si>
  <si>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</si>
  <si>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</si>
  <si>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</si>
  <si>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</si>
  <si>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</si>
  <si>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</si>
  <si>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</si>
  <si>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</si>
  <si>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</si>
  <si>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</si>
  <si>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</si>
  <si>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</si>
  <si>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</si>
  <si>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</si>
  <si>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</si>
  <si>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</si>
  <si>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</si>
  <si>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</si>
  <si>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</si>
  <si>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</si>
  <si>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</si>
  <si>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</si>
  <si>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</si>
  <si>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</si>
  <si>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</si>
  <si>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</si>
  <si>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</si>
  <si>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</si>
  <si>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</si>
  <si>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</si>
  <si>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</si>
  <si>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</si>
  <si>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</si>
  <si>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</si>
  <si>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</si>
  <si>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</si>
  <si>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</si>
  <si>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</si>
  <si>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</si>
  <si>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</si>
  <si>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</si>
  <si>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</si>
  <si>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</si>
  <si>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</si>
  <si>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</si>
  <si>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</si>
  <si>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</si>
  <si>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</si>
  <si>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</si>
  <si>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</si>
  <si>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</si>
  <si>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</si>
  <si>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</si>
  <si>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</si>
  <si>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</si>
  <si>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</si>
  <si>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</si>
  <si>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</si>
  <si>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</si>
  <si>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</si>
  <si>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</si>
  <si>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</si>
  <si>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</si>
  <si>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</si>
  <si>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</si>
  <si>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</si>
  <si>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</si>
  <si>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</si>
  <si>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</si>
  <si>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</si>
  <si>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</si>
  <si>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</si>
  <si>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</si>
  <si>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</si>
  <si>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</si>
  <si>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</si>
  <si>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</si>
  <si>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</si>
  <si>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</si>
  <si>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</si>
  <si>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</si>
  <si>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</si>
  <si>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</si>
  <si>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</si>
  <si>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</si>
  <si>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</si>
  <si>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</si>
  <si>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</si>
  <si>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</si>
  <si>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</si>
  <si>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</si>
  <si>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</si>
  <si>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</si>
  <si>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</si>
  <si>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</si>
  <si>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</si>
  <si>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</si>
  <si>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</si>
  <si>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</si>
  <si>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</si>
  <si>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</si>
  <si>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</si>
  <si>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</si>
  <si>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</si>
  <si>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</si>
  <si>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</si>
  <si>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</si>
  <si>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</si>
  <si>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</si>
  <si>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</si>
  <si>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</si>
  <si>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</si>
  <si>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</si>
  <si>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</si>
  <si>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</si>
  <si>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</si>
  <si>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</si>
  <si>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</si>
  <si>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</si>
  <si>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</si>
  <si>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</si>
  <si>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</si>
  <si>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</si>
  <si>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</si>
  <si>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</si>
  <si>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</si>
  <si>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</si>
  <si>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</si>
  <si>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</si>
  <si>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</si>
  <si>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</si>
  <si>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</si>
  <si>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</si>
  <si>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</si>
  <si>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</si>
  <si>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</si>
  <si>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</si>
  <si>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</si>
  <si>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</si>
  <si>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</si>
  <si>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</si>
  <si>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</si>
  <si>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</si>
  <si>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</si>
  <si>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</si>
  <si>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</si>
  <si>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</si>
  <si>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</si>
  <si>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</si>
  <si>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</si>
  <si>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</si>
  <si>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</si>
  <si>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</si>
  <si>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</si>
  <si>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</si>
  <si>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</si>
  <si>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</si>
  <si>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</si>
  <si>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</si>
  <si>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</si>
  <si>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</si>
  <si>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</si>
  <si>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</si>
  <si>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</si>
  <si>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</si>
  <si>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</si>
  <si>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</si>
  <si>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</si>
  <si>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</si>
  <si>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</si>
  <si>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</si>
  <si>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</si>
  <si>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</si>
  <si>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</si>
  <si>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</si>
  <si>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</si>
  <si>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</si>
  <si>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</si>
  <si>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</si>
  <si>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</si>
  <si>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</si>
  <si>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</si>
  <si>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</si>
  <si>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</si>
  <si>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</si>
  <si>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</si>
  <si>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</si>
  <si>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</si>
  <si>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</si>
  <si>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</si>
  <si>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</si>
  <si>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</si>
  <si>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</si>
  <si>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</si>
  <si>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</si>
  <si>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</si>
  <si>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</si>
  <si>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</si>
  <si>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</si>
  <si>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</si>
  <si>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</si>
  <si>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</si>
  <si>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</si>
  <si>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</si>
  <si>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</si>
  <si>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</si>
  <si>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</si>
  <si>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</si>
  <si>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</si>
  <si>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</si>
  <si>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</si>
  <si>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</si>
  <si>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</si>
  <si>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</si>
  <si>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</si>
  <si>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</si>
  <si>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</si>
  <si>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</si>
  <si>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</si>
  <si>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</si>
  <si>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</si>
  <si>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</si>
  <si>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</si>
  <si>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</si>
  <si>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</si>
  <si>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</si>
  <si>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</si>
  <si>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</si>
  <si>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</si>
  <si>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</si>
  <si>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</si>
  <si>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</si>
  <si>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</si>
  <si>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</si>
  <si>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</si>
  <si>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</si>
  <si>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</si>
  <si>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</si>
  <si>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</si>
  <si>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</si>
  <si>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</si>
  <si>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</si>
  <si>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</si>
  <si>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</si>
  <si>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</si>
  <si>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</si>
  <si>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</si>
  <si>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</si>
  <si>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</si>
  <si>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</si>
  <si>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</si>
  <si>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</si>
  <si>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</si>
  <si>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</si>
  <si>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</si>
  <si>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</si>
  <si>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</si>
  <si>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</si>
  <si>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</si>
  <si>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</si>
  <si>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</si>
  <si>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</si>
  <si>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</si>
  <si>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</si>
  <si>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</si>
  <si>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</si>
  <si>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</si>
  <si>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</si>
  <si>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</si>
  <si>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</si>
  <si>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</si>
  <si>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</si>
  <si>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</si>
  <si>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</si>
  <si>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</si>
  <si>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</si>
  <si>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</si>
  <si>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</si>
  <si>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</si>
  <si>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</si>
  <si>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</si>
  <si>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</si>
  <si>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</si>
  <si>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</si>
  <si>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</si>
  <si>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</si>
  <si>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</si>
  <si>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</si>
  <si>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</si>
  <si>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</si>
  <si>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</si>
  <si>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</si>
  <si>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</si>
  <si>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</si>
  <si>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</si>
  <si>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</si>
  <si>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</si>
  <si>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</si>
  <si>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</si>
  <si>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</si>
  <si>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</si>
  <si>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</si>
  <si>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</si>
  <si>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</si>
  <si>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</si>
  <si>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</si>
  <si>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</si>
  <si>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</si>
  <si>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</si>
  <si>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</si>
  <si>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</si>
  <si>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</si>
  <si>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</si>
  <si>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</si>
  <si>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</si>
  <si>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</si>
  <si>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</si>
  <si>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</si>
  <si>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</si>
  <si>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</si>
  <si>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</si>
  <si>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</si>
  <si>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</si>
  <si>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</si>
  <si>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</si>
  <si>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</si>
  <si>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</si>
  <si>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</si>
  <si>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</si>
  <si>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</si>
  <si>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</si>
  <si>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</si>
  <si>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</si>
  <si>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</si>
  <si>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</si>
  <si>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</si>
  <si>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</si>
  <si>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</si>
  <si>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</si>
  <si>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</si>
  <si>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</si>
  <si>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</si>
  <si>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</si>
  <si>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</si>
  <si>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</si>
  <si>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</si>
  <si>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</si>
  <si>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</si>
  <si>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</si>
  <si>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</si>
  <si>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</si>
  <si>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</si>
  <si>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</si>
  <si>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</si>
  <si>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</si>
  <si>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</si>
  <si>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</si>
  <si>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</si>
  <si>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</si>
  <si>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</si>
  <si>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</si>
  <si>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</si>
  <si>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</si>
  <si>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</si>
  <si>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</si>
  <si>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</si>
  <si>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</si>
  <si>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</si>
  <si>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</si>
  <si>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</si>
  <si>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</si>
  <si>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</si>
  <si>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</si>
  <si>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</si>
  <si>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</si>
  <si>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</si>
  <si>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</si>
  <si>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</si>
  <si>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</si>
  <si>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</si>
  <si>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</si>
  <si>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</si>
  <si>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</si>
  <si>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</si>
  <si>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</si>
  <si>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</si>
  <si>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</si>
  <si>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</si>
  <si>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</si>
  <si>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</si>
  <si>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</si>
  <si>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</si>
  <si>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</si>
  <si>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</si>
  <si>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</si>
  <si>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</si>
  <si>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</si>
  <si>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</si>
  <si>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</si>
  <si>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</si>
  <si>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</si>
  <si>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</si>
  <si>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</si>
  <si>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</si>
  <si>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</si>
  <si>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</si>
  <si>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</si>
  <si>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</si>
  <si>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</si>
  <si>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</si>
  <si>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</si>
  <si>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</si>
  <si>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</si>
  <si>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</si>
  <si>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</si>
  <si>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</si>
  <si>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</si>
  <si>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</si>
  <si>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</si>
  <si>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</si>
  <si>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</si>
  <si>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</si>
  <si>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</si>
  <si>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</si>
  <si>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</si>
  <si>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</si>
  <si>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</si>
  <si>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</si>
  <si>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</si>
  <si>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</si>
  <si>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</si>
  <si>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</si>
  <si>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</si>
  <si>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</si>
  <si>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</si>
  <si>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</si>
  <si>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</si>
  <si>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</si>
  <si>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</si>
  <si>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</si>
  <si>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</si>
  <si>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</si>
  <si>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</si>
  <si>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</si>
  <si>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</si>
  <si>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</si>
  <si>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</si>
  <si>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</si>
  <si>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</si>
  <si>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</si>
  <si>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</si>
  <si>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</si>
  <si>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</si>
  <si>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</si>
  <si>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</si>
  <si>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</si>
  <si>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</si>
  <si>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</si>
  <si>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</si>
  <si>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</si>
  <si>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</si>
  <si>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</si>
  <si>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</si>
  <si>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</si>
  <si>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</si>
  <si>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</si>
  <si>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</si>
  <si>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</si>
  <si>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</si>
  <si>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</si>
  <si>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</si>
  <si>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</si>
  <si>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</si>
  <si>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</si>
  <si>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</si>
  <si>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</si>
  <si>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</si>
  <si>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</si>
  <si>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</si>
  <si>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</si>
  <si>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</si>
  <si>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</si>
  <si>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</si>
  <si>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</si>
  <si>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</si>
  <si>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</si>
  <si>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</si>
  <si>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</si>
  <si>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</si>
  <si>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</si>
  <si>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</si>
  <si>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</si>
  <si>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</si>
  <si>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</si>
  <si>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</si>
  <si>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</si>
  <si>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</si>
  <si>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</si>
  <si>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</si>
  <si>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</si>
  <si>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</si>
  <si>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</si>
  <si>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</si>
  <si>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</si>
  <si>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</si>
  <si>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</si>
  <si>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</si>
  <si>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</si>
  <si>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</si>
  <si>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</si>
  <si>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</si>
  <si>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</si>
  <si>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</si>
  <si>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</si>
  <si>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</si>
  <si>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</si>
  <si>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</si>
  <si>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</si>
  <si>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</si>
  <si>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</si>
  <si>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</si>
  <si>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</si>
  <si>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</si>
  <si>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</si>
  <si>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</si>
  <si>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</si>
  <si>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</si>
  <si>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</si>
  <si>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</si>
  <si>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</si>
  <si>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</si>
  <si>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</si>
  <si>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</si>
  <si>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</si>
  <si>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</si>
  <si>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</si>
  <si>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</si>
  <si>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</si>
  <si>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</si>
  <si>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</si>
  <si>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</si>
  <si>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</si>
  <si>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</si>
  <si>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</si>
  <si>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</si>
  <si>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</si>
  <si>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</si>
  <si>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</si>
  <si>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</si>
  <si>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</si>
  <si>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</si>
  <si>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</si>
  <si>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</si>
  <si>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</si>
  <si>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</si>
  <si>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</si>
  <si>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</si>
  <si>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</si>
  <si>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</si>
  <si>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</si>
  <si>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</si>
  <si>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</si>
  <si>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</si>
  <si>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</si>
  <si>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</si>
  <si>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</si>
  <si>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</si>
  <si>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</si>
  <si>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</si>
  <si>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</si>
  <si>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</si>
  <si>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</si>
  <si>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</si>
  <si>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</si>
  <si>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</si>
  <si>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</si>
  <si>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</si>
  <si>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</si>
  <si>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</si>
  <si>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</si>
  <si>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</si>
  <si>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</si>
  <si>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</si>
  <si>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</si>
  <si>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</si>
  <si>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</si>
  <si>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</si>
  <si>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</si>
  <si>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</si>
  <si>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</si>
  <si>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</si>
  <si>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</si>
  <si>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</si>
  <si>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</si>
  <si>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</si>
  <si>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</si>
  <si>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</si>
  <si>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</si>
  <si>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</si>
  <si>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</si>
  <si>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</si>
  <si>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</si>
  <si>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</si>
  <si>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</si>
  <si>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</si>
  <si>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</si>
  <si>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</si>
  <si>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</si>
  <si>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</si>
  <si>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</si>
  <si>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</si>
  <si>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</si>
  <si>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</si>
  <si>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</si>
  <si>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</si>
  <si>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</si>
  <si>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</si>
  <si>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</si>
  <si>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</si>
  <si>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</si>
  <si>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</si>
  <si>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</si>
  <si>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</si>
  <si>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</si>
  <si>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</si>
  <si>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</si>
  <si>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</si>
  <si>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</si>
  <si>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</si>
  <si>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</si>
  <si>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</si>
  <si>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</si>
  <si>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</si>
  <si>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</si>
  <si>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</si>
  <si>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</si>
  <si>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</si>
  <si>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</si>
  <si>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</si>
  <si>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</si>
  <si>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</si>
  <si>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</si>
  <si>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</si>
  <si>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</si>
  <si>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</si>
  <si>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</si>
  <si>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</si>
  <si>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</si>
  <si>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</si>
  <si>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</si>
  <si>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</si>
  <si>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</si>
  <si>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</si>
  <si>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</si>
  <si>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</si>
  <si>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</si>
  <si>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</si>
  <si>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</si>
  <si>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</si>
  <si>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</si>
  <si>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</si>
  <si>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</si>
  <si>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</si>
  <si>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</si>
  <si>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</si>
  <si>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</si>
  <si>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</si>
  <si>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</si>
  <si>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</si>
  <si>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</si>
  <si>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</si>
  <si>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</si>
  <si>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</si>
  <si>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</si>
  <si>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</si>
  <si>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</si>
  <si>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</si>
  <si>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</si>
  <si>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</si>
  <si>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</si>
  <si>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</si>
  <si>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</si>
  <si>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</si>
  <si>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</si>
  <si>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</si>
  <si>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</si>
  <si>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</si>
  <si>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</si>
  <si>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</si>
  <si>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</si>
  <si>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</si>
  <si>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</si>
  <si>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</si>
  <si>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</si>
  <si>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</si>
  <si>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</si>
  <si>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</si>
  <si>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</si>
  <si>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</si>
  <si>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</si>
  <si>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</si>
  <si>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</si>
  <si>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</si>
  <si>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</si>
  <si>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</si>
  <si>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</si>
  <si>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</si>
  <si>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</si>
  <si>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</si>
  <si>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</si>
  <si>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</si>
  <si>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</si>
  <si>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</si>
  <si>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</si>
  <si>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</si>
  <si>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</si>
  <si>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</si>
  <si>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</si>
  <si>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</si>
  <si>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</si>
  <si>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</si>
  <si>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</si>
  <si>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</si>
  <si>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</si>
  <si>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</si>
  <si>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</si>
  <si>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</si>
  <si>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</si>
  <si>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</si>
  <si>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</si>
  <si>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</si>
  <si>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</si>
  <si>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</si>
  <si>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</si>
  <si>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</si>
  <si>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</si>
  <si>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</si>
  <si>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</si>
  <si>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</si>
  <si>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</si>
  <si>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</si>
  <si>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</si>
  <si>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</si>
  <si>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</si>
  <si>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</si>
  <si>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</si>
  <si>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</si>
  <si>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</si>
  <si>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</si>
  <si>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</si>
  <si>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</si>
  <si>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</si>
  <si>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</si>
  <si>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</si>
  <si>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</si>
  <si>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</si>
  <si>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</si>
  <si>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</si>
  <si>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</si>
  <si>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</si>
  <si>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</si>
  <si>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</si>
  <si>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</si>
  <si>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</si>
  <si>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</si>
  <si>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</si>
  <si>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</si>
  <si>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</si>
  <si>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</si>
  <si>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</si>
  <si>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</si>
  <si>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</si>
  <si>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</si>
  <si>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</si>
  <si>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</si>
  <si>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</si>
  <si>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</si>
  <si>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</si>
  <si>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</si>
  <si>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</si>
  <si>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</si>
  <si>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</si>
  <si>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</si>
  <si>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</si>
  <si>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</si>
  <si>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</si>
  <si>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</si>
  <si>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</si>
  <si>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</si>
  <si>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</si>
  <si>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</si>
  <si>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</si>
  <si>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</si>
  <si>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</si>
  <si>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</si>
  <si>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</si>
  <si>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</si>
  <si>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</si>
  <si>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</si>
  <si>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</si>
  <si>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</si>
  <si>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</si>
  <si>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</si>
  <si>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</si>
  <si>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</si>
  <si>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</si>
  <si>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</si>
  <si>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</si>
  <si>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</si>
  <si>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</si>
  <si>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</si>
  <si>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</si>
  <si>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</si>
  <si>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</si>
  <si>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</si>
  <si>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</si>
  <si>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</si>
  <si>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</si>
  <si>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</si>
  <si>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</si>
  <si>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</si>
  <si>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</si>
  <si>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</si>
  <si>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</si>
  <si>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</si>
  <si>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</si>
  <si>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</si>
  <si>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</si>
  <si>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</si>
  <si>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</si>
  <si>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</si>
  <si>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</si>
  <si>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</si>
  <si>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</si>
  <si>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</si>
  <si>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</si>
  <si>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</si>
  <si>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</si>
  <si>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</si>
  <si>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</si>
  <si>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</si>
  <si>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</si>
  <si>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</si>
  <si>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</si>
  <si>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</si>
  <si>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</si>
  <si>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</si>
  <si>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</si>
  <si>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</si>
  <si>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</si>
  <si>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</si>
  <si>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</si>
  <si>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</si>
  <si>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</si>
  <si>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</si>
  <si>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</si>
  <si>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</si>
  <si>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</si>
  <si>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</si>
  <si>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</si>
  <si>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</si>
  <si>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</si>
  <si>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</si>
  <si>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</si>
  <si>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</si>
  <si>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</si>
  <si>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</si>
  <si>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</si>
  <si>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</si>
  <si>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</si>
  <si>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</si>
  <si>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</si>
  <si>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</si>
  <si>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</si>
  <si>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</si>
  <si>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</si>
  <si>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</si>
  <si>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</si>
  <si>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</si>
  <si>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</si>
  <si>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</si>
  <si>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</si>
  <si>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</si>
  <si>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</si>
  <si>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</si>
  <si>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</si>
  <si>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</si>
  <si>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</si>
  <si>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</si>
  <si>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</si>
  <si>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</si>
  <si>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</si>
  <si>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</si>
  <si>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</si>
  <si>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</si>
  <si>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</si>
  <si>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</si>
  <si>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</si>
  <si>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</si>
  <si>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</si>
  <si>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</si>
  <si>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</si>
  <si>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</si>
  <si>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</si>
  <si>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</si>
  <si>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</si>
  <si>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</si>
  <si>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</si>
  <si>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</si>
  <si>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</si>
  <si>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</si>
  <si>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</si>
  <si>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</si>
  <si>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</si>
  <si>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</si>
  <si>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</si>
  <si>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</si>
  <si>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</si>
  <si>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</si>
  <si>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</si>
  <si>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</si>
  <si>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</si>
  <si>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</si>
  <si>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</si>
  <si>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</si>
  <si>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</si>
  <si>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</si>
  <si>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</si>
  <si>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</si>
  <si>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</si>
  <si>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</si>
  <si>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</si>
  <si>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</si>
  <si>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</si>
  <si>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</si>
  <si>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</si>
  <si>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</si>
  <si>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</si>
  <si>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</si>
  <si>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</si>
  <si>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</si>
  <si>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</si>
  <si>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</si>
  <si>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</si>
  <si>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</si>
  <si>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</si>
  <si>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</si>
  <si>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</si>
  <si>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</si>
  <si>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</si>
  <si>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</si>
  <si>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</si>
  <si>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</si>
  <si>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</si>
  <si>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</si>
  <si>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</si>
  <si>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</si>
  <si>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</si>
  <si>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</si>
  <si>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</si>
  <si>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</si>
  <si>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</si>
  <si>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</si>
  <si>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</si>
  <si>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</si>
  <si>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</si>
  <si>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</si>
  <si>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</si>
  <si>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</si>
  <si>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</si>
  <si>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</si>
  <si>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</si>
  <si>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</si>
  <si>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</si>
  <si>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</si>
  <si>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</si>
  <si>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</si>
  <si>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</si>
  <si>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</si>
  <si>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</si>
  <si>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</si>
  <si>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</si>
  <si>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</si>
  <si>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</si>
  <si>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</si>
  <si>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</si>
  <si>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</si>
  <si>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</si>
  <si>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</si>
  <si>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</si>
  <si>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</si>
  <si>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</si>
  <si>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</si>
  <si>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</si>
  <si>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</si>
  <si>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</si>
  <si>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</si>
  <si>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</si>
  <si>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</si>
  <si>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</si>
  <si>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</si>
  <si>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</si>
  <si>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</si>
  <si>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</si>
  <si>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</si>
  <si>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</si>
  <si>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</si>
  <si>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</si>
  <si>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</si>
  <si>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</si>
  <si>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</si>
  <si>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</si>
  <si>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</si>
  <si>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</si>
  <si>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</si>
  <si>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</si>
  <si>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</si>
  <si>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</si>
  <si>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</si>
  <si>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</si>
  <si>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</si>
  <si>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</si>
  <si>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</si>
  <si>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</si>
  <si>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</si>
  <si>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</si>
  <si>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</si>
  <si>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</si>
  <si>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</si>
  <si>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</si>
  <si>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</si>
  <si>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</si>
  <si>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</si>
  <si>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</si>
  <si>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</si>
  <si>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</si>
  <si>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</si>
  <si>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</si>
  <si>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</si>
  <si>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</si>
  <si>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</si>
  <si>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</si>
  <si>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</si>
  <si>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</si>
  <si>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</si>
  <si>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</si>
  <si>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</si>
  <si>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</si>
  <si>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</si>
  <si>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</si>
  <si>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</si>
  <si>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</si>
  <si>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</si>
  <si>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</si>
  <si>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</si>
  <si>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</si>
  <si>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</si>
  <si>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</si>
  <si>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</si>
  <si>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</si>
  <si>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</si>
  <si>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</si>
  <si>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</si>
  <si>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</si>
  <si>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</si>
  <si>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</si>
  <si>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</si>
  <si>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</si>
  <si>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</si>
  <si>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</si>
  <si>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</si>
  <si>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</si>
  <si>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</si>
  <si>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</si>
  <si>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</si>
  <si>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</si>
  <si>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</si>
  <si>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</si>
  <si>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</si>
  <si>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</si>
  <si>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</si>
  <si>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</si>
  <si>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</si>
  <si>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</si>
  <si>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</si>
  <si>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</si>
  <si>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</si>
  <si>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</si>
  <si>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</si>
  <si>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</si>
  <si>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</si>
  <si>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</si>
  <si>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</si>
  <si>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</si>
  <si>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</si>
  <si>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</si>
  <si>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</si>
  <si>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</si>
  <si>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</si>
  <si>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</si>
  <si>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</si>
  <si>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</si>
  <si>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</si>
  <si>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</si>
  <si>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</si>
  <si>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</si>
  <si>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</si>
  <si>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</si>
  <si>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</si>
  <si>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</si>
  <si>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</si>
  <si>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</si>
  <si>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</si>
  <si>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</si>
  <si>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</si>
  <si>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</si>
  <si>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</si>
  <si>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</si>
  <si>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</si>
  <si>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</si>
  <si>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</si>
  <si>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</si>
  <si>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</si>
  <si>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</si>
  <si>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</si>
  <si>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</si>
  <si>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</si>
  <si>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</si>
  <si>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</si>
  <si>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</si>
  <si>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</si>
  <si>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</si>
  <si>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</si>
  <si>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</si>
  <si>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</si>
  <si>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</si>
  <si>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</si>
  <si>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</si>
  <si>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</si>
  <si>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</si>
  <si>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</si>
  <si>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</si>
  <si>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</si>
  <si>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</si>
  <si>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</si>
  <si>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</si>
  <si>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</si>
  <si>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</si>
  <si>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</si>
  <si>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</si>
  <si>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</si>
  <si>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</si>
  <si>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</si>
  <si>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</si>
  <si>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</si>
  <si>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</si>
  <si>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</si>
  <si>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</si>
  <si>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</si>
  <si>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</si>
  <si>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</si>
  <si>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</si>
  <si>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</si>
  <si>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</si>
  <si>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</si>
  <si>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</si>
  <si>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</si>
  <si>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</si>
  <si>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</si>
  <si>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</si>
  <si>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</si>
  <si>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</si>
  <si>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</si>
  <si>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</si>
  <si>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</si>
  <si>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</si>
  <si>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</si>
  <si>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</si>
  <si>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</si>
  <si>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</si>
  <si>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</si>
  <si>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</si>
  <si>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</si>
  <si>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</si>
  <si>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</si>
  <si>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</si>
  <si>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</si>
  <si>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</si>
  <si>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</si>
  <si>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</si>
  <si>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</si>
  <si>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</si>
  <si>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</si>
  <si>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</si>
  <si>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</si>
  <si>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</si>
  <si>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</si>
  <si>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</si>
  <si>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</si>
  <si>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</si>
  <si>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</si>
  <si>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</si>
  <si>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</si>
  <si>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</si>
  <si>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</si>
  <si>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</si>
  <si>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</si>
  <si>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</si>
  <si>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</si>
  <si>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</si>
  <si>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</si>
  <si>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</si>
  <si>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</si>
  <si>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</si>
  <si>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</si>
  <si>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</si>
  <si>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</si>
  <si>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</si>
  <si>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</si>
  <si>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</si>
  <si>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</si>
  <si>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</si>
  <si>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</si>
  <si>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</si>
  <si>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name</t>
  </si>
  <si>
    <t>Coffee type name</t>
  </si>
  <si>
    <t>Loyality card</t>
  </si>
  <si>
    <t>Total revenue</t>
  </si>
  <si>
    <t>count order id</t>
  </si>
  <si>
    <t>average 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</si>
</sst>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0.0"/>
    <numFmt numFmtId="165" formatCode="dd/mmm/yyyy"/>
    <numFmt numFmtId="166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19">
    <dxf>
      <numFmt numFmtId="34" formatCode="_-&quot;$&quot;* #,##0.00_-;\-&quot;$&quot;* #,##0.00_-;_-&quot;$&quot;* &quot;-&quot;??_-;_-@_-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0"/>
        <color theme="3" tint="0.59996337778862885"/>
        <name val="Calibri Light"/>
        <family val="2"/>
        <scheme val="major"/>
      </font>
    </dxf>
    <dxf>
      <fill>
        <patternFill>
          <bgColor rgb="FF002060"/>
        </patternFill>
      </fill>
    </dxf>
  </dxfs>
  <tableStyles count="2" defaultTableStyle="TableStyleMedium2" defaultPivotStyle="PivotStyleMedium9">
    <tableStyle name="Slicer Style 1" pivot="0" table="0" count="10" xr9:uid="{DAA057AC-AE97-40CD-A1BC-1F54B25E0132}">
      <tableStyleElement type="wholeTable" dxfId="18"/>
      <tableStyleElement type="headerRow" dxfId="17"/>
    </tableStyle>
    <tableStyle name="Timeline Style 1" pivot="0" table="0" count="8" xr9:uid="{6D83D0AF-92D9-4113-8C85-EC90E43F4686}">
      <tableStyleElement type="wholeTable" dxfId="16"/>
      <tableStyleElement type="headerRow" dxfId="15"/>
    </tableStyle>
  </tableStyles>
  <colors>
    <mruColors>
      <color rgb="FF90EE90"/>
      <color rgb="FFD3D3D3"/>
      <color rgb="FF00FFFF"/>
      <color rgb="FFFFA500"/>
      <color rgb="FFFFFFFF"/>
      <color rgb="FFDEE3FA"/>
      <color rgb="FF002060"/>
      <color rgb="FFC490CA"/>
      <color rgb="FF143C64"/>
      <color rgb="FFE0DB14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trike/>
            <color theme="0" tint="-0.34998626667073579"/>
            <name val="Calibri"/>
            <family val="2"/>
            <scheme val="minor"/>
          </font>
        </dxf>
        <dxf>
          <font>
            <b val="0"/>
            <i val="0"/>
            <strike/>
            <color theme="3" tint="0.59996337778862885"/>
            <name val="Calibri"/>
            <family val="2"/>
            <scheme val="minor"/>
          </font>
        </dxf>
        <dxf>
          <font>
            <b/>
            <i val="0"/>
            <color theme="0"/>
            <name val="Calibri"/>
            <family val="2"/>
            <scheme val="minor"/>
          </font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color theme="3" tint="0.59996337778862885"/>
            <name val="Calibri"/>
            <family val="2"/>
            <scheme val="minor"/>
          </font>
        </dxf>
        <dxf>
          <font>
            <b/>
            <i val="0"/>
            <color theme="3" tint="0.59996337778862885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0"/>
            <color theme="3" tint="0.59996337778862885"/>
            <name val="Calibri"/>
            <family val="2"/>
            <scheme val="minor"/>
          </font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b val="0"/>
            <i val="0"/>
            <strike/>
            <color theme="3" tint="0.59996337778862885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3" tint="0.59996337778862885"/>
            <name val="Calibri"/>
            <family val="2"/>
            <scheme val="minor"/>
          </font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C490CA"/>
            </patternFill>
          </fill>
        </dxf>
        <dxf>
          <font>
            <b val="0"/>
            <i val="0"/>
            <sz val="9"/>
            <color theme="3" tint="0.59996337778862885"/>
            <name val="Calibri"/>
            <family val="2"/>
            <scheme val="minor"/>
          </font>
        </dxf>
        <dxf>
          <font>
            <b val="0"/>
            <i val="0"/>
            <sz val="9"/>
            <color theme="3" tint="0.59996337778862885"/>
            <name val="Calibri"/>
            <family val="2"/>
            <scheme val="minor"/>
          </font>
        </dxf>
        <dxf>
          <font>
            <b val="0"/>
            <i val="0"/>
            <sz val="10"/>
            <color theme="3" tint="0.59996337778862885"/>
            <name val="Calibri"/>
            <family val="2"/>
            <scheme val="minor"/>
          </font>
        </dxf>
        <dxf>
          <font>
            <b val="0"/>
            <i val="0"/>
            <sz val="10"/>
            <color theme="3" tint="0.59996337778862885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574261</xdr:colOff>
      <xdr:row>5</xdr:row>
      <xdr:rowOff>49696</xdr:rowOff>
    </xdr:from>
    <xdr:ext cx="767522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566089-D1C1-4CA7-863F-3BD77BA4275E}"/>
            </a:ext>
          </a:extLst>
        </xdr:cNvPr>
        <xdr:cNvSpPr txBox="1"/>
      </xdr:nvSpPr>
      <xdr:spPr>
        <a:xfrm>
          <a:off x="18122348" y="960783"/>
          <a:ext cx="7675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=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E442D1-F13E-49E7-8E04-C2B3E20F2BA8}" name="OrdersTable" displayName="OrdersTable" ref="A1:S1001" totalsRowShown="0" headerRowDxfId="14">
  <tableColumns count="19">
    <tableColumn id="1" xr3:uid="{272644DC-37D9-465B-977A-A9582D4DFC34}" name="Order ID" dataDxfId="13"/>
    <tableColumn id="2" xr3:uid="{791BB021-E6EB-4AC3-B862-CC7D71996562}" name="Order Date" dataDxfId="12"/>
    <tableColumn id="3" xr3:uid="{1492D73D-CDC9-4762-9549-558E8D7C7B08}" name="Customer ID" dataDxfId="11"/>
    <tableColumn id="4" xr3:uid="{ADABF7CE-8B9C-4154-BC8B-F07B3F4E294A}" name="Product ID"/>
    <tableColumn id="5" xr3:uid="{D9AB4C8D-FF91-4BAF-B2B7-28E15E48C0B2}" name="Quantity" dataDxfId="10"/>
    <tableColumn id="6" xr3:uid="{F51421C4-9161-4EBF-95AF-2EF21A8ED0E9}" name="Customer Name" dataDxfId="9">
      <calculatedColumnFormula>_xlfn.XLOOKUP(C2,customers!$A$1:$A$1001,customers!B1:B1001,,0)</calculatedColumnFormula>
    </tableColumn>
    <tableColumn id="7" xr3:uid="{9449C0A6-67E8-45A0-87B9-6091613AE2EB}" name="Email" dataDxfId="8">
      <calculatedColumnFormula>_xlfn.XLOOKUP(C2,customers!$A$1:$A$1001,customers!$C$1:$C$1001,,0)</calculatedColumnFormula>
    </tableColumn>
    <tableColumn id="8" xr3:uid="{1CFAA184-462B-41DF-91A3-3180FC612898}" name="Country" dataDxfId="7">
      <calculatedColumnFormula>_xlfn.XLOOKUP(C2,customers!$A$1:$A$1001,customers!$G$1:$G$1001,,0)</calculatedColumnFormula>
    </tableColumn>
    <tableColumn id="9" xr3:uid="{35C931E2-E776-4C78-998E-DD86BB1F2659}" name="Coffee Type">
      <calculatedColumnFormula>_xlfn.XLOOKUP(D2,products!$A$1:$A$49,products!$B$1:$B$49,,0)</calculatedColumnFormula>
    </tableColumn>
    <tableColumn id="10" xr3:uid="{88A55A9D-0F50-4291-B104-4069C204398D}" name="Roast Type">
      <calculatedColumnFormula>_xlfn.XLOOKUP(D2,products!$A$1:$A$49,products!$C$1:$C$49,,0)</calculatedColumnFormula>
    </tableColumn>
    <tableColumn id="11" xr3:uid="{E1DA71FF-A83B-4BFB-93BF-034C73AABDA5}" name="Size" dataDxfId="6">
      <calculatedColumnFormula>_xlfn.XLOOKUP(D2,products!$A$1:$A$49,products!$D$1:$D$49,,0)</calculatedColumnFormula>
    </tableColumn>
    <tableColumn id="12" xr3:uid="{EFDD6B77-9818-421E-8068-B2A519D9DA7D}" name="Unit Price" dataDxfId="5" dataCellStyle="Currency">
      <calculatedColumnFormula>_xlfn.XLOOKUP(D2,products!$A$1:$A$49,products!$E$1:$E$49,,0)</calculatedColumnFormula>
    </tableColumn>
    <tableColumn id="13" xr3:uid="{796F9AE2-F20C-4C59-A172-3C66FFB2C429}" name="Sales" dataDxfId="4" dataCellStyle="Currency">
      <calculatedColumnFormula>L2*E2</calculatedColumnFormula>
    </tableColumn>
    <tableColumn id="14" xr3:uid="{A4F43797-3BAE-446A-8056-F16D0669ADEA}" name="Coffee type name">
      <calculatedColumnFormula>IF(I2="Rob","Robusta", IF(I2="Exc","Excecutive", IF(I2="Ara","Arabica", IF(I2="Lib","Liberica"))))</calculatedColumnFormula>
    </tableColumn>
    <tableColumn id="15" xr3:uid="{ABDFCC9C-29E7-458A-A5ED-A66430EF5C86}" name="Roast type name">
      <calculatedColumnFormula>IF(J2="M","Medium", IF(J2="L","Large", IF(J2="D","Dark")))</calculatedColumnFormula>
    </tableColumn>
    <tableColumn id="16" xr3:uid="{72114938-D792-4E00-ADE2-42551DFC20DC}" name="Loyality card" dataDxfId="3">
      <calculatedColumnFormula>_xlfn.XLOOKUP(OrdersTable[[#This Row],[Customer ID]],customers!$A$1:$A$1001,customers!I1:I1001,,0)</calculatedColumnFormula>
    </tableColumn>
    <tableColumn id="17" xr3:uid="{6AE32D0D-8634-49D8-B29F-15E6FC6718C7}" name="Total revenue" dataDxfId="2">
      <calculatedColumnFormula>SUM(OrdersTable[Sales])</calculatedColumnFormula>
    </tableColumn>
    <tableColumn id="18" xr3:uid="{B86A17C3-5505-45B1-BA25-4B0990384D56}" name="count order id" dataDxfId="1">
      <calculatedColumnFormula>COUNTA(OrdersTable[Order ID])</calculatedColumnFormula>
    </tableColumn>
    <tableColumn id="19" xr3:uid="{025FBE00-72BC-47E7-AB68-0B929A1822C4}" name="average OV" dataDxfId="0">
      <calculatedColumnFormula>OrdersTable[[#This Row],[Total revenue]]/OrdersTable[[#This Row],[count order id]]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S1001"/>
  <sheetViews>
    <sheetView tabSelected="1" topLeftCell="D1" zoomScale="115" zoomScaleNormal="115" workbookViewId="0">
      <selection activeCell="G1" sqref="G1"/>
    </sheetView>
  </sheetViews>
  <sheetFormatPr defaultRowHeight="14.5" x14ac:dyDescent="0.35"/>
  <cols>
    <col min="1" max="1" width="16.54296875" bestFit="1" customWidth="1"/>
    <col min="2" max="2" width="12.08984375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16.6328125" bestFit="1" customWidth="1"/>
    <col min="8" max="8" width="11.81640625" bestFit="1" customWidth="1"/>
    <col min="9" max="9" width="12.26953125" customWidth="1"/>
    <col min="10" max="10" width="11.453125" customWidth="1"/>
    <col min="11" max="11" width="5.7265625" bestFit="1" customWidth="1"/>
    <col min="12" max="12" width="10.453125" customWidth="1"/>
    <col min="13" max="13" width="8.90625" bestFit="1" customWidth="1"/>
    <col min="14" max="14" width="17.08984375" customWidth="1"/>
    <col min="15" max="15" width="16.26953125" customWidth="1"/>
    <col min="16" max="16" width="14" bestFit="1" customWidth="1"/>
    <col min="17" max="17" width="12.36328125" bestFit="1" customWidth="1"/>
    <col min="18" max="18" width="12.7265625" bestFit="1" customWidth="1"/>
    <col min="19" max="19" width="10.453125" bestFit="1" customWidth="1"/>
  </cols>
  <sheetData>
    <row r="1" spans="1:19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4" t="s">
        <v>12</v>
      </c>
      <c r="L1" s="2" t="s">
        <v>13</v>
      </c>
      <c r="M1" s="2" t="s">
        <v>15</v>
      </c>
      <c r="N1" s="2" t="s">
        <v>6197</v>
      </c>
      <c r="O1" s="2" t="s">
        <v>6196</v>
      </c>
      <c r="P1" s="2" t="s">
        <v>6198</v>
      </c>
      <c r="Q1" s="2" t="s">
        <v>6199</v>
      </c>
      <c r="R1" s="2" t="s">
        <v>6200</v>
      </c>
      <c r="S1" s="2" t="s">
        <v>6201</v>
      </c>
    </row>
    <row r="2" spans="1:19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_xlfn.XLOOKUP(C2,customers!$A$1:$A$1001,customers!B1:B1001,,0)</f>
        <v>Aloisia Allner</v>
      </c>
      <c r="G2" s="2" t="str">
        <f>_xlfn.XLOOKUP(C2,customers!$A$1:$A$1001,customers!$C$1:$C$1001,,0)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 s="5">
        <f>_xlfn.XLOOKUP(D2,products!$A$1:$A$49,products!$D$1:$D$49,,0)</f>
        <v>1</v>
      </c>
      <c r="L2" s="6">
        <f>_xlfn.XLOOKUP(D2,products!$A$1:$A$49,products!$E$1:$E$49,,0)</f>
        <v>9.9499999999999993</v>
      </c>
      <c r="M2" s="6">
        <f>L2*E2</f>
        <v>19.899999999999999</v>
      </c>
      <c r="N2" t="str">
        <f>IF(I2="Rob","Robusta", IF(I2="Exc","Excecutive", IF(I2="Ara","Arabica", IF(I2="Lib","Liberica"))))</f>
        <v>Robusta</v>
      </c>
      <c r="O2" t="str">
        <f>IF(J2="M","Medium", IF(J2="L","Large", IF(J2="D","Dark")))</f>
        <v>Medium</v>
      </c>
      <c r="P2" t="str">
        <f>_xlfn.XLOOKUP(OrdersTable[[#This Row],[Customer ID]],customers!$A$1:$A$1001,customers!I1:I1001,,0)</f>
        <v>Yes</v>
      </c>
      <c r="Q2" s="7">
        <f>SUM(OrdersTable[Sales])</f>
        <v>45134.254999999997</v>
      </c>
      <c r="R2">
        <f>COUNTA(OrdersTable[Order ID])</f>
        <v>1000</v>
      </c>
      <c r="S2" s="7">
        <f>OrdersTable[[#This Row],[Total revenue]]/OrdersTable[[#This Row],[count order id]]</f>
        <v>45.134254999999996</v>
      </c>
    </row>
    <row r="3" spans="1:19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_xlfn.XLOOKUP(C3,customers!$A$1:$A$1001,customers!B2:B1002,,0)</f>
        <v>Piotr Bote</v>
      </c>
      <c r="G3" s="2" t="str">
        <f>_xlfn.XLOOKUP(C3,customers!$A$1:$A$1001,customers!$C$1:$C$1001,,0)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 s="5">
        <f>_xlfn.XLOOKUP(D3,products!$A$1:$A$49,products!$D$1:$D$49,,0)</f>
        <v>0.5</v>
      </c>
      <c r="L3" s="6">
        <f>_xlfn.XLOOKUP(D3,products!$A$1:$A$49,products!$E$1:$E$49,,0)</f>
        <v>8.25</v>
      </c>
      <c r="M3" s="6">
        <f t="shared" ref="M3:M66" si="0">L3*E3</f>
        <v>41.25</v>
      </c>
      <c r="N3" t="str">
        <f t="shared" ref="N3:N66" si="1">IF(I3="Rob","Robusta", IF(I3="Exc","Excecutive", IF(I3="Ara","Arabica", IF(I3="Lib","Liberica"))))</f>
        <v>Excecutive</v>
      </c>
      <c r="O3" t="str">
        <f t="shared" ref="O3:O66" si="2">IF(J3="M","Medium", IF(J3="L","Large", IF(J3="D","Dark")))</f>
        <v>Medium</v>
      </c>
      <c r="P3" t="str">
        <f>_xlfn.XLOOKUP(OrdersTable[[#This Row],[Customer ID]],customers!$A$1:$A$1001,customers!I2:I1002,,0)</f>
        <v>No</v>
      </c>
      <c r="Q3" s="7">
        <f>SUM(OrdersTable[Sales])</f>
        <v>45134.254999999997</v>
      </c>
      <c r="R3">
        <f>COUNTA(OrdersTable[Order ID])</f>
        <v>1000</v>
      </c>
      <c r="S3" s="7">
        <f>OrdersTable[[#This Row],[Total revenue]]/OrdersTable[[#This Row],[count order id]]</f>
        <v>45.134254999999996</v>
      </c>
    </row>
    <row r="4" spans="1:19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_xlfn.XLOOKUP(C4,customers!$A$1:$A$1001,customers!B3:B1003,,0)</f>
        <v>Christoffer O' Shea</v>
      </c>
      <c r="G4" s="2" t="str">
        <f>_xlfn.XLOOKUP(C4,customers!$A$1:$A$1001,customers!$C$1:$C$1001,,0)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 s="5">
        <f>_xlfn.XLOOKUP(D4,products!$A$1:$A$49,products!$D$1:$D$49,,0)</f>
        <v>1</v>
      </c>
      <c r="L4" s="6">
        <f>_xlfn.XLOOKUP(D4,products!$A$1:$A$49,products!$E$1:$E$49,,0)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Large</v>
      </c>
      <c r="P4" t="str">
        <f>_xlfn.XLOOKUP(OrdersTable[[#This Row],[Customer ID]],customers!$A$1:$A$1001,customers!I3:I1003,,0)</f>
        <v>No</v>
      </c>
      <c r="Q4" s="7">
        <f>SUM(OrdersTable[Sales])</f>
        <v>45134.254999999997</v>
      </c>
      <c r="R4">
        <f>COUNTA(OrdersTable[Order ID])</f>
        <v>1000</v>
      </c>
      <c r="S4" s="7">
        <f>OrdersTable[[#This Row],[Total revenue]]/OrdersTable[[#This Row],[count order id]]</f>
        <v>45.134254999999996</v>
      </c>
    </row>
    <row r="5" spans="1:19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_xlfn.XLOOKUP(C5,customers!$A$1:$A$1001,customers!B4:B1004,,0)</f>
        <v>Melvin Wharfe</v>
      </c>
      <c r="G5" s="2">
        <f>_xlfn.XLOOKUP(C5,customers!$A$1:$A$1001,customers!$C$1:$C$1001,,0)</f>
        <v>0</v>
      </c>
      <c r="H5" s="2" t="str">
        <f>_xlfn.XLOOKUP(C5,customers!$A$1:$A$1001,customers!$G$1:$G$1001,,0)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 s="5">
        <f>_xlfn.XLOOKUP(D5,products!$A$1:$A$49,products!$D$1:$D$49,,0)</f>
        <v>1</v>
      </c>
      <c r="L5" s="6">
        <f>_xlfn.XLOOKUP(D5,products!$A$1:$A$49,products!$E$1:$E$49,,0)</f>
        <v>13.75</v>
      </c>
      <c r="M5" s="6">
        <f t="shared" si="0"/>
        <v>27.5</v>
      </c>
      <c r="N5" t="str">
        <f t="shared" si="1"/>
        <v>Excecutive</v>
      </c>
      <c r="O5" t="str">
        <f t="shared" si="2"/>
        <v>Medium</v>
      </c>
      <c r="P5" t="str">
        <f>_xlfn.XLOOKUP(OrdersTable[[#This Row],[Customer ID]],customers!$A$1:$A$1001,customers!I4:I1004,,0)</f>
        <v>Yes</v>
      </c>
      <c r="Q5" s="7">
        <f>SUM(OrdersTable[Sales])</f>
        <v>45134.254999999997</v>
      </c>
      <c r="R5">
        <f>COUNTA(OrdersTable[Order ID])</f>
        <v>1000</v>
      </c>
      <c r="S5" s="7">
        <f>OrdersTable[[#This Row],[Total revenue]]/OrdersTable[[#This Row],[count order id]]</f>
        <v>45.134254999999996</v>
      </c>
    </row>
    <row r="6" spans="1:19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_xlfn.XLOOKUP(C6,customers!$A$1:$A$1001,customers!B5:B1005,,0)</f>
        <v>Guthrey Petracci</v>
      </c>
      <c r="G6" s="2">
        <f>_xlfn.XLOOKUP(C6,customers!$A$1:$A$1001,customers!$C$1:$C$1001,,0)</f>
        <v>0</v>
      </c>
      <c r="H6" s="2" t="str">
        <f>_xlfn.XLOOKUP(C6,customers!$A$1:$A$1001,customers!$G$1:$G$1001,,0)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 s="5">
        <f>_xlfn.XLOOKUP(D6,products!$A$1:$A$49,products!$D$1:$D$49,,0)</f>
        <v>2.5</v>
      </c>
      <c r="L6" s="6">
        <f>_xlfn.XLOOKUP(D6,products!$A$1:$A$49,products!$E$1:$E$49,,0)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Large</v>
      </c>
      <c r="P6" t="str">
        <f>_xlfn.XLOOKUP(OrdersTable[[#This Row],[Customer ID]],customers!$A$1:$A$1001,customers!I5:I1005,,0)</f>
        <v>No</v>
      </c>
      <c r="Q6" s="7">
        <f>SUM(OrdersTable[Sales])</f>
        <v>45134.254999999997</v>
      </c>
      <c r="R6">
        <f>COUNTA(OrdersTable[Order ID])</f>
        <v>1000</v>
      </c>
      <c r="S6" s="7">
        <f>OrdersTable[[#This Row],[Total revenue]]/OrdersTable[[#This Row],[count order id]]</f>
        <v>45.134254999999996</v>
      </c>
    </row>
    <row r="7" spans="1:19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_xlfn.XLOOKUP(C7,customers!$A$1:$A$1001,customers!B6:B1006,,0)</f>
        <v>Ferrell Ferber</v>
      </c>
      <c r="G7" s="2">
        <f>_xlfn.XLOOKUP(C7,customers!$A$1:$A$1001,customers!$C$1:$C$1001,,0)</f>
        <v>0</v>
      </c>
      <c r="H7" s="2" t="str">
        <f>_xlfn.XLOOKUP(C7,customers!$A$1:$A$1001,customers!$G$1:$G$1001,,0)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 s="5">
        <f>_xlfn.XLOOKUP(D7,products!$A$1:$A$49,products!$D$1:$D$49,,0)</f>
        <v>1</v>
      </c>
      <c r="L7" s="6">
        <f>_xlfn.XLOOKUP(D7,products!$A$1:$A$49,products!$E$1:$E$49,,0)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_xlfn.XLOOKUP(OrdersTable[[#This Row],[Customer ID]],customers!$A$1:$A$1001,customers!I6:I1006,,0)</f>
        <v>No</v>
      </c>
      <c r="Q7" s="7">
        <f>SUM(OrdersTable[Sales])</f>
        <v>45134.254999999997</v>
      </c>
      <c r="R7">
        <f>COUNTA(OrdersTable[Order ID])</f>
        <v>1000</v>
      </c>
      <c r="S7" s="7">
        <f>OrdersTable[[#This Row],[Total revenue]]/OrdersTable[[#This Row],[count order id]]</f>
        <v>45.134254999999996</v>
      </c>
    </row>
    <row r="8" spans="1:19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_xlfn.XLOOKUP(C8,customers!$A$1:$A$1001,customers!B7:B1007,,0)</f>
        <v>Rosaleen Scholar</v>
      </c>
      <c r="G8" s="2" t="str">
        <f>_xlfn.XLOOKUP(C8,customers!$A$1:$A$1001,customers!$C$1:$C$1001,,0)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 s="5">
        <f>_xlfn.XLOOKUP(D8,products!$A$1:$A$49,products!$D$1:$D$49,,0)</f>
        <v>0.5</v>
      </c>
      <c r="L8" s="6">
        <f>_xlfn.XLOOKUP(D8,products!$A$1:$A$49,products!$E$1:$E$49,,0)</f>
        <v>7.29</v>
      </c>
      <c r="M8" s="6">
        <f t="shared" si="0"/>
        <v>21.87</v>
      </c>
      <c r="N8" t="str">
        <f t="shared" si="1"/>
        <v>Excecutive</v>
      </c>
      <c r="O8" t="str">
        <f t="shared" si="2"/>
        <v>Dark</v>
      </c>
      <c r="P8" t="str">
        <f>_xlfn.XLOOKUP(OrdersTable[[#This Row],[Customer ID]],customers!$A$1:$A$1001,customers!I7:I1007,,0)</f>
        <v>No</v>
      </c>
      <c r="Q8" s="7">
        <f>SUM(OrdersTable[Sales])</f>
        <v>45134.254999999997</v>
      </c>
      <c r="R8">
        <f>COUNTA(OrdersTable[Order ID])</f>
        <v>1000</v>
      </c>
      <c r="S8" s="7">
        <f>OrdersTable[[#This Row],[Total revenue]]/OrdersTable[[#This Row],[count order id]]</f>
        <v>45.134254999999996</v>
      </c>
    </row>
    <row r="9" spans="1:19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_xlfn.XLOOKUP(C9,customers!$A$1:$A$1001,customers!B8:B1008,,0)</f>
        <v>Patrice Trobe</v>
      </c>
      <c r="G9" s="2">
        <f>_xlfn.XLOOKUP(C9,customers!$A$1:$A$1001,customers!$C$1:$C$1001,,0)</f>
        <v>0</v>
      </c>
      <c r="H9" s="2" t="str">
        <f>_xlfn.XLOOKUP(C9,customers!$A$1:$A$1001,customers!$G$1:$G$1001,,0)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 s="5">
        <f>_xlfn.XLOOKUP(D9,products!$A$1:$A$49,products!$D$1:$D$49,,0)</f>
        <v>0.2</v>
      </c>
      <c r="L9" s="6">
        <f>_xlfn.XLOOKUP(D9,products!$A$1:$A$49,products!$E$1:$E$49,,0)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Large</v>
      </c>
      <c r="P9" t="str">
        <f>_xlfn.XLOOKUP(OrdersTable[[#This Row],[Customer ID]],customers!$A$1:$A$1001,customers!I8:I1008,,0)</f>
        <v>Yes</v>
      </c>
      <c r="Q9" s="7">
        <f>SUM(OrdersTable[Sales])</f>
        <v>45134.254999999997</v>
      </c>
      <c r="R9">
        <f>COUNTA(OrdersTable[Order ID])</f>
        <v>1000</v>
      </c>
      <c r="S9" s="7">
        <f>OrdersTable[[#This Row],[Total revenue]]/OrdersTable[[#This Row],[count order id]]</f>
        <v>45.134254999999996</v>
      </c>
    </row>
    <row r="10" spans="1:19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_xlfn.XLOOKUP(C10,customers!$A$1:$A$1001,customers!B9:B1009,,0)</f>
        <v>Minni Alabaster</v>
      </c>
      <c r="G10" s="2" t="str">
        <f>_xlfn.XLOOKUP(C10,customers!$A$1:$A$1001,customers!$C$1:$C$1001,,0)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 s="5">
        <f>_xlfn.XLOOKUP(D10,products!$A$1:$A$49,products!$D$1:$D$49,,0)</f>
        <v>0.5</v>
      </c>
      <c r="L10" s="6">
        <f>_xlfn.XLOOKUP(D10,products!$A$1:$A$49,products!$E$1:$E$49,,0)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_xlfn.XLOOKUP(OrdersTable[[#This Row],[Customer ID]],customers!$A$1:$A$1001,customers!I9:I1009,,0)</f>
        <v>No</v>
      </c>
      <c r="Q10" s="7">
        <f>SUM(OrdersTable[Sales])</f>
        <v>45134.254999999997</v>
      </c>
      <c r="R10">
        <f>COUNTA(OrdersTable[Order ID])</f>
        <v>1000</v>
      </c>
      <c r="S10" s="7">
        <f>OrdersTable[[#This Row],[Total revenue]]/OrdersTable[[#This Row],[count order id]]</f>
        <v>45.134254999999996</v>
      </c>
    </row>
    <row r="11" spans="1:19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_xlfn.XLOOKUP(C11,customers!$A$1:$A$1001,customers!B10:B1010,,0)</f>
        <v>Pall Redford</v>
      </c>
      <c r="G11" s="2" t="str">
        <f>_xlfn.XLOOKUP(C11,customers!$A$1:$A$1001,customers!$C$1:$C$1001,,0)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 s="5">
        <f>_xlfn.XLOOKUP(D11,products!$A$1:$A$49,products!$D$1:$D$49,,0)</f>
        <v>0.5</v>
      </c>
      <c r="L11" s="6">
        <f>_xlfn.XLOOKUP(D11,products!$A$1:$A$49,products!$E$1:$E$49,,0)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_xlfn.XLOOKUP(OrdersTable[[#This Row],[Customer ID]],customers!$A$1:$A$1001,customers!I10:I1010,,0)</f>
        <v>Yes</v>
      </c>
      <c r="Q11" s="7">
        <f>SUM(OrdersTable[Sales])</f>
        <v>45134.254999999997</v>
      </c>
      <c r="R11">
        <f>COUNTA(OrdersTable[Order ID])</f>
        <v>1000</v>
      </c>
      <c r="S11" s="7">
        <f>OrdersTable[[#This Row],[Total revenue]]/OrdersTable[[#This Row],[count order id]]</f>
        <v>45.134254999999996</v>
      </c>
    </row>
    <row r="12" spans="1:19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_xlfn.XLOOKUP(C12,customers!$A$1:$A$1001,customers!B11:B1011,,0)</f>
        <v>Kendal Scardefield</v>
      </c>
      <c r="G12" s="2" t="str">
        <f>_xlfn.XLOOKUP(C12,customers!$A$1:$A$1001,customers!$C$1:$C$1001,,0)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 s="5">
        <f>_xlfn.XLOOKUP(D12,products!$A$1:$A$49,products!$D$1:$D$49,,0)</f>
        <v>1</v>
      </c>
      <c r="L12" s="6">
        <f>_xlfn.XLOOKUP(D12,products!$A$1:$A$49,products!$E$1:$E$49,,0)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_xlfn.XLOOKUP(OrdersTable[[#This Row],[Customer ID]],customers!$A$1:$A$1001,customers!I11:I1011,,0)</f>
        <v>Yes</v>
      </c>
      <c r="Q12" s="7">
        <f>SUM(OrdersTable[Sales])</f>
        <v>45134.254999999997</v>
      </c>
      <c r="R12">
        <f>COUNTA(OrdersTable[Order ID])</f>
        <v>1000</v>
      </c>
      <c r="S12" s="7">
        <f>OrdersTable[[#This Row],[Total revenue]]/OrdersTable[[#This Row],[count order id]]</f>
        <v>45.134254999999996</v>
      </c>
    </row>
    <row r="13" spans="1:19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_xlfn.XLOOKUP(C13,customers!$A$1:$A$1001,customers!B12:B1012,,0)</f>
        <v>Annabel Antuk</v>
      </c>
      <c r="G13" s="2" t="str">
        <f>_xlfn.XLOOKUP(C13,customers!$A$1:$A$1001,customers!$C$1:$C$1001,,0)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 s="5">
        <f>_xlfn.XLOOKUP(D13,products!$A$1:$A$49,products!$D$1:$D$49,,0)</f>
        <v>2.5</v>
      </c>
      <c r="L13" s="6">
        <f>_xlfn.XLOOKUP(D13,products!$A$1:$A$49,products!$E$1:$E$49,,0)</f>
        <v>34.154999999999994</v>
      </c>
      <c r="M13" s="6">
        <f t="shared" si="0"/>
        <v>170.77499999999998</v>
      </c>
      <c r="N13" t="str">
        <f t="shared" si="1"/>
        <v>Excecutive</v>
      </c>
      <c r="O13" t="str">
        <f t="shared" si="2"/>
        <v>Large</v>
      </c>
      <c r="P13" t="str">
        <f>_xlfn.XLOOKUP(OrdersTable[[#This Row],[Customer ID]],customers!$A$1:$A$1001,customers!I12:I1012,,0)</f>
        <v>Yes</v>
      </c>
      <c r="Q13" s="7">
        <f>SUM(OrdersTable[Sales])</f>
        <v>45134.254999999997</v>
      </c>
      <c r="R13">
        <f>COUNTA(OrdersTable[Order ID])</f>
        <v>1000</v>
      </c>
      <c r="S13" s="7">
        <f>OrdersTable[[#This Row],[Total revenue]]/OrdersTable[[#This Row],[count order id]]</f>
        <v>45.134254999999996</v>
      </c>
    </row>
    <row r="14" spans="1:19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_xlfn.XLOOKUP(C14,customers!$A$1:$A$1001,customers!B13:B1013,,0)</f>
        <v>Chrisy Blofeld</v>
      </c>
      <c r="G14" s="2" t="str">
        <f>_xlfn.XLOOKUP(C14,customers!$A$1:$A$1001,customers!$C$1:$C$1001,,0)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 s="5">
        <f>_xlfn.XLOOKUP(D14,products!$A$1:$A$49,products!$D$1:$D$49,,0)</f>
        <v>1</v>
      </c>
      <c r="L14" s="6">
        <f>_xlfn.XLOOKUP(D14,products!$A$1:$A$49,products!$E$1:$E$49,,0)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_xlfn.XLOOKUP(OrdersTable[[#This Row],[Customer ID]],customers!$A$1:$A$1001,customers!I13:I1013,,0)</f>
        <v>No</v>
      </c>
      <c r="Q14" s="7">
        <f>SUM(OrdersTable[Sales])</f>
        <v>45134.254999999997</v>
      </c>
      <c r="R14">
        <f>COUNTA(OrdersTable[Order ID])</f>
        <v>1000</v>
      </c>
      <c r="S14" s="7">
        <f>OrdersTable[[#This Row],[Total revenue]]/OrdersTable[[#This Row],[count order id]]</f>
        <v>45.134254999999996</v>
      </c>
    </row>
    <row r="15" spans="1:19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_xlfn.XLOOKUP(C15,customers!$A$1:$A$1001,customers!B14:B1014,,0)</f>
        <v>Selene Shales</v>
      </c>
      <c r="G15" s="2" t="str">
        <f>_xlfn.XLOOKUP(C15,customers!$A$1:$A$1001,customers!$C$1:$C$1001,,0)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 s="5">
        <f>_xlfn.XLOOKUP(D15,products!$A$1:$A$49,products!$D$1:$D$49,,0)</f>
        <v>2.5</v>
      </c>
      <c r="L15" s="6">
        <f>_xlfn.XLOOKUP(D15,products!$A$1:$A$49,products!$E$1:$E$49,,0)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_xlfn.XLOOKUP(OrdersTable[[#This Row],[Customer ID]],customers!$A$1:$A$1001,customers!I14:I1014,,0)</f>
        <v>Yes</v>
      </c>
      <c r="Q15" s="7">
        <f>SUM(OrdersTable[Sales])</f>
        <v>45134.254999999997</v>
      </c>
      <c r="R15">
        <f>COUNTA(OrdersTable[Order ID])</f>
        <v>1000</v>
      </c>
      <c r="S15" s="7">
        <f>OrdersTable[[#This Row],[Total revenue]]/OrdersTable[[#This Row],[count order id]]</f>
        <v>45.134254999999996</v>
      </c>
    </row>
    <row r="16" spans="1:19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_xlfn.XLOOKUP(C16,customers!$A$1:$A$1001,customers!B15:B1015,,0)</f>
        <v>Theresita Newbury</v>
      </c>
      <c r="G16" s="2" t="str">
        <f>_xlfn.XLOOKUP(C16,customers!$A$1:$A$1001,customers!$C$1:$C$1001,,0)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 s="5">
        <f>_xlfn.XLOOKUP(D16,products!$A$1:$A$49,products!$D$1:$D$49,,0)</f>
        <v>0.2</v>
      </c>
      <c r="L16" s="6">
        <f>_xlfn.XLOOKUP(D16,products!$A$1:$A$49,products!$E$1:$E$49,,0)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_xlfn.XLOOKUP(OrdersTable[[#This Row],[Customer ID]],customers!$A$1:$A$1001,customers!I15:I1015,,0)</f>
        <v>No</v>
      </c>
      <c r="Q16" s="7">
        <f>SUM(OrdersTable[Sales])</f>
        <v>45134.254999999997</v>
      </c>
      <c r="R16">
        <f>COUNTA(OrdersTable[Order ID])</f>
        <v>1000</v>
      </c>
      <c r="S16" s="7">
        <f>OrdersTable[[#This Row],[Total revenue]]/OrdersTable[[#This Row],[count order id]]</f>
        <v>45.134254999999996</v>
      </c>
    </row>
    <row r="17" spans="1:19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_xlfn.XLOOKUP(C17,customers!$A$1:$A$1001,customers!B16:B1016,,0)</f>
        <v>Adrian Swaine</v>
      </c>
      <c r="G17" s="2" t="str">
        <f>_xlfn.XLOOKUP(C17,customers!$A$1:$A$1001,customers!$C$1:$C$1001,,0)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 s="5">
        <f>_xlfn.XLOOKUP(D17,products!$A$1:$A$49,products!$D$1:$D$49,,0)</f>
        <v>2.5</v>
      </c>
      <c r="L17" s="6">
        <f>_xlfn.XLOOKUP(D17,products!$A$1:$A$49,products!$E$1:$E$49,,0)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_xlfn.XLOOKUP(OrdersTable[[#This Row],[Customer ID]],customers!$A$1:$A$1001,customers!I16:I1016,,0)</f>
        <v>No</v>
      </c>
      <c r="Q17" s="7">
        <f>SUM(OrdersTable[Sales])</f>
        <v>45134.254999999997</v>
      </c>
      <c r="R17">
        <f>COUNTA(OrdersTable[Order ID])</f>
        <v>1000</v>
      </c>
      <c r="S17" s="7">
        <f>OrdersTable[[#This Row],[Total revenue]]/OrdersTable[[#This Row],[count order id]]</f>
        <v>45.134254999999996</v>
      </c>
    </row>
    <row r="18" spans="1:19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_xlfn.XLOOKUP(C18,customers!$A$1:$A$1001,customers!B17:B1017,,0)</f>
        <v>Nelly Basezzi</v>
      </c>
      <c r="G18" s="2" t="str">
        <f>_xlfn.XLOOKUP(C18,customers!$A$1:$A$1001,customers!$C$1:$C$1001,,0)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 s="5">
        <f>_xlfn.XLOOKUP(D18,products!$A$1:$A$49,products!$D$1:$D$49,,0)</f>
        <v>0.2</v>
      </c>
      <c r="L18" s="6">
        <f>_xlfn.XLOOKUP(D18,products!$A$1:$A$49,products!$E$1:$E$49,,0)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_xlfn.XLOOKUP(OrdersTable[[#This Row],[Customer ID]],customers!$A$1:$A$1001,customers!I17:I1017,,0)</f>
        <v>Yes</v>
      </c>
      <c r="Q18" s="7">
        <f>SUM(OrdersTable[Sales])</f>
        <v>45134.254999999997</v>
      </c>
      <c r="R18">
        <f>COUNTA(OrdersTable[Order ID])</f>
        <v>1000</v>
      </c>
      <c r="S18" s="7">
        <f>OrdersTable[[#This Row],[Total revenue]]/OrdersTable[[#This Row],[count order id]]</f>
        <v>45.134254999999996</v>
      </c>
    </row>
    <row r="19" spans="1:19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_xlfn.XLOOKUP(C19,customers!$A$1:$A$1001,customers!B18:B1018,,0)</f>
        <v>Una Welberry</v>
      </c>
      <c r="G19" s="2" t="str">
        <f>_xlfn.XLOOKUP(C19,customers!$A$1:$A$1001,customers!$C$1:$C$1001,,0)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 s="5">
        <f>_xlfn.XLOOKUP(D19,products!$A$1:$A$49,products!$D$1:$D$49,,0)</f>
        <v>1</v>
      </c>
      <c r="L19" s="6">
        <f>_xlfn.XLOOKUP(D19,products!$A$1:$A$49,products!$E$1:$E$49,,0)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Large</v>
      </c>
      <c r="P19" t="str">
        <f>_xlfn.XLOOKUP(OrdersTable[[#This Row],[Customer ID]],customers!$A$1:$A$1001,customers!I18:I1018,,0)</f>
        <v>Yes</v>
      </c>
      <c r="Q19" s="7">
        <f>SUM(OrdersTable[Sales])</f>
        <v>45134.254999999997</v>
      </c>
      <c r="R19">
        <f>COUNTA(OrdersTable[Order ID])</f>
        <v>1000</v>
      </c>
      <c r="S19" s="7">
        <f>OrdersTable[[#This Row],[Total revenue]]/OrdersTable[[#This Row],[count order id]]</f>
        <v>45.134254999999996</v>
      </c>
    </row>
    <row r="20" spans="1:19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_xlfn.XLOOKUP(C20,customers!$A$1:$A$1001,customers!B19:B1019,,0)</f>
        <v>Zorina Ponting</v>
      </c>
      <c r="G20" s="2" t="str">
        <f>_xlfn.XLOOKUP(C20,customers!$A$1:$A$1001,customers!$C$1:$C$1001,,0)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 s="5">
        <f>_xlfn.XLOOKUP(D20,products!$A$1:$A$49,products!$D$1:$D$49,,0)</f>
        <v>2.5</v>
      </c>
      <c r="L20" s="6">
        <f>_xlfn.XLOOKUP(D20,products!$A$1:$A$49,products!$E$1:$E$49,,0)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_xlfn.XLOOKUP(OrdersTable[[#This Row],[Customer ID]],customers!$A$1:$A$1001,customers!I19:I1019,,0)</f>
        <v>No</v>
      </c>
      <c r="Q20" s="7">
        <f>SUM(OrdersTable[Sales])</f>
        <v>45134.254999999997</v>
      </c>
      <c r="R20">
        <f>COUNTA(OrdersTable[Order ID])</f>
        <v>1000</v>
      </c>
      <c r="S20" s="7">
        <f>OrdersTable[[#This Row],[Total revenue]]/OrdersTable[[#This Row],[count order id]]</f>
        <v>45.134254999999996</v>
      </c>
    </row>
    <row r="21" spans="1:19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_xlfn.XLOOKUP(C21,customers!$A$1:$A$1001,customers!B20:B1020,,0)</f>
        <v>Dorie de la Tremoille</v>
      </c>
      <c r="G21" s="2" t="str">
        <f>_xlfn.XLOOKUP(C21,customers!$A$1:$A$1001,customers!$C$1:$C$1001,,0)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 s="5">
        <f>_xlfn.XLOOKUP(D21,products!$A$1:$A$49,products!$D$1:$D$49,,0)</f>
        <v>0.2</v>
      </c>
      <c r="L21" s="6">
        <f>_xlfn.XLOOKUP(D21,products!$A$1:$A$49,products!$E$1:$E$49,,0)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_xlfn.XLOOKUP(OrdersTable[[#This Row],[Customer ID]],customers!$A$1:$A$1001,customers!I20:I1020,,0)</f>
        <v>No</v>
      </c>
      <c r="Q21" s="7">
        <f>SUM(OrdersTable[Sales])</f>
        <v>45134.254999999997</v>
      </c>
      <c r="R21">
        <f>COUNTA(OrdersTable[Order ID])</f>
        <v>1000</v>
      </c>
      <c r="S21" s="7">
        <f>OrdersTable[[#This Row],[Total revenue]]/OrdersTable[[#This Row],[count order id]]</f>
        <v>45.134254999999996</v>
      </c>
    </row>
    <row r="22" spans="1:19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_xlfn.XLOOKUP(C22,customers!$A$1:$A$1001,customers!B21:B1021,,0)</f>
        <v>Hy Zanetto</v>
      </c>
      <c r="G22" s="2" t="str">
        <f>_xlfn.XLOOKUP(C22,customers!$A$1:$A$1001,customers!$C$1:$C$1001,,0)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 s="5">
        <f>_xlfn.XLOOKUP(D22,products!$A$1:$A$49,products!$D$1:$D$49,,0)</f>
        <v>0.2</v>
      </c>
      <c r="L22" s="6">
        <f>_xlfn.XLOOKUP(D22,products!$A$1:$A$49,products!$E$1:$E$49,,0)</f>
        <v>3.645</v>
      </c>
      <c r="M22" s="6">
        <f t="shared" si="0"/>
        <v>14.58</v>
      </c>
      <c r="N22" t="str">
        <f t="shared" si="1"/>
        <v>Excecutive</v>
      </c>
      <c r="O22" t="str">
        <f t="shared" si="2"/>
        <v>Dark</v>
      </c>
      <c r="P22" t="str">
        <f>_xlfn.XLOOKUP(OrdersTable[[#This Row],[Customer ID]],customers!$A$1:$A$1001,customers!I21:I1021,,0)</f>
        <v>Yes</v>
      </c>
      <c r="Q22" s="7">
        <f>SUM(OrdersTable[Sales])</f>
        <v>45134.254999999997</v>
      </c>
      <c r="R22">
        <f>COUNTA(OrdersTable[Order ID])</f>
        <v>1000</v>
      </c>
      <c r="S22" s="7">
        <f>OrdersTable[[#This Row],[Total revenue]]/OrdersTable[[#This Row],[count order id]]</f>
        <v>45.134254999999996</v>
      </c>
    </row>
    <row r="23" spans="1:19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_xlfn.XLOOKUP(C23,customers!$A$1:$A$1001,customers!B22:B1022,,0)</f>
        <v>Abigail Tolworthy</v>
      </c>
      <c r="G23" s="2" t="str">
        <f>_xlfn.XLOOKUP(C23,customers!$A$1:$A$1001,customers!$C$1:$C$1001,,0)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 s="5">
        <f>_xlfn.XLOOKUP(D23,products!$A$1:$A$49,products!$D$1:$D$49,,0)</f>
        <v>0.2</v>
      </c>
      <c r="L23" s="6">
        <f>_xlfn.XLOOKUP(D23,products!$A$1:$A$49,products!$E$1:$E$49,,0)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_xlfn.XLOOKUP(OrdersTable[[#This Row],[Customer ID]],customers!$A$1:$A$1001,customers!I22:I1022,,0)</f>
        <v>Yes</v>
      </c>
      <c r="Q23" s="7">
        <f>SUM(OrdersTable[Sales])</f>
        <v>45134.254999999997</v>
      </c>
      <c r="R23">
        <f>COUNTA(OrdersTable[Order ID])</f>
        <v>1000</v>
      </c>
      <c r="S23" s="7">
        <f>OrdersTable[[#This Row],[Total revenue]]/OrdersTable[[#This Row],[count order id]]</f>
        <v>45.134254999999996</v>
      </c>
    </row>
    <row r="24" spans="1:19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_xlfn.XLOOKUP(C24,customers!$A$1:$A$1001,customers!B23:B1023,,0)</f>
        <v>Olag Baudassi</v>
      </c>
      <c r="G24" s="2" t="str">
        <f>_xlfn.XLOOKUP(C24,customers!$A$1:$A$1001,customers!$C$1:$C$1001,,0)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 s="5">
        <f>_xlfn.XLOOKUP(D24,products!$A$1:$A$49,products!$D$1:$D$49,,0)</f>
        <v>2.5</v>
      </c>
      <c r="L24" s="6">
        <f>_xlfn.XLOOKUP(D24,products!$A$1:$A$49,products!$E$1:$E$49,,0)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_xlfn.XLOOKUP(OrdersTable[[#This Row],[Customer ID]],customers!$A$1:$A$1001,customers!I23:I1023,,0)</f>
        <v>Yes</v>
      </c>
      <c r="Q24" s="7">
        <f>SUM(OrdersTable[Sales])</f>
        <v>45134.254999999997</v>
      </c>
      <c r="R24">
        <f>COUNTA(OrdersTable[Order ID])</f>
        <v>1000</v>
      </c>
      <c r="S24" s="7">
        <f>OrdersTable[[#This Row],[Total revenue]]/OrdersTable[[#This Row],[count order id]]</f>
        <v>45.134254999999996</v>
      </c>
    </row>
    <row r="25" spans="1:19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_xlfn.XLOOKUP(C25,customers!$A$1:$A$1001,customers!B24:B1024,,0)</f>
        <v>Donna Baskeyfied</v>
      </c>
      <c r="G25" s="2" t="str">
        <f>_xlfn.XLOOKUP(C25,customers!$A$1:$A$1001,customers!$C$1:$C$1001,,0)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 s="5">
        <f>_xlfn.XLOOKUP(D25,products!$A$1:$A$49,products!$D$1:$D$49,,0)</f>
        <v>0.2</v>
      </c>
      <c r="L25" s="6">
        <f>_xlfn.XLOOKUP(D25,products!$A$1:$A$49,products!$E$1:$E$49,,0)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_xlfn.XLOOKUP(OrdersTable[[#This Row],[Customer ID]],customers!$A$1:$A$1001,customers!I24:I1024,,0)</f>
        <v>Yes</v>
      </c>
      <c r="Q25" s="7">
        <f>SUM(OrdersTable[Sales])</f>
        <v>45134.254999999997</v>
      </c>
      <c r="R25">
        <f>COUNTA(OrdersTable[Order ID])</f>
        <v>1000</v>
      </c>
      <c r="S25" s="7">
        <f>OrdersTable[[#This Row],[Total revenue]]/OrdersTable[[#This Row],[count order id]]</f>
        <v>45.134254999999996</v>
      </c>
    </row>
    <row r="26" spans="1:19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_xlfn.XLOOKUP(C26,customers!$A$1:$A$1001,customers!B25:B1025,,0)</f>
        <v>Raynor McGilvary</v>
      </c>
      <c r="G26" s="2" t="str">
        <f>_xlfn.XLOOKUP(C26,customers!$A$1:$A$1001,customers!$C$1:$C$1001,,0)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 s="5">
        <f>_xlfn.XLOOKUP(D26,products!$A$1:$A$49,products!$D$1:$D$49,,0)</f>
        <v>1</v>
      </c>
      <c r="L26" s="6">
        <f>_xlfn.XLOOKUP(D26,products!$A$1:$A$49,products!$E$1:$E$49,,0)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_xlfn.XLOOKUP(OrdersTable[[#This Row],[Customer ID]],customers!$A$1:$A$1001,customers!I25:I1025,,0)</f>
        <v>No</v>
      </c>
      <c r="Q26" s="7">
        <f>SUM(OrdersTable[Sales])</f>
        <v>45134.254999999997</v>
      </c>
      <c r="R26">
        <f>COUNTA(OrdersTable[Order ID])</f>
        <v>1000</v>
      </c>
      <c r="S26" s="7">
        <f>OrdersTable[[#This Row],[Total revenue]]/OrdersTable[[#This Row],[count order id]]</f>
        <v>45.134254999999996</v>
      </c>
    </row>
    <row r="27" spans="1:19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_xlfn.XLOOKUP(C27,customers!$A$1:$A$1001,customers!B26:B1026,,0)</f>
        <v>Inger Bouldon</v>
      </c>
      <c r="G27" s="2">
        <f>_xlfn.XLOOKUP(C27,customers!$A$1:$A$1001,customers!$C$1:$C$1001,,0)</f>
        <v>0</v>
      </c>
      <c r="H27" s="2" t="str">
        <f>_xlfn.XLOOKUP(C27,customers!$A$1:$A$1001,customers!$G$1:$G$1001,,0)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 s="5">
        <f>_xlfn.XLOOKUP(D27,products!$A$1:$A$49,products!$D$1:$D$49,,0)</f>
        <v>0.2</v>
      </c>
      <c r="L27" s="6">
        <f>_xlfn.XLOOKUP(D27,products!$A$1:$A$49,products!$E$1:$E$49,,0)</f>
        <v>4.125</v>
      </c>
      <c r="M27" s="6">
        <f t="shared" si="0"/>
        <v>12.375</v>
      </c>
      <c r="N27" t="str">
        <f t="shared" si="1"/>
        <v>Excecutive</v>
      </c>
      <c r="O27" t="str">
        <f t="shared" si="2"/>
        <v>Medium</v>
      </c>
      <c r="P27" t="str">
        <f>_xlfn.XLOOKUP(OrdersTable[[#This Row],[Customer ID]],customers!$A$1:$A$1001,customers!I26:I1026,,0)</f>
        <v>No</v>
      </c>
      <c r="Q27" s="7">
        <f>SUM(OrdersTable[Sales])</f>
        <v>45134.254999999997</v>
      </c>
      <c r="R27">
        <f>COUNTA(OrdersTable[Order ID])</f>
        <v>1000</v>
      </c>
      <c r="S27" s="7">
        <f>OrdersTable[[#This Row],[Total revenue]]/OrdersTable[[#This Row],[count order id]]</f>
        <v>45.134254999999996</v>
      </c>
    </row>
    <row r="28" spans="1:19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_xlfn.XLOOKUP(C28,customers!$A$1:$A$1001,customers!B27:B1027,,0)</f>
        <v>Hartley Mattioli</v>
      </c>
      <c r="G28" s="2" t="str">
        <f>_xlfn.XLOOKUP(C28,customers!$A$1:$A$1001,customers!$C$1:$C$1001,,0)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 s="5">
        <f>_xlfn.XLOOKUP(D28,products!$A$1:$A$49,products!$D$1:$D$49,,0)</f>
        <v>0.5</v>
      </c>
      <c r="L28" s="6">
        <f>_xlfn.XLOOKUP(D28,products!$A$1:$A$49,products!$E$1:$E$49,,0)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_xlfn.XLOOKUP(OrdersTable[[#This Row],[Customer ID]],customers!$A$1:$A$1001,customers!I27:I1027,,0)</f>
        <v>No</v>
      </c>
      <c r="Q28" s="7">
        <f>SUM(OrdersTable[Sales])</f>
        <v>45134.254999999997</v>
      </c>
      <c r="R28">
        <f>COUNTA(OrdersTable[Order ID])</f>
        <v>1000</v>
      </c>
      <c r="S28" s="7">
        <f>OrdersTable[[#This Row],[Total revenue]]/OrdersTable[[#This Row],[count order id]]</f>
        <v>45.134254999999996</v>
      </c>
    </row>
    <row r="29" spans="1:19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_xlfn.XLOOKUP(C29,customers!$A$1:$A$1001,customers!B28:B1028,,0)</f>
        <v>Archambault Gillard</v>
      </c>
      <c r="G29" s="2" t="str">
        <f>_xlfn.XLOOKUP(C29,customers!$A$1:$A$1001,customers!$C$1:$C$1001,,0)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 s="5">
        <f>_xlfn.XLOOKUP(D29,products!$A$1:$A$49,products!$D$1:$D$49,,0)</f>
        <v>0.2</v>
      </c>
      <c r="L29" s="6">
        <f>_xlfn.XLOOKUP(D29,products!$A$1:$A$49,products!$E$1:$E$49,,0)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_xlfn.XLOOKUP(OrdersTable[[#This Row],[Customer ID]],customers!$A$1:$A$1001,customers!I28:I1028,,0)</f>
        <v>No</v>
      </c>
      <c r="Q29" s="7">
        <f>SUM(OrdersTable[Sales])</f>
        <v>45134.254999999997</v>
      </c>
      <c r="R29">
        <f>COUNTA(OrdersTable[Order ID])</f>
        <v>1000</v>
      </c>
      <c r="S29" s="7">
        <f>OrdersTable[[#This Row],[Total revenue]]/OrdersTable[[#This Row],[count order id]]</f>
        <v>45.134254999999996</v>
      </c>
    </row>
    <row r="30" spans="1:19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_xlfn.XLOOKUP(C30,customers!$A$1:$A$1001,customers!B29:B1029,,0)</f>
        <v>Theda Grizard</v>
      </c>
      <c r="G30" s="2" t="str">
        <f>_xlfn.XLOOKUP(C30,customers!$A$1:$A$1001,customers!$C$1:$C$1001,,0)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 s="5">
        <f>_xlfn.XLOOKUP(D30,products!$A$1:$A$49,products!$D$1:$D$49,,0)</f>
        <v>0.5</v>
      </c>
      <c r="L30" s="6">
        <f>_xlfn.XLOOKUP(D30,products!$A$1:$A$49,products!$E$1:$E$49,,0)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_xlfn.XLOOKUP(OrdersTable[[#This Row],[Customer ID]],customers!$A$1:$A$1001,customers!I29:I1029,,0)</f>
        <v>Yes</v>
      </c>
      <c r="Q30" s="7">
        <f>SUM(OrdersTable[Sales])</f>
        <v>45134.254999999997</v>
      </c>
      <c r="R30">
        <f>COUNTA(OrdersTable[Order ID])</f>
        <v>1000</v>
      </c>
      <c r="S30" s="7">
        <f>OrdersTable[[#This Row],[Total revenue]]/OrdersTable[[#This Row],[count order id]]</f>
        <v>45.134254999999996</v>
      </c>
    </row>
    <row r="31" spans="1:19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_xlfn.XLOOKUP(C31,customers!$A$1:$A$1001,customers!B30:B1030,,0)</f>
        <v>Willa Rolling</v>
      </c>
      <c r="G31" s="2" t="str">
        <f>_xlfn.XLOOKUP(C31,customers!$A$1:$A$1001,customers!$C$1:$C$1001,,0)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 s="5">
        <f>_xlfn.XLOOKUP(D31,products!$A$1:$A$49,products!$D$1:$D$49,,0)</f>
        <v>1</v>
      </c>
      <c r="L31" s="6">
        <f>_xlfn.XLOOKUP(D31,products!$A$1:$A$49,products!$E$1:$E$49,,0)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_xlfn.XLOOKUP(OrdersTable[[#This Row],[Customer ID]],customers!$A$1:$A$1001,customers!I30:I1030,,0)</f>
        <v>Yes</v>
      </c>
      <c r="Q31" s="7">
        <f>SUM(OrdersTable[Sales])</f>
        <v>45134.254999999997</v>
      </c>
      <c r="R31">
        <f>COUNTA(OrdersTable[Order ID])</f>
        <v>1000</v>
      </c>
      <c r="S31" s="7">
        <f>OrdersTable[[#This Row],[Total revenue]]/OrdersTable[[#This Row],[count order id]]</f>
        <v>45.134254999999996</v>
      </c>
    </row>
    <row r="32" spans="1:19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_xlfn.XLOOKUP(C32,customers!$A$1:$A$1001,customers!B31:B1031,,0)</f>
        <v>Correy Cottingham</v>
      </c>
      <c r="G32" s="2">
        <f>_xlfn.XLOOKUP(C32,customers!$A$1:$A$1001,customers!$C$1:$C$1001,,0)</f>
        <v>0</v>
      </c>
      <c r="H32" s="2" t="str">
        <f>_xlfn.XLOOKUP(C32,customers!$A$1:$A$1001,customers!$G$1:$G$1001,,0)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 s="5">
        <f>_xlfn.XLOOKUP(D32,products!$A$1:$A$49,products!$D$1:$D$49,,0)</f>
        <v>0.2</v>
      </c>
      <c r="L32" s="6">
        <f>_xlfn.XLOOKUP(D32,products!$A$1:$A$49,products!$E$1:$E$49,,0)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_xlfn.XLOOKUP(OrdersTable[[#This Row],[Customer ID]],customers!$A$1:$A$1001,customers!I31:I1031,,0)</f>
        <v>No</v>
      </c>
      <c r="Q32" s="7">
        <f>SUM(OrdersTable[Sales])</f>
        <v>45134.254999999997</v>
      </c>
      <c r="R32">
        <f>COUNTA(OrdersTable[Order ID])</f>
        <v>1000</v>
      </c>
      <c r="S32" s="7">
        <f>OrdersTable[[#This Row],[Total revenue]]/OrdersTable[[#This Row],[count order id]]</f>
        <v>45.134254999999996</v>
      </c>
    </row>
    <row r="33" spans="1:19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_xlfn.XLOOKUP(C33,customers!$A$1:$A$1001,customers!B32:B1032,,0)</f>
        <v>Pammi Endacott</v>
      </c>
      <c r="G33" s="2">
        <f>_xlfn.XLOOKUP(C33,customers!$A$1:$A$1001,customers!$C$1:$C$1001,,0)</f>
        <v>0</v>
      </c>
      <c r="H33" s="2" t="str">
        <f>_xlfn.XLOOKUP(C33,customers!$A$1:$A$1001,customers!$G$1:$G$1001,,0)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 s="5">
        <f>_xlfn.XLOOKUP(D33,products!$A$1:$A$49,products!$D$1:$D$49,,0)</f>
        <v>0.5</v>
      </c>
      <c r="L33" s="6">
        <f>_xlfn.XLOOKUP(D33,products!$A$1:$A$49,products!$E$1:$E$49,,0)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_xlfn.XLOOKUP(OrdersTable[[#This Row],[Customer ID]],customers!$A$1:$A$1001,customers!I32:I1032,,0)</f>
        <v>Yes</v>
      </c>
      <c r="Q33" s="7">
        <f>SUM(OrdersTable[Sales])</f>
        <v>45134.254999999997</v>
      </c>
      <c r="R33">
        <f>COUNTA(OrdersTable[Order ID])</f>
        <v>1000</v>
      </c>
      <c r="S33" s="7">
        <f>OrdersTable[[#This Row],[Total revenue]]/OrdersTable[[#This Row],[count order id]]</f>
        <v>45.134254999999996</v>
      </c>
    </row>
    <row r="34" spans="1:19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_xlfn.XLOOKUP(C34,customers!$A$1:$A$1001,customers!B33:B1033,,0)</f>
        <v>Nona Linklater</v>
      </c>
      <c r="G34" s="2">
        <f>_xlfn.XLOOKUP(C34,customers!$A$1:$A$1001,customers!$C$1:$C$1001,,0)</f>
        <v>0</v>
      </c>
      <c r="H34" s="2" t="str">
        <f>_xlfn.XLOOKUP(C34,customers!$A$1:$A$1001,customers!$G$1:$G$1001,,0)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 s="5">
        <f>_xlfn.XLOOKUP(D34,products!$A$1:$A$49,products!$D$1:$D$49,,0)</f>
        <v>0.5</v>
      </c>
      <c r="L34" s="6">
        <f>_xlfn.XLOOKUP(D34,products!$A$1:$A$49,products!$E$1:$E$49,,0)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_xlfn.XLOOKUP(OrdersTable[[#This Row],[Customer ID]],customers!$A$1:$A$1001,customers!I33:I1033,,0)</f>
        <v>Yes</v>
      </c>
      <c r="Q34" s="7">
        <f>SUM(OrdersTable[Sales])</f>
        <v>45134.254999999997</v>
      </c>
      <c r="R34">
        <f>COUNTA(OrdersTable[Order ID])</f>
        <v>1000</v>
      </c>
      <c r="S34" s="7">
        <f>OrdersTable[[#This Row],[Total revenue]]/OrdersTable[[#This Row],[count order id]]</f>
        <v>45.134254999999996</v>
      </c>
    </row>
    <row r="35" spans="1:19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_xlfn.XLOOKUP(C35,customers!$A$1:$A$1001,customers!B34:B1034,,0)</f>
        <v>Belvia Umpleby</v>
      </c>
      <c r="G35" s="2" t="str">
        <f>_xlfn.XLOOKUP(C35,customers!$A$1:$A$1001,customers!$C$1:$C$1001,,0)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 s="5">
        <f>_xlfn.XLOOKUP(D35,products!$A$1:$A$49,products!$D$1:$D$49,,0)</f>
        <v>0.2</v>
      </c>
      <c r="L35" s="6">
        <f>_xlfn.XLOOKUP(D35,products!$A$1:$A$49,products!$E$1:$E$49,,0)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Large</v>
      </c>
      <c r="P35" t="str">
        <f>_xlfn.XLOOKUP(OrdersTable[[#This Row],[Customer ID]],customers!$A$1:$A$1001,customers!I34:I1034,,0)</f>
        <v>Yes</v>
      </c>
      <c r="Q35" s="7">
        <f>SUM(OrdersTable[Sales])</f>
        <v>45134.254999999997</v>
      </c>
      <c r="R35">
        <f>COUNTA(OrdersTable[Order ID])</f>
        <v>1000</v>
      </c>
      <c r="S35" s="7">
        <f>OrdersTable[[#This Row],[Total revenue]]/OrdersTable[[#This Row],[count order id]]</f>
        <v>45.134254999999996</v>
      </c>
    </row>
    <row r="36" spans="1:19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_xlfn.XLOOKUP(C36,customers!$A$1:$A$1001,customers!B35:B1035,,0)</f>
        <v>Hayward Goulter</v>
      </c>
      <c r="G36" s="2" t="str">
        <f>_xlfn.XLOOKUP(C36,customers!$A$1:$A$1001,customers!$C$1:$C$1001,,0)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 s="5">
        <f>_xlfn.XLOOKUP(D36,products!$A$1:$A$49,products!$D$1:$D$49,,0)</f>
        <v>0.5</v>
      </c>
      <c r="L36" s="6">
        <f>_xlfn.XLOOKUP(D36,products!$A$1:$A$49,products!$E$1:$E$49,,0)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Large</v>
      </c>
      <c r="P36" t="str">
        <f>_xlfn.XLOOKUP(OrdersTable[[#This Row],[Customer ID]],customers!$A$1:$A$1001,customers!I35:I1035,,0)</f>
        <v>No</v>
      </c>
      <c r="Q36" s="7">
        <f>SUM(OrdersTable[Sales])</f>
        <v>45134.254999999997</v>
      </c>
      <c r="R36">
        <f>COUNTA(OrdersTable[Order ID])</f>
        <v>1000</v>
      </c>
      <c r="S36" s="7">
        <f>OrdersTable[[#This Row],[Total revenue]]/OrdersTable[[#This Row],[count order id]]</f>
        <v>45.134254999999996</v>
      </c>
    </row>
    <row r="37" spans="1:19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_xlfn.XLOOKUP(C37,customers!$A$1:$A$1001,customers!B36:B1036,,0)</f>
        <v>Shannon List</v>
      </c>
      <c r="G37" s="2" t="str">
        <f>_xlfn.XLOOKUP(C37,customers!$A$1:$A$1001,customers!$C$1:$C$1001,,0)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 s="5">
        <f>_xlfn.XLOOKUP(D37,products!$A$1:$A$49,products!$D$1:$D$49,,0)</f>
        <v>0.5</v>
      </c>
      <c r="L37" s="6">
        <f>_xlfn.XLOOKUP(D37,products!$A$1:$A$49,products!$E$1:$E$49,,0)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_xlfn.XLOOKUP(OrdersTable[[#This Row],[Customer ID]],customers!$A$1:$A$1001,customers!I36:I1036,,0)</f>
        <v>No</v>
      </c>
      <c r="Q37" s="7">
        <f>SUM(OrdersTable[Sales])</f>
        <v>45134.254999999997</v>
      </c>
      <c r="R37">
        <f>COUNTA(OrdersTable[Order ID])</f>
        <v>1000</v>
      </c>
      <c r="S37" s="7">
        <f>OrdersTable[[#This Row],[Total revenue]]/OrdersTable[[#This Row],[count order id]]</f>
        <v>45.134254999999996</v>
      </c>
    </row>
    <row r="38" spans="1:19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_xlfn.XLOOKUP(C38,customers!$A$1:$A$1001,customers!B37:B1037,,0)</f>
        <v>Aurlie McCarl</v>
      </c>
      <c r="G38" s="2" t="str">
        <f>_xlfn.XLOOKUP(C38,customers!$A$1:$A$1001,customers!$C$1:$C$1001,,0)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 s="5">
        <f>_xlfn.XLOOKUP(D38,products!$A$1:$A$49,products!$D$1:$D$49,,0)</f>
        <v>0.2</v>
      </c>
      <c r="L38" s="6">
        <f>_xlfn.XLOOKUP(D38,products!$A$1:$A$49,products!$E$1:$E$49,,0)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_xlfn.XLOOKUP(OrdersTable[[#This Row],[Customer ID]],customers!$A$1:$A$1001,customers!I37:I1037,,0)</f>
        <v>No</v>
      </c>
      <c r="Q38" s="7">
        <f>SUM(OrdersTable[Sales])</f>
        <v>45134.254999999997</v>
      </c>
      <c r="R38">
        <f>COUNTA(OrdersTable[Order ID])</f>
        <v>1000</v>
      </c>
      <c r="S38" s="7">
        <f>OrdersTable[[#This Row],[Total revenue]]/OrdersTable[[#This Row],[count order id]]</f>
        <v>45.134254999999996</v>
      </c>
    </row>
    <row r="39" spans="1:19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_xlfn.XLOOKUP(C39,customers!$A$1:$A$1001,customers!B38:B1038,,0)</f>
        <v>Jennifer Rangall</v>
      </c>
      <c r="G39" s="2" t="str">
        <f>_xlfn.XLOOKUP(C39,customers!$A$1:$A$1001,customers!$C$1:$C$1001,,0)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 s="5">
        <f>_xlfn.XLOOKUP(D39,products!$A$1:$A$49,products!$D$1:$D$49,,0)</f>
        <v>0.5</v>
      </c>
      <c r="L39" s="6">
        <f>_xlfn.XLOOKUP(D39,products!$A$1:$A$49,products!$E$1:$E$49,,0)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Large</v>
      </c>
      <c r="P39" t="str">
        <f>_xlfn.XLOOKUP(OrdersTable[[#This Row],[Customer ID]],customers!$A$1:$A$1001,customers!I38:I1038,,0)</f>
        <v>Yes</v>
      </c>
      <c r="Q39" s="7">
        <f>SUM(OrdersTable[Sales])</f>
        <v>45134.254999999997</v>
      </c>
      <c r="R39">
        <f>COUNTA(OrdersTable[Order ID])</f>
        <v>1000</v>
      </c>
      <c r="S39" s="7">
        <f>OrdersTable[[#This Row],[Total revenue]]/OrdersTable[[#This Row],[count order id]]</f>
        <v>45.134254999999996</v>
      </c>
    </row>
    <row r="40" spans="1:19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_xlfn.XLOOKUP(C40,customers!$A$1:$A$1001,customers!B39:B1039,,0)</f>
        <v>Melania Beadle</v>
      </c>
      <c r="G40" s="2" t="str">
        <f>_xlfn.XLOOKUP(C40,customers!$A$1:$A$1001,customers!$C$1:$C$1001,,0)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 s="5">
        <f>_xlfn.XLOOKUP(D40,products!$A$1:$A$49,products!$D$1:$D$49,,0)</f>
        <v>2.5</v>
      </c>
      <c r="L40" s="6">
        <f>_xlfn.XLOOKUP(D40,products!$A$1:$A$49,products!$E$1:$E$49,,0)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_xlfn.XLOOKUP(OrdersTable[[#This Row],[Customer ID]],customers!$A$1:$A$1001,customers!I39:I1039,,0)</f>
        <v>Yes</v>
      </c>
      <c r="Q40" s="7">
        <f>SUM(OrdersTable[Sales])</f>
        <v>45134.254999999997</v>
      </c>
      <c r="R40">
        <f>COUNTA(OrdersTable[Order ID])</f>
        <v>1000</v>
      </c>
      <c r="S40" s="7">
        <f>OrdersTable[[#This Row],[Total revenue]]/OrdersTable[[#This Row],[count order id]]</f>
        <v>45.134254999999996</v>
      </c>
    </row>
    <row r="41" spans="1:19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_xlfn.XLOOKUP(C41,customers!$A$1:$A$1001,customers!B40:B1040,,0)</f>
        <v>Lothaire Mizzi</v>
      </c>
      <c r="G41" s="2">
        <f>_xlfn.XLOOKUP(C41,customers!$A$1:$A$1001,customers!$C$1:$C$1001,,0)</f>
        <v>0</v>
      </c>
      <c r="H41" s="2" t="str">
        <f>_xlfn.XLOOKUP(C41,customers!$A$1:$A$1001,customers!$G$1:$G$1001,,0)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 s="5">
        <f>_xlfn.XLOOKUP(D41,products!$A$1:$A$49,products!$D$1:$D$49,,0)</f>
        <v>1</v>
      </c>
      <c r="L41" s="6">
        <f>_xlfn.XLOOKUP(D41,products!$A$1:$A$49,products!$E$1:$E$49,,0)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_xlfn.XLOOKUP(OrdersTable[[#This Row],[Customer ID]],customers!$A$1:$A$1001,customers!I40:I1040,,0)</f>
        <v>Yes</v>
      </c>
      <c r="Q41" s="7">
        <f>SUM(OrdersTable[Sales])</f>
        <v>45134.254999999997</v>
      </c>
      <c r="R41">
        <f>COUNTA(OrdersTable[Order ID])</f>
        <v>1000</v>
      </c>
      <c r="S41" s="7">
        <f>OrdersTable[[#This Row],[Total revenue]]/OrdersTable[[#This Row],[count order id]]</f>
        <v>45.134254999999996</v>
      </c>
    </row>
    <row r="42" spans="1:19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_xlfn.XLOOKUP(C42,customers!$A$1:$A$1001,customers!B41:B1041,,0)</f>
        <v>Ami Arnow</v>
      </c>
      <c r="G42" s="2">
        <f>_xlfn.XLOOKUP(C42,customers!$A$1:$A$1001,customers!$C$1:$C$1001,,0)</f>
        <v>0</v>
      </c>
      <c r="H42" s="2" t="str">
        <f>_xlfn.XLOOKUP(C42,customers!$A$1:$A$1001,customers!$G$1:$G$1001,,0)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 s="5">
        <f>_xlfn.XLOOKUP(D42,products!$A$1:$A$49,products!$D$1:$D$49,,0)</f>
        <v>1</v>
      </c>
      <c r="L42" s="6">
        <f>_xlfn.XLOOKUP(D42,products!$A$1:$A$49,products!$E$1:$E$49,,0)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_xlfn.XLOOKUP(OrdersTable[[#This Row],[Customer ID]],customers!$A$1:$A$1001,customers!I41:I1041,,0)</f>
        <v>Yes</v>
      </c>
      <c r="Q42" s="7">
        <f>SUM(OrdersTable[Sales])</f>
        <v>45134.254999999997</v>
      </c>
      <c r="R42">
        <f>COUNTA(OrdersTable[Order ID])</f>
        <v>1000</v>
      </c>
      <c r="S42" s="7">
        <f>OrdersTable[[#This Row],[Total revenue]]/OrdersTable[[#This Row],[count order id]]</f>
        <v>45.134254999999996</v>
      </c>
    </row>
    <row r="43" spans="1:19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_xlfn.XLOOKUP(C43,customers!$A$1:$A$1001,customers!B42:B1042,,0)</f>
        <v>Bunny Naulls</v>
      </c>
      <c r="G43" s="2" t="str">
        <f>_xlfn.XLOOKUP(C43,customers!$A$1:$A$1001,customers!$C$1:$C$1001,,0)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 s="5">
        <f>_xlfn.XLOOKUP(D43,products!$A$1:$A$49,products!$D$1:$D$49,,0)</f>
        <v>0.2</v>
      </c>
      <c r="L43" s="6">
        <f>_xlfn.XLOOKUP(D43,products!$A$1:$A$49,products!$E$1:$E$49,,0)</f>
        <v>3.645</v>
      </c>
      <c r="M43" s="6">
        <f t="shared" si="0"/>
        <v>7.29</v>
      </c>
      <c r="N43" t="str">
        <f t="shared" si="1"/>
        <v>Excecutive</v>
      </c>
      <c r="O43" t="str">
        <f t="shared" si="2"/>
        <v>Dark</v>
      </c>
      <c r="P43" t="str">
        <f>_xlfn.XLOOKUP(OrdersTable[[#This Row],[Customer ID]],customers!$A$1:$A$1001,customers!I42:I1042,,0)</f>
        <v>Yes</v>
      </c>
      <c r="Q43" s="7">
        <f>SUM(OrdersTable[Sales])</f>
        <v>45134.254999999997</v>
      </c>
      <c r="R43">
        <f>COUNTA(OrdersTable[Order ID])</f>
        <v>1000</v>
      </c>
      <c r="S43" s="7">
        <f>OrdersTable[[#This Row],[Total revenue]]/OrdersTable[[#This Row],[count order id]]</f>
        <v>45.134254999999996</v>
      </c>
    </row>
    <row r="44" spans="1:19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_xlfn.XLOOKUP(C44,customers!$A$1:$A$1001,customers!B43:B1043,,0)</f>
        <v>Zaccaria Sherewood</v>
      </c>
      <c r="G44" s="2" t="str">
        <f>_xlfn.XLOOKUP(C44,customers!$A$1:$A$1001,customers!$C$1:$C$1001,,0)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 s="5">
        <f>_xlfn.XLOOKUP(D44,products!$A$1:$A$49,products!$D$1:$D$49,,0)</f>
        <v>0.2</v>
      </c>
      <c r="L44" s="6">
        <f>_xlfn.XLOOKUP(D44,products!$A$1:$A$49,products!$E$1:$E$49,,0)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_xlfn.XLOOKUP(OrdersTable[[#This Row],[Customer ID]],customers!$A$1:$A$1001,customers!I43:I1043,,0)</f>
        <v>No</v>
      </c>
      <c r="Q44" s="7">
        <f>SUM(OrdersTable[Sales])</f>
        <v>45134.254999999997</v>
      </c>
      <c r="R44">
        <f>COUNTA(OrdersTable[Order ID])</f>
        <v>1000</v>
      </c>
      <c r="S44" s="7">
        <f>OrdersTable[[#This Row],[Total revenue]]/OrdersTable[[#This Row],[count order id]]</f>
        <v>45.134254999999996</v>
      </c>
    </row>
    <row r="45" spans="1:19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_xlfn.XLOOKUP(C45,customers!$A$1:$A$1001,customers!B44:B1044,,0)</f>
        <v>Blancha McAmish</v>
      </c>
      <c r="G45" s="2">
        <f>_xlfn.XLOOKUP(C45,customers!$A$1:$A$1001,customers!$C$1:$C$1001,,0)</f>
        <v>0</v>
      </c>
      <c r="H45" s="2" t="str">
        <f>_xlfn.XLOOKUP(C45,customers!$A$1:$A$1001,customers!$G$1:$G$1001,,0)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 s="5">
        <f>_xlfn.XLOOKUP(D45,products!$A$1:$A$49,products!$D$1:$D$49,,0)</f>
        <v>2.5</v>
      </c>
      <c r="L45" s="6">
        <f>_xlfn.XLOOKUP(D45,products!$A$1:$A$49,products!$E$1:$E$49,,0)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Large</v>
      </c>
      <c r="P45" t="str">
        <f>_xlfn.XLOOKUP(OrdersTable[[#This Row],[Customer ID]],customers!$A$1:$A$1001,customers!I44:I1044,,0)</f>
        <v>Yes</v>
      </c>
      <c r="Q45" s="7">
        <f>SUM(OrdersTable[Sales])</f>
        <v>45134.254999999997</v>
      </c>
      <c r="R45">
        <f>COUNTA(OrdersTable[Order ID])</f>
        <v>1000</v>
      </c>
      <c r="S45" s="7">
        <f>OrdersTable[[#This Row],[Total revenue]]/OrdersTable[[#This Row],[count order id]]</f>
        <v>45.134254999999996</v>
      </c>
    </row>
    <row r="46" spans="1:19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_xlfn.XLOOKUP(C46,customers!$A$1:$A$1001,customers!B45:B1045,,0)</f>
        <v>Elna Grise</v>
      </c>
      <c r="G46" s="2" t="str">
        <f>_xlfn.XLOOKUP(C46,customers!$A$1:$A$1001,customers!$C$1:$C$1001,,0)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 s="5">
        <f>_xlfn.XLOOKUP(D46,products!$A$1:$A$49,products!$D$1:$D$49,,0)</f>
        <v>0.5</v>
      </c>
      <c r="L46" s="6">
        <f>_xlfn.XLOOKUP(D46,products!$A$1:$A$49,products!$E$1:$E$49,,0)</f>
        <v>8.25</v>
      </c>
      <c r="M46" s="6">
        <f t="shared" si="0"/>
        <v>16.5</v>
      </c>
      <c r="N46" t="str">
        <f t="shared" si="1"/>
        <v>Excecutive</v>
      </c>
      <c r="O46" t="str">
        <f t="shared" si="2"/>
        <v>Medium</v>
      </c>
      <c r="P46" t="str">
        <f>_xlfn.XLOOKUP(OrdersTable[[#This Row],[Customer ID]],customers!$A$1:$A$1001,customers!I45:I1045,,0)</f>
        <v>No</v>
      </c>
      <c r="Q46" s="7">
        <f>SUM(OrdersTable[Sales])</f>
        <v>45134.254999999997</v>
      </c>
      <c r="R46">
        <f>COUNTA(OrdersTable[Order ID])</f>
        <v>1000</v>
      </c>
      <c r="S46" s="7">
        <f>OrdersTable[[#This Row],[Total revenue]]/OrdersTable[[#This Row],[count order id]]</f>
        <v>45.134254999999996</v>
      </c>
    </row>
    <row r="47" spans="1:19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_xlfn.XLOOKUP(C47,customers!$A$1:$A$1001,customers!B46:B1046,,0)</f>
        <v>Loydie Langlais</v>
      </c>
      <c r="G47" s="2" t="str">
        <f>_xlfn.XLOOKUP(C47,customers!$A$1:$A$1001,customers!$C$1:$C$1001,,0)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 s="5">
        <f>_xlfn.XLOOKUP(D47,products!$A$1:$A$49,products!$D$1:$D$49,,0)</f>
        <v>2.5</v>
      </c>
      <c r="L47" s="6">
        <f>_xlfn.XLOOKUP(D47,products!$A$1:$A$49,products!$E$1:$E$49,,0)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_xlfn.XLOOKUP(OrdersTable[[#This Row],[Customer ID]],customers!$A$1:$A$1001,customers!I46:I1046,,0)</f>
        <v>Yes</v>
      </c>
      <c r="Q47" s="7">
        <f>SUM(OrdersTable[Sales])</f>
        <v>45134.254999999997</v>
      </c>
      <c r="R47">
        <f>COUNTA(OrdersTable[Order ID])</f>
        <v>1000</v>
      </c>
      <c r="S47" s="7">
        <f>OrdersTable[[#This Row],[Total revenue]]/OrdersTable[[#This Row],[count order id]]</f>
        <v>45.134254999999996</v>
      </c>
    </row>
    <row r="48" spans="1:19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_xlfn.XLOOKUP(C48,customers!$A$1:$A$1001,customers!B47:B1047,,0)</f>
        <v>Hamish MacSherry</v>
      </c>
      <c r="G48" s="2">
        <f>_xlfn.XLOOKUP(C48,customers!$A$1:$A$1001,customers!$C$1:$C$1001,,0)</f>
        <v>0</v>
      </c>
      <c r="H48" s="2" t="str">
        <f>_xlfn.XLOOKUP(C48,customers!$A$1:$A$1001,customers!$G$1:$G$1001,,0)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 s="5">
        <f>_xlfn.XLOOKUP(D48,products!$A$1:$A$49,products!$D$1:$D$49,,0)</f>
        <v>2.5</v>
      </c>
      <c r="L48" s="6">
        <f>_xlfn.XLOOKUP(D48,products!$A$1:$A$49,products!$E$1:$E$49,,0)</f>
        <v>31.624999999999996</v>
      </c>
      <c r="M48" s="6">
        <f t="shared" si="0"/>
        <v>63.249999999999993</v>
      </c>
      <c r="N48" t="str">
        <f t="shared" si="1"/>
        <v>Excecutive</v>
      </c>
      <c r="O48" t="str">
        <f t="shared" si="2"/>
        <v>Medium</v>
      </c>
      <c r="P48" t="str">
        <f>_xlfn.XLOOKUP(OrdersTable[[#This Row],[Customer ID]],customers!$A$1:$A$1001,customers!I47:I1047,,0)</f>
        <v>Yes</v>
      </c>
      <c r="Q48" s="7">
        <f>SUM(OrdersTable[Sales])</f>
        <v>45134.254999999997</v>
      </c>
      <c r="R48">
        <f>COUNTA(OrdersTable[Order ID])</f>
        <v>1000</v>
      </c>
      <c r="S48" s="7">
        <f>OrdersTable[[#This Row],[Total revenue]]/OrdersTable[[#This Row],[count order id]]</f>
        <v>45.134254999999996</v>
      </c>
    </row>
    <row r="49" spans="1:19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_xlfn.XLOOKUP(C49,customers!$A$1:$A$1001,customers!B48:B1048,,0)</f>
        <v>Rudy Farquharson</v>
      </c>
      <c r="G49" s="2" t="str">
        <f>_xlfn.XLOOKUP(C49,customers!$A$1:$A$1001,customers!$C$1:$C$1001,,0)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 s="5">
        <f>_xlfn.XLOOKUP(D49,products!$A$1:$A$49,products!$D$1:$D$49,,0)</f>
        <v>0.2</v>
      </c>
      <c r="L49" s="6">
        <f>_xlfn.XLOOKUP(D49,products!$A$1:$A$49,products!$E$1:$E$49,,0)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Large</v>
      </c>
      <c r="P49" t="str">
        <f>_xlfn.XLOOKUP(OrdersTable[[#This Row],[Customer ID]],customers!$A$1:$A$1001,customers!I48:I1048,,0)</f>
        <v>Yes</v>
      </c>
      <c r="Q49" s="7">
        <f>SUM(OrdersTable[Sales])</f>
        <v>45134.254999999997</v>
      </c>
      <c r="R49">
        <f>COUNTA(OrdersTable[Order ID])</f>
        <v>1000</v>
      </c>
      <c r="S49" s="7">
        <f>OrdersTable[[#This Row],[Total revenue]]/OrdersTable[[#This Row],[count order id]]</f>
        <v>45.134254999999996</v>
      </c>
    </row>
    <row r="50" spans="1:19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_xlfn.XLOOKUP(C50,customers!$A$1:$A$1001,customers!B49:B1049,,0)</f>
        <v>Vicki Kirdsch</v>
      </c>
      <c r="G50" s="2" t="str">
        <f>_xlfn.XLOOKUP(C50,customers!$A$1:$A$1001,customers!$C$1:$C$1001,,0)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 s="5">
        <f>_xlfn.XLOOKUP(D50,products!$A$1:$A$49,products!$D$1:$D$49,,0)</f>
        <v>2.5</v>
      </c>
      <c r="L50" s="6">
        <f>_xlfn.XLOOKUP(D50,products!$A$1:$A$49,products!$E$1:$E$49,,0)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_xlfn.XLOOKUP(OrdersTable[[#This Row],[Customer ID]],customers!$A$1:$A$1001,customers!I49:I1049,,0)</f>
        <v>No</v>
      </c>
      <c r="Q50" s="7">
        <f>SUM(OrdersTable[Sales])</f>
        <v>45134.254999999997</v>
      </c>
      <c r="R50">
        <f>COUNTA(OrdersTable[Order ID])</f>
        <v>1000</v>
      </c>
      <c r="S50" s="7">
        <f>OrdersTable[[#This Row],[Total revenue]]/OrdersTable[[#This Row],[count order id]]</f>
        <v>45.134254999999996</v>
      </c>
    </row>
    <row r="51" spans="1:19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_xlfn.XLOOKUP(C51,customers!$A$1:$A$1001,customers!B50:B1050,,0)</f>
        <v>Ruy Cancellieri</v>
      </c>
      <c r="G51" s="2" t="str">
        <f>_xlfn.XLOOKUP(C51,customers!$A$1:$A$1001,customers!$C$1:$C$1001,,0)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 s="5">
        <f>_xlfn.XLOOKUP(D51,products!$A$1:$A$49,products!$D$1:$D$49,,0)</f>
        <v>1</v>
      </c>
      <c r="L51" s="6">
        <f>_xlfn.XLOOKUP(D51,products!$A$1:$A$49,products!$E$1:$E$49,,0)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Large</v>
      </c>
      <c r="P51" t="str">
        <f>_xlfn.XLOOKUP(OrdersTable[[#This Row],[Customer ID]],customers!$A$1:$A$1001,customers!I50:I1050,,0)</f>
        <v>No</v>
      </c>
      <c r="Q51" s="7">
        <f>SUM(OrdersTable[Sales])</f>
        <v>45134.254999999997</v>
      </c>
      <c r="R51">
        <f>COUNTA(OrdersTable[Order ID])</f>
        <v>1000</v>
      </c>
      <c r="S51" s="7">
        <f>OrdersTable[[#This Row],[Total revenue]]/OrdersTable[[#This Row],[count order id]]</f>
        <v>45.134254999999996</v>
      </c>
    </row>
    <row r="52" spans="1:19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_xlfn.XLOOKUP(C52,customers!$A$1:$A$1001,customers!B51:B1051,,0)</f>
        <v>Rudiger Di Bartolomeo</v>
      </c>
      <c r="G52" s="2" t="str">
        <f>_xlfn.XLOOKUP(C52,customers!$A$1:$A$1001,customers!$C$1:$C$1001,,0)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 s="5">
        <f>_xlfn.XLOOKUP(D52,products!$A$1:$A$49,products!$D$1:$D$49,,0)</f>
        <v>0.5</v>
      </c>
      <c r="L52" s="6">
        <f>_xlfn.XLOOKUP(D52,products!$A$1:$A$49,products!$E$1:$E$49,,0)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_xlfn.XLOOKUP(OrdersTable[[#This Row],[Customer ID]],customers!$A$1:$A$1001,customers!I51:I1051,,0)</f>
        <v>Yes</v>
      </c>
      <c r="Q52" s="7">
        <f>SUM(OrdersTable[Sales])</f>
        <v>45134.254999999997</v>
      </c>
      <c r="R52">
        <f>COUNTA(OrdersTable[Order ID])</f>
        <v>1000</v>
      </c>
      <c r="S52" s="7">
        <f>OrdersTable[[#This Row],[Total revenue]]/OrdersTable[[#This Row],[count order id]]</f>
        <v>45.134254999999996</v>
      </c>
    </row>
    <row r="53" spans="1:19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_xlfn.XLOOKUP(C53,customers!$A$1:$A$1001,customers!B52:B1052,,0)</f>
        <v>Dyanna Aizikovitz</v>
      </c>
      <c r="G53" s="2" t="str">
        <f>_xlfn.XLOOKUP(C53,customers!$A$1:$A$1001,customers!$C$1:$C$1001,,0)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 s="5">
        <f>_xlfn.XLOOKUP(D53,products!$A$1:$A$49,products!$D$1:$D$49,,0)</f>
        <v>2.5</v>
      </c>
      <c r="L53" s="6">
        <f>_xlfn.XLOOKUP(D53,products!$A$1:$A$49,products!$E$1:$E$49,,0)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Large</v>
      </c>
      <c r="P53" t="str">
        <f>_xlfn.XLOOKUP(OrdersTable[[#This Row],[Customer ID]],customers!$A$1:$A$1001,customers!I52:I1052,,0)</f>
        <v>Yes</v>
      </c>
      <c r="Q53" s="7">
        <f>SUM(OrdersTable[Sales])</f>
        <v>45134.254999999997</v>
      </c>
      <c r="R53">
        <f>COUNTA(OrdersTable[Order ID])</f>
        <v>1000</v>
      </c>
      <c r="S53" s="7">
        <f>OrdersTable[[#This Row],[Total revenue]]/OrdersTable[[#This Row],[count order id]]</f>
        <v>45.134254999999996</v>
      </c>
    </row>
    <row r="54" spans="1:19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_xlfn.XLOOKUP(C54,customers!$A$1:$A$1001,customers!B53:B1053,,0)</f>
        <v>Emiline Priddis</v>
      </c>
      <c r="G54" s="2" t="str">
        <f>_xlfn.XLOOKUP(C54,customers!$A$1:$A$1001,customers!$C$1:$C$1001,,0)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 s="5">
        <f>_xlfn.XLOOKUP(D54,products!$A$1:$A$49,products!$D$1:$D$49,,0)</f>
        <v>0.5</v>
      </c>
      <c r="L54" s="6">
        <f>_xlfn.XLOOKUP(D54,products!$A$1:$A$49,products!$E$1:$E$49,,0)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_xlfn.XLOOKUP(OrdersTable[[#This Row],[Customer ID]],customers!$A$1:$A$1001,customers!I53:I1053,,0)</f>
        <v>No</v>
      </c>
      <c r="Q54" s="7">
        <f>SUM(OrdersTable[Sales])</f>
        <v>45134.254999999997</v>
      </c>
      <c r="R54">
        <f>COUNTA(OrdersTable[Order ID])</f>
        <v>1000</v>
      </c>
      <c r="S54" s="7">
        <f>OrdersTable[[#This Row],[Total revenue]]/OrdersTable[[#This Row],[count order id]]</f>
        <v>45.134254999999996</v>
      </c>
    </row>
    <row r="55" spans="1:19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_xlfn.XLOOKUP(C55,customers!$A$1:$A$1001,customers!B54:B1054,,0)</f>
        <v>Queenie Veel</v>
      </c>
      <c r="G55" s="2" t="str">
        <f>_xlfn.XLOOKUP(C55,customers!$A$1:$A$1001,customers!$C$1:$C$1001,,0)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 s="5">
        <f>_xlfn.XLOOKUP(D55,products!$A$1:$A$49,products!$D$1:$D$49,,0)</f>
        <v>2.5</v>
      </c>
      <c r="L55" s="6">
        <f>_xlfn.XLOOKUP(D55,products!$A$1:$A$49,products!$E$1:$E$49,,0)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Large</v>
      </c>
      <c r="P55" t="str">
        <f>_xlfn.XLOOKUP(OrdersTable[[#This Row],[Customer ID]],customers!$A$1:$A$1001,customers!I54:I1054,,0)</f>
        <v>Yes</v>
      </c>
      <c r="Q55" s="7">
        <f>SUM(OrdersTable[Sales])</f>
        <v>45134.254999999997</v>
      </c>
      <c r="R55">
        <f>COUNTA(OrdersTable[Order ID])</f>
        <v>1000</v>
      </c>
      <c r="S55" s="7">
        <f>OrdersTable[[#This Row],[Total revenue]]/OrdersTable[[#This Row],[count order id]]</f>
        <v>45.134254999999996</v>
      </c>
    </row>
    <row r="56" spans="1:19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_xlfn.XLOOKUP(C56,customers!$A$1:$A$1001,customers!B55:B1055,,0)</f>
        <v>Isahella Hagland</v>
      </c>
      <c r="G56" s="2" t="str">
        <f>_xlfn.XLOOKUP(C56,customers!$A$1:$A$1001,customers!$C$1:$C$1001,,0)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 s="5">
        <f>_xlfn.XLOOKUP(D56,products!$A$1:$A$49,products!$D$1:$D$49,,0)</f>
        <v>1</v>
      </c>
      <c r="L56" s="6">
        <f>_xlfn.XLOOKUP(D56,products!$A$1:$A$49,products!$E$1:$E$49,,0)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_xlfn.XLOOKUP(OrdersTable[[#This Row],[Customer ID]],customers!$A$1:$A$1001,customers!I55:I1055,,0)</f>
        <v>No</v>
      </c>
      <c r="Q56" s="7">
        <f>SUM(OrdersTable[Sales])</f>
        <v>45134.254999999997</v>
      </c>
      <c r="R56">
        <f>COUNTA(OrdersTable[Order ID])</f>
        <v>1000</v>
      </c>
      <c r="S56" s="7">
        <f>OrdersTable[[#This Row],[Total revenue]]/OrdersTable[[#This Row],[count order id]]</f>
        <v>45.134254999999996</v>
      </c>
    </row>
    <row r="57" spans="1:19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_xlfn.XLOOKUP(C57,customers!$A$1:$A$1001,customers!B56:B1056,,0)</f>
        <v>Marie-jeanne Redgrave</v>
      </c>
      <c r="G57" s="2">
        <f>_xlfn.XLOOKUP(C57,customers!$A$1:$A$1001,customers!$C$1:$C$1001,,0)</f>
        <v>0</v>
      </c>
      <c r="H57" s="2" t="str">
        <f>_xlfn.XLOOKUP(C57,customers!$A$1:$A$1001,customers!$G$1:$G$1001,,0)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 s="5">
        <f>_xlfn.XLOOKUP(D57,products!$A$1:$A$49,products!$D$1:$D$49,,0)</f>
        <v>1</v>
      </c>
      <c r="L57" s="6">
        <f>_xlfn.XLOOKUP(D57,products!$A$1:$A$49,products!$E$1:$E$49,,0)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Large</v>
      </c>
      <c r="P57" t="str">
        <f>_xlfn.XLOOKUP(OrdersTable[[#This Row],[Customer ID]],customers!$A$1:$A$1001,customers!I56:I1056,,0)</f>
        <v>Yes</v>
      </c>
      <c r="Q57" s="7">
        <f>SUM(OrdersTable[Sales])</f>
        <v>45134.254999999997</v>
      </c>
      <c r="R57">
        <f>COUNTA(OrdersTable[Order ID])</f>
        <v>1000</v>
      </c>
      <c r="S57" s="7">
        <f>OrdersTable[[#This Row],[Total revenue]]/OrdersTable[[#This Row],[count order id]]</f>
        <v>45.134254999999996</v>
      </c>
    </row>
    <row r="58" spans="1:19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_xlfn.XLOOKUP(C58,customers!$A$1:$A$1001,customers!B57:B1057,,0)</f>
        <v>Shawnee Critchlow</v>
      </c>
      <c r="G58" s="2" t="str">
        <f>_xlfn.XLOOKUP(C58,customers!$A$1:$A$1001,customers!$C$1:$C$1001,,0)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 s="5">
        <f>_xlfn.XLOOKUP(D58,products!$A$1:$A$49,products!$D$1:$D$49,,0)</f>
        <v>0.2</v>
      </c>
      <c r="L58" s="6">
        <f>_xlfn.XLOOKUP(D58,products!$A$1:$A$49,products!$E$1:$E$49,,0)</f>
        <v>3.645</v>
      </c>
      <c r="M58" s="6">
        <f t="shared" si="0"/>
        <v>10.935</v>
      </c>
      <c r="N58" t="str">
        <f t="shared" si="1"/>
        <v>Excecutive</v>
      </c>
      <c r="O58" t="str">
        <f t="shared" si="2"/>
        <v>Dark</v>
      </c>
      <c r="P58" t="str">
        <f>_xlfn.XLOOKUP(OrdersTable[[#This Row],[Customer ID]],customers!$A$1:$A$1001,customers!I57:I1057,,0)</f>
        <v>No</v>
      </c>
      <c r="Q58" s="7">
        <f>SUM(OrdersTable[Sales])</f>
        <v>45134.254999999997</v>
      </c>
      <c r="R58">
        <f>COUNTA(OrdersTable[Order ID])</f>
        <v>1000</v>
      </c>
      <c r="S58" s="7">
        <f>OrdersTable[[#This Row],[Total revenue]]/OrdersTable[[#This Row],[count order id]]</f>
        <v>45.134254999999996</v>
      </c>
    </row>
    <row r="59" spans="1:19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_xlfn.XLOOKUP(C59,customers!$A$1:$A$1001,customers!B58:B1058,,0)</f>
        <v>Carmina Hubbuck</v>
      </c>
      <c r="G59" s="2" t="str">
        <f>_xlfn.XLOOKUP(C59,customers!$A$1:$A$1001,customers!$C$1:$C$1001,,0)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 s="5">
        <f>_xlfn.XLOOKUP(D59,products!$A$1:$A$49,products!$D$1:$D$49,,0)</f>
        <v>1</v>
      </c>
      <c r="L59" s="6">
        <f>_xlfn.XLOOKUP(D59,products!$A$1:$A$49,products!$E$1:$E$49,,0)</f>
        <v>14.85</v>
      </c>
      <c r="M59" s="6">
        <f t="shared" si="0"/>
        <v>59.4</v>
      </c>
      <c r="N59" t="str">
        <f t="shared" si="1"/>
        <v>Excecutive</v>
      </c>
      <c r="O59" t="str">
        <f t="shared" si="2"/>
        <v>Large</v>
      </c>
      <c r="P59" t="str">
        <f>_xlfn.XLOOKUP(OrdersTable[[#This Row],[Customer ID]],customers!$A$1:$A$1001,customers!I58:I1058,,0)</f>
        <v>No</v>
      </c>
      <c r="Q59" s="7">
        <f>SUM(OrdersTable[Sales])</f>
        <v>45134.254999999997</v>
      </c>
      <c r="R59">
        <f>COUNTA(OrdersTable[Order ID])</f>
        <v>1000</v>
      </c>
      <c r="S59" s="7">
        <f>OrdersTable[[#This Row],[Total revenue]]/OrdersTable[[#This Row],[count order id]]</f>
        <v>45.134254999999996</v>
      </c>
    </row>
    <row r="60" spans="1:19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_xlfn.XLOOKUP(C60,customers!$A$1:$A$1001,customers!B59:B1059,,0)</f>
        <v>Geneva Standley</v>
      </c>
      <c r="G60" s="2">
        <f>_xlfn.XLOOKUP(C60,customers!$A$1:$A$1001,customers!$C$1:$C$1001,,0)</f>
        <v>0</v>
      </c>
      <c r="H60" s="2" t="str">
        <f>_xlfn.XLOOKUP(C60,customers!$A$1:$A$1001,customers!$G$1:$G$1001,,0)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 s="5">
        <f>_xlfn.XLOOKUP(D60,products!$A$1:$A$49,products!$D$1:$D$49,,0)</f>
        <v>2.5</v>
      </c>
      <c r="L60" s="6">
        <f>_xlfn.XLOOKUP(D60,products!$A$1:$A$49,products!$E$1:$E$49,,0)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_xlfn.XLOOKUP(OrdersTable[[#This Row],[Customer ID]],customers!$A$1:$A$1001,customers!I59:I1059,,0)</f>
        <v>Yes</v>
      </c>
      <c r="Q60" s="7">
        <f>SUM(OrdersTable[Sales])</f>
        <v>45134.254999999997</v>
      </c>
      <c r="R60">
        <f>COUNTA(OrdersTable[Order ID])</f>
        <v>1000</v>
      </c>
      <c r="S60" s="7">
        <f>OrdersTable[[#This Row],[Total revenue]]/OrdersTable[[#This Row],[count order id]]</f>
        <v>45.134254999999996</v>
      </c>
    </row>
    <row r="61" spans="1:19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_xlfn.XLOOKUP(C61,customers!$A$1:$A$1001,customers!B60:B1060,,0)</f>
        <v>Muffin Yallop</v>
      </c>
      <c r="G61" s="2" t="str">
        <f>_xlfn.XLOOKUP(C61,customers!$A$1:$A$1001,customers!$C$1:$C$1001,,0)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 s="5">
        <f>_xlfn.XLOOKUP(D61,products!$A$1:$A$49,products!$D$1:$D$49,,0)</f>
        <v>0.5</v>
      </c>
      <c r="L61" s="6">
        <f>_xlfn.XLOOKUP(D61,products!$A$1:$A$49,products!$E$1:$E$49,,0)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_xlfn.XLOOKUP(OrdersTable[[#This Row],[Customer ID]],customers!$A$1:$A$1001,customers!I60:I1060,,0)</f>
        <v>Yes</v>
      </c>
      <c r="Q61" s="7">
        <f>SUM(OrdersTable[Sales])</f>
        <v>45134.254999999997</v>
      </c>
      <c r="R61">
        <f>COUNTA(OrdersTable[Order ID])</f>
        <v>1000</v>
      </c>
      <c r="S61" s="7">
        <f>OrdersTable[[#This Row],[Total revenue]]/OrdersTable[[#This Row],[count order id]]</f>
        <v>45.134254999999996</v>
      </c>
    </row>
    <row r="62" spans="1:19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_xlfn.XLOOKUP(C62,customers!$A$1:$A$1001,customers!B61:B1061,,0)</f>
        <v>Ezri Hows</v>
      </c>
      <c r="G62" s="2" t="str">
        <f>_xlfn.XLOOKUP(C62,customers!$A$1:$A$1001,customers!$C$1:$C$1001,,0)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 s="5">
        <f>_xlfn.XLOOKUP(D62,products!$A$1:$A$49,products!$D$1:$D$49,,0)</f>
        <v>2.5</v>
      </c>
      <c r="L62" s="6">
        <f>_xlfn.XLOOKUP(D62,products!$A$1:$A$49,products!$E$1:$E$49,,0)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_xlfn.XLOOKUP(OrdersTable[[#This Row],[Customer ID]],customers!$A$1:$A$1001,customers!I61:I1061,,0)</f>
        <v>Yes</v>
      </c>
      <c r="Q62" s="7">
        <f>SUM(OrdersTable[Sales])</f>
        <v>45134.254999999997</v>
      </c>
      <c r="R62">
        <f>COUNTA(OrdersTable[Order ID])</f>
        <v>1000</v>
      </c>
      <c r="S62" s="7">
        <f>OrdersTable[[#This Row],[Total revenue]]/OrdersTable[[#This Row],[count order id]]</f>
        <v>45.134254999999996</v>
      </c>
    </row>
    <row r="63" spans="1:19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_xlfn.XLOOKUP(C63,customers!$A$1:$A$1001,customers!B62:B1062,,0)</f>
        <v>Mahala Ludwell</v>
      </c>
      <c r="G63" s="2">
        <f>_xlfn.XLOOKUP(C63,customers!$A$1:$A$1001,customers!$C$1:$C$1001,,0)</f>
        <v>0</v>
      </c>
      <c r="H63" s="2" t="str">
        <f>_xlfn.XLOOKUP(C63,customers!$A$1:$A$1001,customers!$G$1:$G$1001,,0)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 s="5">
        <f>_xlfn.XLOOKUP(D63,products!$A$1:$A$49,products!$D$1:$D$49,,0)</f>
        <v>0.5</v>
      </c>
      <c r="L63" s="6">
        <f>_xlfn.XLOOKUP(D63,products!$A$1:$A$49,products!$E$1:$E$49,,0)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_xlfn.XLOOKUP(OrdersTable[[#This Row],[Customer ID]],customers!$A$1:$A$1001,customers!I62:I1062,,0)</f>
        <v>Yes</v>
      </c>
      <c r="Q63" s="7">
        <f>SUM(OrdersTable[Sales])</f>
        <v>45134.254999999997</v>
      </c>
      <c r="R63">
        <f>COUNTA(OrdersTable[Order ID])</f>
        <v>1000</v>
      </c>
      <c r="S63" s="7">
        <f>OrdersTable[[#This Row],[Total revenue]]/OrdersTable[[#This Row],[count order id]]</f>
        <v>45.134254999999996</v>
      </c>
    </row>
    <row r="64" spans="1:19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_xlfn.XLOOKUP(C64,customers!$A$1:$A$1001,customers!B63:B1063,,0)</f>
        <v>Stanford Rodliff</v>
      </c>
      <c r="G64" s="2">
        <f>_xlfn.XLOOKUP(C64,customers!$A$1:$A$1001,customers!$C$1:$C$1001,,0)</f>
        <v>0</v>
      </c>
      <c r="H64" s="2" t="str">
        <f>_xlfn.XLOOKUP(C64,customers!$A$1:$A$1001,customers!$G$1:$G$1001,,0)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 s="5">
        <f>_xlfn.XLOOKUP(D64,products!$A$1:$A$49,products!$D$1:$D$49,,0)</f>
        <v>0.2</v>
      </c>
      <c r="L64" s="6">
        <f>_xlfn.XLOOKUP(D64,products!$A$1:$A$49,products!$E$1:$E$49,,0)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Large</v>
      </c>
      <c r="P64" t="str">
        <f>_xlfn.XLOOKUP(OrdersTable[[#This Row],[Customer ID]],customers!$A$1:$A$1001,customers!I63:I1063,,0)</f>
        <v>Yes</v>
      </c>
      <c r="Q64" s="7">
        <f>SUM(OrdersTable[Sales])</f>
        <v>45134.254999999997</v>
      </c>
      <c r="R64">
        <f>COUNTA(OrdersTable[Order ID])</f>
        <v>1000</v>
      </c>
      <c r="S64" s="7">
        <f>OrdersTable[[#This Row],[Total revenue]]/OrdersTable[[#This Row],[count order id]]</f>
        <v>45.134254999999996</v>
      </c>
    </row>
    <row r="65" spans="1:19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_xlfn.XLOOKUP(C65,customers!$A$1:$A$1001,customers!B64:B1064,,0)</f>
        <v>Hewet Synnot</v>
      </c>
      <c r="G65" s="2" t="str">
        <f>_xlfn.XLOOKUP(C65,customers!$A$1:$A$1001,customers!$C$1:$C$1001,,0)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 s="5">
        <f>_xlfn.XLOOKUP(D65,products!$A$1:$A$49,products!$D$1:$D$49,,0)</f>
        <v>0.5</v>
      </c>
      <c r="L65" s="6">
        <f>_xlfn.XLOOKUP(D65,products!$A$1:$A$49,products!$E$1:$E$49,,0)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_xlfn.XLOOKUP(OrdersTable[[#This Row],[Customer ID]],customers!$A$1:$A$1001,customers!I64:I1064,,0)</f>
        <v>No</v>
      </c>
      <c r="Q65" s="7">
        <f>SUM(OrdersTable[Sales])</f>
        <v>45134.254999999997</v>
      </c>
      <c r="R65">
        <f>COUNTA(OrdersTable[Order ID])</f>
        <v>1000</v>
      </c>
      <c r="S65" s="7">
        <f>OrdersTable[[#This Row],[Total revenue]]/OrdersTable[[#This Row],[count order id]]</f>
        <v>45.134254999999996</v>
      </c>
    </row>
    <row r="66" spans="1:19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_xlfn.XLOOKUP(C66,customers!$A$1:$A$1001,customers!B65:B1065,,0)</f>
        <v>Timofei Woofinden</v>
      </c>
      <c r="G66" s="2">
        <f>_xlfn.XLOOKUP(C66,customers!$A$1:$A$1001,customers!$C$1:$C$1001,,0)</f>
        <v>0</v>
      </c>
      <c r="H66" s="2" t="str">
        <f>_xlfn.XLOOKUP(C66,customers!$A$1:$A$1001,customers!$G$1:$G$1001,,0)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 s="5">
        <f>_xlfn.XLOOKUP(D66,products!$A$1:$A$49,products!$D$1:$D$49,,0)</f>
        <v>0.5</v>
      </c>
      <c r="L66" s="6">
        <f>_xlfn.XLOOKUP(D66,products!$A$1:$A$49,products!$E$1:$E$49,,0)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_xlfn.XLOOKUP(OrdersTable[[#This Row],[Customer ID]],customers!$A$1:$A$1001,customers!I65:I1065,,0)</f>
        <v>No</v>
      </c>
      <c r="Q66" s="7">
        <f>SUM(OrdersTable[Sales])</f>
        <v>45134.254999999997</v>
      </c>
      <c r="R66">
        <f>COUNTA(OrdersTable[Order ID])</f>
        <v>1000</v>
      </c>
      <c r="S66" s="7">
        <f>OrdersTable[[#This Row],[Total revenue]]/OrdersTable[[#This Row],[count order id]]</f>
        <v>45.134254999999996</v>
      </c>
    </row>
    <row r="67" spans="1:19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_xlfn.XLOOKUP(C67,customers!$A$1:$A$1001,customers!B66:B1066,,0)</f>
        <v>Bidget Tremellier</v>
      </c>
      <c r="G67" s="2" t="str">
        <f>_xlfn.XLOOKUP(C67,customers!$A$1:$A$1001,customers!$C$1:$C$1001,,0)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 s="5">
        <f>_xlfn.XLOOKUP(D67,products!$A$1:$A$49,products!$D$1:$D$49,,0)</f>
        <v>2.5</v>
      </c>
      <c r="L67" s="6">
        <f>_xlfn.XLOOKUP(D67,products!$A$1:$A$49,products!$E$1:$E$49,,0)</f>
        <v>20.584999999999997</v>
      </c>
      <c r="M67" s="6">
        <f t="shared" ref="M67:M130" si="3">L67*E67</f>
        <v>82.339999999999989</v>
      </c>
      <c r="N67" t="str">
        <f t="shared" ref="N67:N130" si="4">IF(I67="Rob","Robusta", IF(I67="Exc","Excecutive", IF(I67="Ara","Arabica", IF(I67="Lib","Liberica"))))</f>
        <v>Robusta</v>
      </c>
      <c r="O67" t="str">
        <f t="shared" ref="O67:O130" si="5">IF(J67="M","Medium", IF(J67="L","Large", IF(J67="D","Dark")))</f>
        <v>Dark</v>
      </c>
      <c r="P67" t="str">
        <f>_xlfn.XLOOKUP(OrdersTable[[#This Row],[Customer ID]],customers!$A$1:$A$1001,customers!I66:I1066,,0)</f>
        <v>Yes</v>
      </c>
      <c r="Q67" s="7">
        <f>SUM(OrdersTable[Sales])</f>
        <v>45134.254999999997</v>
      </c>
      <c r="R67">
        <f>COUNTA(OrdersTable[Order ID])</f>
        <v>1000</v>
      </c>
      <c r="S67" s="7">
        <f>OrdersTable[[#This Row],[Total revenue]]/OrdersTable[[#This Row],[count order id]]</f>
        <v>45.134254999999996</v>
      </c>
    </row>
    <row r="68" spans="1:19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_xlfn.XLOOKUP(C68,customers!$A$1:$A$1001,customers!B67:B1067,,0)</f>
        <v>Osbert Robins</v>
      </c>
      <c r="G68" s="2" t="str">
        <f>_xlfn.XLOOKUP(C68,customers!$A$1:$A$1001,customers!$C$1:$C$1001,,0)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 s="5">
        <f>_xlfn.XLOOKUP(D68,products!$A$1:$A$49,products!$D$1:$D$49,,0)</f>
        <v>0.5</v>
      </c>
      <c r="L68" s="6">
        <f>_xlfn.XLOOKUP(D68,products!$A$1:$A$49,products!$E$1:$E$49,,0)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Large</v>
      </c>
      <c r="P68" t="str">
        <f>_xlfn.XLOOKUP(OrdersTable[[#This Row],[Customer ID]],customers!$A$1:$A$1001,customers!I67:I1067,,0)</f>
        <v>Yes</v>
      </c>
      <c r="Q68" s="7">
        <f>SUM(OrdersTable[Sales])</f>
        <v>45134.254999999997</v>
      </c>
      <c r="R68">
        <f>COUNTA(OrdersTable[Order ID])</f>
        <v>1000</v>
      </c>
      <c r="S68" s="7">
        <f>OrdersTable[[#This Row],[Total revenue]]/OrdersTable[[#This Row],[count order id]]</f>
        <v>45.134254999999996</v>
      </c>
    </row>
    <row r="69" spans="1:19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_xlfn.XLOOKUP(C69,customers!$A$1:$A$1001,customers!B68:B1068,,0)</f>
        <v>Ewell Hanby</v>
      </c>
      <c r="G69" s="2" t="str">
        <f>_xlfn.XLOOKUP(C69,customers!$A$1:$A$1001,customers!$C$1:$C$1001,,0)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 s="5">
        <f>_xlfn.XLOOKUP(D69,products!$A$1:$A$49,products!$D$1:$D$49,,0)</f>
        <v>0.2</v>
      </c>
      <c r="L69" s="6">
        <f>_xlfn.XLOOKUP(D69,products!$A$1:$A$49,products!$E$1:$E$49,,0)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Large</v>
      </c>
      <c r="P69" t="str">
        <f>_xlfn.XLOOKUP(OrdersTable[[#This Row],[Customer ID]],customers!$A$1:$A$1001,customers!I68:I1068,,0)</f>
        <v>Yes</v>
      </c>
      <c r="Q69" s="7">
        <f>SUM(OrdersTable[Sales])</f>
        <v>45134.254999999997</v>
      </c>
      <c r="R69">
        <f>COUNTA(OrdersTable[Order ID])</f>
        <v>1000</v>
      </c>
      <c r="S69" s="7">
        <f>OrdersTable[[#This Row],[Total revenue]]/OrdersTable[[#This Row],[count order id]]</f>
        <v>45.134254999999996</v>
      </c>
    </row>
    <row r="70" spans="1:19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_xlfn.XLOOKUP(C70,customers!$A$1:$A$1001,customers!B69:B1069,,0)</f>
        <v>Lowell Keenleyside</v>
      </c>
      <c r="G70" s="2" t="str">
        <f>_xlfn.XLOOKUP(C70,customers!$A$1:$A$1001,customers!$C$1:$C$1001,,0)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 s="5">
        <f>_xlfn.XLOOKUP(D70,products!$A$1:$A$49,products!$D$1:$D$49,,0)</f>
        <v>0.2</v>
      </c>
      <c r="L70" s="6">
        <f>_xlfn.XLOOKUP(D70,products!$A$1:$A$49,products!$E$1:$E$49,,0)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_xlfn.XLOOKUP(OrdersTable[[#This Row],[Customer ID]],customers!$A$1:$A$1001,customers!I69:I1069,,0)</f>
        <v>No</v>
      </c>
      <c r="Q70" s="7">
        <f>SUM(OrdersTable[Sales])</f>
        <v>45134.254999999997</v>
      </c>
      <c r="R70">
        <f>COUNTA(OrdersTable[Order ID])</f>
        <v>1000</v>
      </c>
      <c r="S70" s="7">
        <f>OrdersTable[[#This Row],[Total revenue]]/OrdersTable[[#This Row],[count order id]]</f>
        <v>45.134254999999996</v>
      </c>
    </row>
    <row r="71" spans="1:19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_xlfn.XLOOKUP(C71,customers!$A$1:$A$1001,customers!B70:B1070,,0)</f>
        <v>Abraham Coleman</v>
      </c>
      <c r="G71" s="2" t="str">
        <f>_xlfn.XLOOKUP(C71,customers!$A$1:$A$1001,customers!$C$1:$C$1001,,0)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 s="5">
        <f>_xlfn.XLOOKUP(D71,products!$A$1:$A$49,products!$D$1:$D$49,,0)</f>
        <v>1</v>
      </c>
      <c r="L71" s="6">
        <f>_xlfn.XLOOKUP(D71,products!$A$1:$A$49,products!$E$1:$E$49,,0)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_xlfn.XLOOKUP(OrdersTable[[#This Row],[Customer ID]],customers!$A$1:$A$1001,customers!I70:I1070,,0)</f>
        <v>No</v>
      </c>
      <c r="Q71" s="7">
        <f>SUM(OrdersTable[Sales])</f>
        <v>45134.254999999997</v>
      </c>
      <c r="R71">
        <f>COUNTA(OrdersTable[Order ID])</f>
        <v>1000</v>
      </c>
      <c r="S71" s="7">
        <f>OrdersTable[[#This Row],[Total revenue]]/OrdersTable[[#This Row],[count order id]]</f>
        <v>45.134254999999996</v>
      </c>
    </row>
    <row r="72" spans="1:19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_xlfn.XLOOKUP(C72,customers!$A$1:$A$1001,customers!B71:B1071,,0)</f>
        <v>Vallie Kundt</v>
      </c>
      <c r="G72" s="2" t="str">
        <f>_xlfn.XLOOKUP(C72,customers!$A$1:$A$1001,customers!$C$1:$C$1001,,0)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 s="5">
        <f>_xlfn.XLOOKUP(D72,products!$A$1:$A$49,products!$D$1:$D$49,,0)</f>
        <v>2.5</v>
      </c>
      <c r="L72" s="6">
        <f>_xlfn.XLOOKUP(D72,products!$A$1:$A$49,products!$E$1:$E$49,,0)</f>
        <v>34.154999999999994</v>
      </c>
      <c r="M72" s="6">
        <f t="shared" si="3"/>
        <v>136.61999999999998</v>
      </c>
      <c r="N72" t="str">
        <f t="shared" si="4"/>
        <v>Excecutive</v>
      </c>
      <c r="O72" t="str">
        <f t="shared" si="5"/>
        <v>Large</v>
      </c>
      <c r="P72" t="str">
        <f>_xlfn.XLOOKUP(OrdersTable[[#This Row],[Customer ID]],customers!$A$1:$A$1001,customers!I71:I1071,,0)</f>
        <v>Yes</v>
      </c>
      <c r="Q72" s="7">
        <f>SUM(OrdersTable[Sales])</f>
        <v>45134.254999999997</v>
      </c>
      <c r="R72">
        <f>COUNTA(OrdersTable[Order ID])</f>
        <v>1000</v>
      </c>
      <c r="S72" s="7">
        <f>OrdersTable[[#This Row],[Total revenue]]/OrdersTable[[#This Row],[count order id]]</f>
        <v>45.134254999999996</v>
      </c>
    </row>
    <row r="73" spans="1:19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_xlfn.XLOOKUP(C73,customers!$A$1:$A$1001,customers!B72:B1072,,0)</f>
        <v>Julio Armytage</v>
      </c>
      <c r="G73" s="2" t="str">
        <f>_xlfn.XLOOKUP(C73,customers!$A$1:$A$1001,customers!$C$1:$C$1001,,0)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 s="5">
        <f>_xlfn.XLOOKUP(D73,products!$A$1:$A$49,products!$D$1:$D$49,,0)</f>
        <v>0.2</v>
      </c>
      <c r="L73" s="6">
        <f>_xlfn.XLOOKUP(D73,products!$A$1:$A$49,products!$E$1:$E$49,,0)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Large</v>
      </c>
      <c r="P73" t="str">
        <f>_xlfn.XLOOKUP(OrdersTable[[#This Row],[Customer ID]],customers!$A$1:$A$1001,customers!I72:I1072,,0)</f>
        <v>Yes</v>
      </c>
      <c r="Q73" s="7">
        <f>SUM(OrdersTable[Sales])</f>
        <v>45134.254999999997</v>
      </c>
      <c r="R73">
        <f>COUNTA(OrdersTable[Order ID])</f>
        <v>1000</v>
      </c>
      <c r="S73" s="7">
        <f>OrdersTable[[#This Row],[Total revenue]]/OrdersTable[[#This Row],[count order id]]</f>
        <v>45.134254999999996</v>
      </c>
    </row>
    <row r="74" spans="1:19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_xlfn.XLOOKUP(C74,customers!$A$1:$A$1001,customers!B73:B1073,,0)</f>
        <v>Winn Keyse</v>
      </c>
      <c r="G74" s="2">
        <f>_xlfn.XLOOKUP(C74,customers!$A$1:$A$1001,customers!$C$1:$C$1001,,0)</f>
        <v>0</v>
      </c>
      <c r="H74" s="2" t="str">
        <f>_xlfn.XLOOKUP(C74,customers!$A$1:$A$1001,customers!$G$1:$G$1001,,0)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 s="5">
        <f>_xlfn.XLOOKUP(D74,products!$A$1:$A$49,products!$D$1:$D$49,,0)</f>
        <v>2.5</v>
      </c>
      <c r="L74" s="6">
        <f>_xlfn.XLOOKUP(D74,products!$A$1:$A$49,products!$E$1:$E$49,,0)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_xlfn.XLOOKUP(OrdersTable[[#This Row],[Customer ID]],customers!$A$1:$A$1001,customers!I73:I1073,,0)</f>
        <v>Yes</v>
      </c>
      <c r="Q74" s="7">
        <f>SUM(OrdersTable[Sales])</f>
        <v>45134.254999999997</v>
      </c>
      <c r="R74">
        <f>COUNTA(OrdersTable[Order ID])</f>
        <v>1000</v>
      </c>
      <c r="S74" s="7">
        <f>OrdersTable[[#This Row],[Total revenue]]/OrdersTable[[#This Row],[count order id]]</f>
        <v>45.134254999999996</v>
      </c>
    </row>
    <row r="75" spans="1:19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_xlfn.XLOOKUP(C75,customers!$A$1:$A$1001,customers!B74:B1074,,0)</f>
        <v>Leonore Francisco</v>
      </c>
      <c r="G75" s="2">
        <f>_xlfn.XLOOKUP(C75,customers!$A$1:$A$1001,customers!$C$1:$C$1001,,0)</f>
        <v>0</v>
      </c>
      <c r="H75" s="2" t="str">
        <f>_xlfn.XLOOKUP(C75,customers!$A$1:$A$1001,customers!$G$1:$G$1001,,0)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 s="5">
        <f>_xlfn.XLOOKUP(D75,products!$A$1:$A$49,products!$D$1:$D$49,,0)</f>
        <v>0.2</v>
      </c>
      <c r="L75" s="6">
        <f>_xlfn.XLOOKUP(D75,products!$A$1:$A$49,products!$E$1:$E$49,,0)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_xlfn.XLOOKUP(OrdersTable[[#This Row],[Customer ID]],customers!$A$1:$A$1001,customers!I74:I1074,,0)</f>
        <v>No</v>
      </c>
      <c r="Q75" s="7">
        <f>SUM(OrdersTable[Sales])</f>
        <v>45134.254999999997</v>
      </c>
      <c r="R75">
        <f>COUNTA(OrdersTable[Order ID])</f>
        <v>1000</v>
      </c>
      <c r="S75" s="7">
        <f>OrdersTable[[#This Row],[Total revenue]]/OrdersTable[[#This Row],[count order id]]</f>
        <v>45.134254999999996</v>
      </c>
    </row>
    <row r="76" spans="1:19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_xlfn.XLOOKUP(C76,customers!$A$1:$A$1001,customers!B75:B1075,,0)</f>
        <v>Giacobo Skingle</v>
      </c>
      <c r="G76" s="2" t="str">
        <f>_xlfn.XLOOKUP(C76,customers!$A$1:$A$1001,customers!$C$1:$C$1001,,0)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 s="5">
        <f>_xlfn.XLOOKUP(D76,products!$A$1:$A$49,products!$D$1:$D$49,,0)</f>
        <v>0.5</v>
      </c>
      <c r="L76" s="6">
        <f>_xlfn.XLOOKUP(D76,products!$A$1:$A$49,products!$E$1:$E$49,,0)</f>
        <v>8.91</v>
      </c>
      <c r="M76" s="6">
        <f t="shared" si="3"/>
        <v>17.82</v>
      </c>
      <c r="N76" t="str">
        <f t="shared" si="4"/>
        <v>Excecutive</v>
      </c>
      <c r="O76" t="str">
        <f t="shared" si="5"/>
        <v>Large</v>
      </c>
      <c r="P76" t="str">
        <f>_xlfn.XLOOKUP(OrdersTable[[#This Row],[Customer ID]],customers!$A$1:$A$1001,customers!I75:I1075,,0)</f>
        <v>Yes</v>
      </c>
      <c r="Q76" s="7">
        <f>SUM(OrdersTable[Sales])</f>
        <v>45134.254999999997</v>
      </c>
      <c r="R76">
        <f>COUNTA(OrdersTable[Order ID])</f>
        <v>1000</v>
      </c>
      <c r="S76" s="7">
        <f>OrdersTable[[#This Row],[Total revenue]]/OrdersTable[[#This Row],[count order id]]</f>
        <v>45.134254999999996</v>
      </c>
    </row>
    <row r="77" spans="1:19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_xlfn.XLOOKUP(C77,customers!$A$1:$A$1001,customers!B76:B1076,,0)</f>
        <v>Jacinthe Balsillie</v>
      </c>
      <c r="G77" s="2" t="str">
        <f>_xlfn.XLOOKUP(C77,customers!$A$1:$A$1001,customers!$C$1:$C$1001,,0)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 s="5">
        <f>_xlfn.XLOOKUP(D77,products!$A$1:$A$49,products!$D$1:$D$49,,0)</f>
        <v>1</v>
      </c>
      <c r="L77" s="6">
        <f>_xlfn.XLOOKUP(D77,products!$A$1:$A$49,products!$E$1:$E$49,,0)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_xlfn.XLOOKUP(OrdersTable[[#This Row],[Customer ID]],customers!$A$1:$A$1001,customers!I76:I1076,,0)</f>
        <v>Yes</v>
      </c>
      <c r="Q77" s="7">
        <f>SUM(OrdersTable[Sales])</f>
        <v>45134.254999999997</v>
      </c>
      <c r="R77">
        <f>COUNTA(OrdersTable[Order ID])</f>
        <v>1000</v>
      </c>
      <c r="S77" s="7">
        <f>OrdersTable[[#This Row],[Total revenue]]/OrdersTable[[#This Row],[count order id]]</f>
        <v>45.134254999999996</v>
      </c>
    </row>
    <row r="78" spans="1:19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_xlfn.XLOOKUP(C78,customers!$A$1:$A$1001,customers!B77:B1077,,0)</f>
        <v>Bettina Leffek</v>
      </c>
      <c r="G78" s="2">
        <f>_xlfn.XLOOKUP(C78,customers!$A$1:$A$1001,customers!$C$1:$C$1001,,0)</f>
        <v>0</v>
      </c>
      <c r="H78" s="2" t="str">
        <f>_xlfn.XLOOKUP(C78,customers!$A$1:$A$1001,customers!$G$1:$G$1001,,0)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 s="5">
        <f>_xlfn.XLOOKUP(D78,products!$A$1:$A$49,products!$D$1:$D$49,,0)</f>
        <v>0.2</v>
      </c>
      <c r="L78" s="6">
        <f>_xlfn.XLOOKUP(D78,products!$A$1:$A$49,products!$E$1:$E$49,,0)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Large</v>
      </c>
      <c r="P78" t="str">
        <f>_xlfn.XLOOKUP(OrdersTable[[#This Row],[Customer ID]],customers!$A$1:$A$1001,customers!I77:I1077,,0)</f>
        <v>Yes</v>
      </c>
      <c r="Q78" s="7">
        <f>SUM(OrdersTable[Sales])</f>
        <v>45134.254999999997</v>
      </c>
      <c r="R78">
        <f>COUNTA(OrdersTable[Order ID])</f>
        <v>1000</v>
      </c>
      <c r="S78" s="7">
        <f>OrdersTable[[#This Row],[Total revenue]]/OrdersTable[[#This Row],[count order id]]</f>
        <v>45.134254999999996</v>
      </c>
    </row>
    <row r="79" spans="1:19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_xlfn.XLOOKUP(C79,customers!$A$1:$A$1001,customers!B78:B1078,,0)</f>
        <v>Jocko Pray</v>
      </c>
      <c r="G79" s="2" t="str">
        <f>_xlfn.XLOOKUP(C79,customers!$A$1:$A$1001,customers!$C$1:$C$1001,,0)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 s="5">
        <f>_xlfn.XLOOKUP(D79,products!$A$1:$A$49,products!$D$1:$D$49,,0)</f>
        <v>0.2</v>
      </c>
      <c r="L79" s="6">
        <f>_xlfn.XLOOKUP(D79,products!$A$1:$A$49,products!$E$1:$E$49,,0)</f>
        <v>3.645</v>
      </c>
      <c r="M79" s="6">
        <f t="shared" si="3"/>
        <v>7.29</v>
      </c>
      <c r="N79" t="str">
        <f t="shared" si="4"/>
        <v>Excecutive</v>
      </c>
      <c r="O79" t="str">
        <f t="shared" si="5"/>
        <v>Dark</v>
      </c>
      <c r="P79" t="str">
        <f>_xlfn.XLOOKUP(OrdersTable[[#This Row],[Customer ID]],customers!$A$1:$A$1001,customers!I78:I1078,,0)</f>
        <v>No</v>
      </c>
      <c r="Q79" s="7">
        <f>SUM(OrdersTable[Sales])</f>
        <v>45134.254999999997</v>
      </c>
      <c r="R79">
        <f>COUNTA(OrdersTable[Order ID])</f>
        <v>1000</v>
      </c>
      <c r="S79" s="7">
        <f>OrdersTable[[#This Row],[Total revenue]]/OrdersTable[[#This Row],[count order id]]</f>
        <v>45.134254999999996</v>
      </c>
    </row>
    <row r="80" spans="1:19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_xlfn.XLOOKUP(C80,customers!$A$1:$A$1001,customers!B79:B1079,,0)</f>
        <v>Fielding Keinrat</v>
      </c>
      <c r="G80" s="2" t="str">
        <f>_xlfn.XLOOKUP(C80,customers!$A$1:$A$1001,customers!$C$1:$C$1001,,0)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 s="5">
        <f>_xlfn.XLOOKUP(D80,products!$A$1:$A$49,products!$D$1:$D$49,,0)</f>
        <v>0.5</v>
      </c>
      <c r="L80" s="6">
        <f>_xlfn.XLOOKUP(D80,products!$A$1:$A$49,products!$E$1:$E$49,,0)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_xlfn.XLOOKUP(OrdersTable[[#This Row],[Customer ID]],customers!$A$1:$A$1001,customers!I79:I1079,,0)</f>
        <v>Yes</v>
      </c>
      <c r="Q80" s="7">
        <f>SUM(OrdersTable[Sales])</f>
        <v>45134.254999999997</v>
      </c>
      <c r="R80">
        <f>COUNTA(OrdersTable[Order ID])</f>
        <v>1000</v>
      </c>
      <c r="S80" s="7">
        <f>OrdersTable[[#This Row],[Total revenue]]/OrdersTable[[#This Row],[count order id]]</f>
        <v>45.134254999999996</v>
      </c>
    </row>
    <row r="81" spans="1:19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_xlfn.XLOOKUP(C81,customers!$A$1:$A$1001,customers!B80:B1080,,0)</f>
        <v>Say Risborough</v>
      </c>
      <c r="G81" s="2" t="str">
        <f>_xlfn.XLOOKUP(C81,customers!$A$1:$A$1001,customers!$C$1:$C$1001,,0)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 s="5">
        <f>_xlfn.XLOOKUP(D81,products!$A$1:$A$49,products!$D$1:$D$49,,0)</f>
        <v>1</v>
      </c>
      <c r="L81" s="6">
        <f>_xlfn.XLOOKUP(D81,products!$A$1:$A$49,products!$E$1:$E$49,,0)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Large</v>
      </c>
      <c r="P81" t="str">
        <f>_xlfn.XLOOKUP(OrdersTable[[#This Row],[Customer ID]],customers!$A$1:$A$1001,customers!I80:I1080,,0)</f>
        <v>Yes</v>
      </c>
      <c r="Q81" s="7">
        <f>SUM(OrdersTable[Sales])</f>
        <v>45134.254999999997</v>
      </c>
      <c r="R81">
        <f>COUNTA(OrdersTable[Order ID])</f>
        <v>1000</v>
      </c>
      <c r="S81" s="7">
        <f>OrdersTable[[#This Row],[Total revenue]]/OrdersTable[[#This Row],[count order id]]</f>
        <v>45.134254999999996</v>
      </c>
    </row>
    <row r="82" spans="1:19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_xlfn.XLOOKUP(C82,customers!$A$1:$A$1001,customers!B81:B1081,,0)</f>
        <v>Kari Swede</v>
      </c>
      <c r="G82" s="2" t="str">
        <f>_xlfn.XLOOKUP(C82,customers!$A$1:$A$1001,customers!$C$1:$C$1001,,0)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 s="5">
        <f>_xlfn.XLOOKUP(D82,products!$A$1:$A$49,products!$D$1:$D$49,,0)</f>
        <v>0.5</v>
      </c>
      <c r="L82" s="6">
        <f>_xlfn.XLOOKUP(D82,products!$A$1:$A$49,products!$E$1:$E$49,,0)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Large</v>
      </c>
      <c r="P82" t="str">
        <f>_xlfn.XLOOKUP(OrdersTable[[#This Row],[Customer ID]],customers!$A$1:$A$1001,customers!I81:I1081,,0)</f>
        <v>No</v>
      </c>
      <c r="Q82" s="7">
        <f>SUM(OrdersTable[Sales])</f>
        <v>45134.254999999997</v>
      </c>
      <c r="R82">
        <f>COUNTA(OrdersTable[Order ID])</f>
        <v>1000</v>
      </c>
      <c r="S82" s="7">
        <f>OrdersTable[[#This Row],[Total revenue]]/OrdersTable[[#This Row],[count order id]]</f>
        <v>45.134254999999996</v>
      </c>
    </row>
    <row r="83" spans="1:19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_xlfn.XLOOKUP(C83,customers!$A$1:$A$1001,customers!B82:B1082,,0)</f>
        <v>Dottie Tift</v>
      </c>
      <c r="G83" s="2" t="str">
        <f>_xlfn.XLOOKUP(C83,customers!$A$1:$A$1001,customers!$C$1:$C$1001,,0)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 s="5">
        <f>_xlfn.XLOOKUP(D83,products!$A$1:$A$49,products!$D$1:$D$49,,0)</f>
        <v>2.5</v>
      </c>
      <c r="L83" s="6">
        <f>_xlfn.XLOOKUP(D83,products!$A$1:$A$49,products!$E$1:$E$49,,0)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Large</v>
      </c>
      <c r="P83" t="str">
        <f>_xlfn.XLOOKUP(OrdersTable[[#This Row],[Customer ID]],customers!$A$1:$A$1001,customers!I82:I1082,,0)</f>
        <v>Yes</v>
      </c>
      <c r="Q83" s="7">
        <f>SUM(OrdersTable[Sales])</f>
        <v>45134.254999999997</v>
      </c>
      <c r="R83">
        <f>COUNTA(OrdersTable[Order ID])</f>
        <v>1000</v>
      </c>
      <c r="S83" s="7">
        <f>OrdersTable[[#This Row],[Total revenue]]/OrdersTable[[#This Row],[count order id]]</f>
        <v>45.134254999999996</v>
      </c>
    </row>
    <row r="84" spans="1:19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_xlfn.XLOOKUP(C84,customers!$A$1:$A$1001,customers!B83:B1083,,0)</f>
        <v>Claiborne Feye</v>
      </c>
      <c r="G84" s="2" t="str">
        <f>_xlfn.XLOOKUP(C84,customers!$A$1:$A$1001,customers!$C$1:$C$1001,,0)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 s="5">
        <f>_xlfn.XLOOKUP(D84,products!$A$1:$A$49,products!$D$1:$D$49,,0)</f>
        <v>2.5</v>
      </c>
      <c r="L84" s="6">
        <f>_xlfn.XLOOKUP(D84,products!$A$1:$A$49,products!$E$1:$E$49,,0)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_xlfn.XLOOKUP(OrdersTable[[#This Row],[Customer ID]],customers!$A$1:$A$1001,customers!I83:I1083,,0)</f>
        <v>No</v>
      </c>
      <c r="Q84" s="7">
        <f>SUM(OrdersTable[Sales])</f>
        <v>45134.254999999997</v>
      </c>
      <c r="R84">
        <f>COUNTA(OrdersTable[Order ID])</f>
        <v>1000</v>
      </c>
      <c r="S84" s="7">
        <f>OrdersTable[[#This Row],[Total revenue]]/OrdersTable[[#This Row],[count order id]]</f>
        <v>45.134254999999996</v>
      </c>
    </row>
    <row r="85" spans="1:19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_xlfn.XLOOKUP(C85,customers!$A$1:$A$1001,customers!B84:B1084,,0)</f>
        <v>Sherman Mewrcik</v>
      </c>
      <c r="G85" s="2">
        <f>_xlfn.XLOOKUP(C85,customers!$A$1:$A$1001,customers!$C$1:$C$1001,,0)</f>
        <v>0</v>
      </c>
      <c r="H85" s="2" t="str">
        <f>_xlfn.XLOOKUP(C85,customers!$A$1:$A$1001,customers!$G$1:$G$1001,,0)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 s="5">
        <f>_xlfn.XLOOKUP(D85,products!$A$1:$A$49,products!$D$1:$D$49,,0)</f>
        <v>2.5</v>
      </c>
      <c r="L85" s="6">
        <f>_xlfn.XLOOKUP(D85,products!$A$1:$A$49,products!$E$1:$E$49,,0)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_xlfn.XLOOKUP(OrdersTable[[#This Row],[Customer ID]],customers!$A$1:$A$1001,customers!I84:I1084,,0)</f>
        <v>Yes</v>
      </c>
      <c r="Q85" s="7">
        <f>SUM(OrdersTable[Sales])</f>
        <v>45134.254999999997</v>
      </c>
      <c r="R85">
        <f>COUNTA(OrdersTable[Order ID])</f>
        <v>1000</v>
      </c>
      <c r="S85" s="7">
        <f>OrdersTable[[#This Row],[Total revenue]]/OrdersTable[[#This Row],[count order id]]</f>
        <v>45.134254999999996</v>
      </c>
    </row>
    <row r="86" spans="1:19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_xlfn.XLOOKUP(C86,customers!$A$1:$A$1001,customers!B85:B1085,,0)</f>
        <v>Stanislaus Valsler</v>
      </c>
      <c r="G86" s="2" t="str">
        <f>_xlfn.XLOOKUP(C86,customers!$A$1:$A$1001,customers!$C$1:$C$1001,,0)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 s="5">
        <f>_xlfn.XLOOKUP(D86,products!$A$1:$A$49,products!$D$1:$D$49,,0)</f>
        <v>0.5</v>
      </c>
      <c r="L86" s="6">
        <f>_xlfn.XLOOKUP(D86,products!$A$1:$A$49,products!$E$1:$E$49,,0)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Large</v>
      </c>
      <c r="P86" t="str">
        <f>_xlfn.XLOOKUP(OrdersTable[[#This Row],[Customer ID]],customers!$A$1:$A$1001,customers!I85:I1085,,0)</f>
        <v>No</v>
      </c>
      <c r="Q86" s="7">
        <f>SUM(OrdersTable[Sales])</f>
        <v>45134.254999999997</v>
      </c>
      <c r="R86">
        <f>COUNTA(OrdersTable[Order ID])</f>
        <v>1000</v>
      </c>
      <c r="S86" s="7">
        <f>OrdersTable[[#This Row],[Total revenue]]/OrdersTable[[#This Row],[count order id]]</f>
        <v>45.134254999999996</v>
      </c>
    </row>
    <row r="87" spans="1:19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_xlfn.XLOOKUP(C87,customers!$A$1:$A$1001,customers!B86:B1086,,0)</f>
        <v>Serena Earley</v>
      </c>
      <c r="G87" s="2" t="str">
        <f>_xlfn.XLOOKUP(C87,customers!$A$1:$A$1001,customers!$C$1:$C$1001,,0)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 s="5">
        <f>_xlfn.XLOOKUP(D87,products!$A$1:$A$49,products!$D$1:$D$49,,0)</f>
        <v>2.5</v>
      </c>
      <c r="L87" s="6">
        <f>_xlfn.XLOOKUP(D87,products!$A$1:$A$49,products!$E$1:$E$49,,0)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Large</v>
      </c>
      <c r="P87" t="str">
        <f>_xlfn.XLOOKUP(OrdersTable[[#This Row],[Customer ID]],customers!$A$1:$A$1001,customers!I86:I1086,,0)</f>
        <v>No</v>
      </c>
      <c r="Q87" s="7">
        <f>SUM(OrdersTable[Sales])</f>
        <v>45134.254999999997</v>
      </c>
      <c r="R87">
        <f>COUNTA(OrdersTable[Order ID])</f>
        <v>1000</v>
      </c>
      <c r="S87" s="7">
        <f>OrdersTable[[#This Row],[Total revenue]]/OrdersTable[[#This Row],[count order id]]</f>
        <v>45.134254999999996</v>
      </c>
    </row>
    <row r="88" spans="1:19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_xlfn.XLOOKUP(C88,customers!$A$1:$A$1001,customers!B87:B1087,,0)</f>
        <v>Minny Chamberlayne</v>
      </c>
      <c r="G88" s="2" t="str">
        <f>_xlfn.XLOOKUP(C88,customers!$A$1:$A$1001,customers!$C$1:$C$1001,,0)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 s="5">
        <f>_xlfn.XLOOKUP(D88,products!$A$1:$A$49,products!$D$1:$D$49,,0)</f>
        <v>0.2</v>
      </c>
      <c r="L88" s="6">
        <f>_xlfn.XLOOKUP(D88,products!$A$1:$A$49,products!$E$1:$E$49,,0)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_xlfn.XLOOKUP(OrdersTable[[#This Row],[Customer ID]],customers!$A$1:$A$1001,customers!I87:I1087,,0)</f>
        <v>Yes</v>
      </c>
      <c r="Q88" s="7">
        <f>SUM(OrdersTable[Sales])</f>
        <v>45134.254999999997</v>
      </c>
      <c r="R88">
        <f>COUNTA(OrdersTable[Order ID])</f>
        <v>1000</v>
      </c>
      <c r="S88" s="7">
        <f>OrdersTable[[#This Row],[Total revenue]]/OrdersTable[[#This Row],[count order id]]</f>
        <v>45.134254999999996</v>
      </c>
    </row>
    <row r="89" spans="1:19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_xlfn.XLOOKUP(C89,customers!$A$1:$A$1001,customers!B88:B1088,,0)</f>
        <v>Elysee Sketch</v>
      </c>
      <c r="G89" s="2" t="str">
        <f>_xlfn.XLOOKUP(C89,customers!$A$1:$A$1001,customers!$C$1:$C$1001,,0)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 s="5">
        <f>_xlfn.XLOOKUP(D89,products!$A$1:$A$49,products!$D$1:$D$49,,0)</f>
        <v>1</v>
      </c>
      <c r="L89" s="6">
        <f>_xlfn.XLOOKUP(D89,products!$A$1:$A$49,products!$E$1:$E$49,,0)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_xlfn.XLOOKUP(OrdersTable[[#This Row],[Customer ID]],customers!$A$1:$A$1001,customers!I88:I1088,,0)</f>
        <v>Yes</v>
      </c>
      <c r="Q89" s="7">
        <f>SUM(OrdersTable[Sales])</f>
        <v>45134.254999999997</v>
      </c>
      <c r="R89">
        <f>COUNTA(OrdersTable[Order ID])</f>
        <v>1000</v>
      </c>
      <c r="S89" s="7">
        <f>OrdersTable[[#This Row],[Total revenue]]/OrdersTable[[#This Row],[count order id]]</f>
        <v>45.134254999999996</v>
      </c>
    </row>
    <row r="90" spans="1:19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_xlfn.XLOOKUP(C90,customers!$A$1:$A$1001,customers!B89:B1089,,0)</f>
        <v>Odille Thynne</v>
      </c>
      <c r="G90" s="2" t="str">
        <f>_xlfn.XLOOKUP(C90,customers!$A$1:$A$1001,customers!$C$1:$C$1001,,0)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 s="5">
        <f>_xlfn.XLOOKUP(D90,products!$A$1:$A$49,products!$D$1:$D$49,,0)</f>
        <v>1</v>
      </c>
      <c r="L90" s="6">
        <f>_xlfn.XLOOKUP(D90,products!$A$1:$A$49,products!$E$1:$E$49,,0)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Large</v>
      </c>
      <c r="P90" t="str">
        <f>_xlfn.XLOOKUP(OrdersTable[[#This Row],[Customer ID]],customers!$A$1:$A$1001,customers!I89:I1089,,0)</f>
        <v>Yes</v>
      </c>
      <c r="Q90" s="7">
        <f>SUM(OrdersTable[Sales])</f>
        <v>45134.254999999997</v>
      </c>
      <c r="R90">
        <f>COUNTA(OrdersTable[Order ID])</f>
        <v>1000</v>
      </c>
      <c r="S90" s="7">
        <f>OrdersTable[[#This Row],[Total revenue]]/OrdersTable[[#This Row],[count order id]]</f>
        <v>45.134254999999996</v>
      </c>
    </row>
    <row r="91" spans="1:19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_xlfn.XLOOKUP(C91,customers!$A$1:$A$1001,customers!B90:B1090,,0)</f>
        <v>Katerina Melloi</v>
      </c>
      <c r="G91" s="2" t="str">
        <f>_xlfn.XLOOKUP(C91,customers!$A$1:$A$1001,customers!$C$1:$C$1001,,0)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 s="5">
        <f>_xlfn.XLOOKUP(D91,products!$A$1:$A$49,products!$D$1:$D$49,,0)</f>
        <v>1</v>
      </c>
      <c r="L91" s="6">
        <f>_xlfn.XLOOKUP(D91,products!$A$1:$A$49,products!$E$1:$E$49,,0)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Large</v>
      </c>
      <c r="P91" t="str">
        <f>_xlfn.XLOOKUP(OrdersTable[[#This Row],[Customer ID]],customers!$A$1:$A$1001,customers!I90:I1090,,0)</f>
        <v>No</v>
      </c>
      <c r="Q91" s="7">
        <f>SUM(OrdersTable[Sales])</f>
        <v>45134.254999999997</v>
      </c>
      <c r="R91">
        <f>COUNTA(OrdersTable[Order ID])</f>
        <v>1000</v>
      </c>
      <c r="S91" s="7">
        <f>OrdersTable[[#This Row],[Total revenue]]/OrdersTable[[#This Row],[count order id]]</f>
        <v>45.134254999999996</v>
      </c>
    </row>
    <row r="92" spans="1:19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_xlfn.XLOOKUP(C92,customers!$A$1:$A$1001,customers!B91:B1091,,0)</f>
        <v>Abrahan Mussen</v>
      </c>
      <c r="G92" s="2">
        <f>_xlfn.XLOOKUP(C92,customers!$A$1:$A$1001,customers!$C$1:$C$1001,,0)</f>
        <v>0</v>
      </c>
      <c r="H92" s="2" t="str">
        <f>_xlfn.XLOOKUP(C92,customers!$A$1:$A$1001,customers!$G$1:$G$1001,,0)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 s="5">
        <f>_xlfn.XLOOKUP(D92,products!$A$1:$A$49,products!$D$1:$D$49,,0)</f>
        <v>1</v>
      </c>
      <c r="L92" s="6">
        <f>_xlfn.XLOOKUP(D92,products!$A$1:$A$49,products!$E$1:$E$49,,0)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Large</v>
      </c>
      <c r="P92" t="str">
        <f>_xlfn.XLOOKUP(OrdersTable[[#This Row],[Customer ID]],customers!$A$1:$A$1001,customers!I91:I1091,,0)</f>
        <v>No</v>
      </c>
      <c r="Q92" s="7">
        <f>SUM(OrdersTable[Sales])</f>
        <v>45134.254999999997</v>
      </c>
      <c r="R92">
        <f>COUNTA(OrdersTable[Order ID])</f>
        <v>1000</v>
      </c>
      <c r="S92" s="7">
        <f>OrdersTable[[#This Row],[Total revenue]]/OrdersTable[[#This Row],[count order id]]</f>
        <v>45.134254999999996</v>
      </c>
    </row>
    <row r="93" spans="1:19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_xlfn.XLOOKUP(C93,customers!$A$1:$A$1001,customers!B92:B1092,,0)</f>
        <v>Anny Mundford</v>
      </c>
      <c r="G93" s="2" t="str">
        <f>_xlfn.XLOOKUP(C93,customers!$A$1:$A$1001,customers!$C$1:$C$1001,,0)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 s="5">
        <f>_xlfn.XLOOKUP(D93,products!$A$1:$A$49,products!$D$1:$D$49,,0)</f>
        <v>2.5</v>
      </c>
      <c r="L93" s="6">
        <f>_xlfn.XLOOKUP(D93,products!$A$1:$A$49,products!$E$1:$E$49,,0)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_xlfn.XLOOKUP(OrdersTable[[#This Row],[Customer ID]],customers!$A$1:$A$1001,customers!I92:I1092,,0)</f>
        <v>No</v>
      </c>
      <c r="Q93" s="7">
        <f>SUM(OrdersTable[Sales])</f>
        <v>45134.254999999997</v>
      </c>
      <c r="R93">
        <f>COUNTA(OrdersTable[Order ID])</f>
        <v>1000</v>
      </c>
      <c r="S93" s="7">
        <f>OrdersTable[[#This Row],[Total revenue]]/OrdersTable[[#This Row],[count order id]]</f>
        <v>45.134254999999996</v>
      </c>
    </row>
    <row r="94" spans="1:19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_xlfn.XLOOKUP(C94,customers!$A$1:$A$1001,customers!B93:B1093,,0)</f>
        <v>Isa Blazewicz</v>
      </c>
      <c r="G94" s="2">
        <f>_xlfn.XLOOKUP(C94,customers!$A$1:$A$1001,customers!$C$1:$C$1001,,0)</f>
        <v>0</v>
      </c>
      <c r="H94" s="2" t="str">
        <f>_xlfn.XLOOKUP(C94,customers!$A$1:$A$1001,customers!$G$1:$G$1001,,0)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 s="5">
        <f>_xlfn.XLOOKUP(D94,products!$A$1:$A$49,products!$D$1:$D$49,,0)</f>
        <v>1</v>
      </c>
      <c r="L94" s="6">
        <f>_xlfn.XLOOKUP(D94,products!$A$1:$A$49,products!$E$1:$E$49,,0)</f>
        <v>14.85</v>
      </c>
      <c r="M94" s="6">
        <f t="shared" si="3"/>
        <v>44.55</v>
      </c>
      <c r="N94" t="str">
        <f t="shared" si="4"/>
        <v>Excecutive</v>
      </c>
      <c r="O94" t="str">
        <f t="shared" si="5"/>
        <v>Large</v>
      </c>
      <c r="P94" t="str">
        <f>_xlfn.XLOOKUP(OrdersTable[[#This Row],[Customer ID]],customers!$A$1:$A$1001,customers!I93:I1093,,0)</f>
        <v>No</v>
      </c>
      <c r="Q94" s="7">
        <f>SUM(OrdersTable[Sales])</f>
        <v>45134.254999999997</v>
      </c>
      <c r="R94">
        <f>COUNTA(OrdersTable[Order ID])</f>
        <v>1000</v>
      </c>
      <c r="S94" s="7">
        <f>OrdersTable[[#This Row],[Total revenue]]/OrdersTable[[#This Row],[count order id]]</f>
        <v>45.134254999999996</v>
      </c>
    </row>
    <row r="95" spans="1:19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_xlfn.XLOOKUP(C95,customers!$A$1:$A$1001,customers!B94:B1094,,0)</f>
        <v>Mord Meriet</v>
      </c>
      <c r="G95" s="2" t="str">
        <f>_xlfn.XLOOKUP(C95,customers!$A$1:$A$1001,customers!$C$1:$C$1001,,0)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 s="5">
        <f>_xlfn.XLOOKUP(D95,products!$A$1:$A$49,products!$D$1:$D$49,,0)</f>
        <v>0.5</v>
      </c>
      <c r="L95" s="6">
        <f>_xlfn.XLOOKUP(D95,products!$A$1:$A$49,products!$E$1:$E$49,,0)</f>
        <v>8.91</v>
      </c>
      <c r="M95" s="6">
        <f t="shared" si="3"/>
        <v>35.64</v>
      </c>
      <c r="N95" t="str">
        <f t="shared" si="4"/>
        <v>Excecutive</v>
      </c>
      <c r="O95" t="str">
        <f t="shared" si="5"/>
        <v>Large</v>
      </c>
      <c r="P95" t="str">
        <f>_xlfn.XLOOKUP(OrdersTable[[#This Row],[Customer ID]],customers!$A$1:$A$1001,customers!I94:I1094,,0)</f>
        <v>No</v>
      </c>
      <c r="Q95" s="7">
        <f>SUM(OrdersTable[Sales])</f>
        <v>45134.254999999997</v>
      </c>
      <c r="R95">
        <f>COUNTA(OrdersTable[Order ID])</f>
        <v>1000</v>
      </c>
      <c r="S95" s="7">
        <f>OrdersTable[[#This Row],[Total revenue]]/OrdersTable[[#This Row],[count order id]]</f>
        <v>45.134254999999996</v>
      </c>
    </row>
    <row r="96" spans="1:19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_xlfn.XLOOKUP(C96,customers!$A$1:$A$1001,customers!B95:B1095,,0)</f>
        <v>Astrix Kitchingham</v>
      </c>
      <c r="G96" s="2">
        <f>_xlfn.XLOOKUP(C96,customers!$A$1:$A$1001,customers!$C$1:$C$1001,,0)</f>
        <v>0</v>
      </c>
      <c r="H96" s="2" t="str">
        <f>_xlfn.XLOOKUP(C96,customers!$A$1:$A$1001,customers!$G$1:$G$1001,,0)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 s="5">
        <f>_xlfn.XLOOKUP(D96,products!$A$1:$A$49,products!$D$1:$D$49,,0)</f>
        <v>0.2</v>
      </c>
      <c r="L96" s="6">
        <f>_xlfn.XLOOKUP(D96,products!$A$1:$A$49,products!$E$1:$E$49,,0)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_xlfn.XLOOKUP(OrdersTable[[#This Row],[Customer ID]],customers!$A$1:$A$1001,customers!I95:I1095,,0)</f>
        <v>Yes</v>
      </c>
      <c r="Q96" s="7">
        <f>SUM(OrdersTable[Sales])</f>
        <v>45134.254999999997</v>
      </c>
      <c r="R96">
        <f>COUNTA(OrdersTable[Order ID])</f>
        <v>1000</v>
      </c>
      <c r="S96" s="7">
        <f>OrdersTable[[#This Row],[Total revenue]]/OrdersTable[[#This Row],[count order id]]</f>
        <v>45.134254999999996</v>
      </c>
    </row>
    <row r="97" spans="1:19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_xlfn.XLOOKUP(C97,customers!$A$1:$A$1001,customers!B96:B1096,,0)</f>
        <v>Madelene Prinn</v>
      </c>
      <c r="G97" s="2" t="str">
        <f>_xlfn.XLOOKUP(C97,customers!$A$1:$A$1001,customers!$C$1:$C$1001,,0)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 s="5">
        <f>_xlfn.XLOOKUP(D97,products!$A$1:$A$49,products!$D$1:$D$49,,0)</f>
        <v>2.5</v>
      </c>
      <c r="L97" s="6">
        <f>_xlfn.XLOOKUP(D97,products!$A$1:$A$49,products!$E$1:$E$49,,0)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_xlfn.XLOOKUP(OrdersTable[[#This Row],[Customer ID]],customers!$A$1:$A$1001,customers!I96:I1096,,0)</f>
        <v>Yes</v>
      </c>
      <c r="Q97" s="7">
        <f>SUM(OrdersTable[Sales])</f>
        <v>45134.254999999997</v>
      </c>
      <c r="R97">
        <f>COUNTA(OrdersTable[Order ID])</f>
        <v>1000</v>
      </c>
      <c r="S97" s="7">
        <f>OrdersTable[[#This Row],[Total revenue]]/OrdersTable[[#This Row],[count order id]]</f>
        <v>45.134254999999996</v>
      </c>
    </row>
    <row r="98" spans="1:19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_xlfn.XLOOKUP(C98,customers!$A$1:$A$1001,customers!B97:B1097,,0)</f>
        <v>Philipa Petrushanko</v>
      </c>
      <c r="G98" s="2" t="str">
        <f>_xlfn.XLOOKUP(C98,customers!$A$1:$A$1001,customers!$C$1:$C$1001,,0)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 s="5">
        <f>_xlfn.XLOOKUP(D98,products!$A$1:$A$49,products!$D$1:$D$49,,0)</f>
        <v>0.2</v>
      </c>
      <c r="L98" s="6">
        <f>_xlfn.XLOOKUP(D98,products!$A$1:$A$49,products!$E$1:$E$49,,0)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_xlfn.XLOOKUP(OrdersTable[[#This Row],[Customer ID]],customers!$A$1:$A$1001,customers!I97:I1097,,0)</f>
        <v>Yes</v>
      </c>
      <c r="Q98" s="7">
        <f>SUM(OrdersTable[Sales])</f>
        <v>45134.254999999997</v>
      </c>
      <c r="R98">
        <f>COUNTA(OrdersTable[Order ID])</f>
        <v>1000</v>
      </c>
      <c r="S98" s="7">
        <f>OrdersTable[[#This Row],[Total revenue]]/OrdersTable[[#This Row],[count order id]]</f>
        <v>45.134254999999996</v>
      </c>
    </row>
    <row r="99" spans="1:19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_xlfn.XLOOKUP(C99,customers!$A$1:$A$1001,customers!B98:B1098,,0)</f>
        <v>Emlynne Laird</v>
      </c>
      <c r="G99" s="2" t="str">
        <f>_xlfn.XLOOKUP(C99,customers!$A$1:$A$1001,customers!$C$1:$C$1001,,0)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 s="5">
        <f>_xlfn.XLOOKUP(D99,products!$A$1:$A$49,products!$D$1:$D$49,,0)</f>
        <v>0.5</v>
      </c>
      <c r="L99" s="6">
        <f>_xlfn.XLOOKUP(D99,products!$A$1:$A$49,products!$E$1:$E$49,,0)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_xlfn.XLOOKUP(OrdersTable[[#This Row],[Customer ID]],customers!$A$1:$A$1001,customers!I98:I1098,,0)</f>
        <v>No</v>
      </c>
      <c r="Q99" s="7">
        <f>SUM(OrdersTable[Sales])</f>
        <v>45134.254999999997</v>
      </c>
      <c r="R99">
        <f>COUNTA(OrdersTable[Order ID])</f>
        <v>1000</v>
      </c>
      <c r="S99" s="7">
        <f>OrdersTable[[#This Row],[Total revenue]]/OrdersTable[[#This Row],[count order id]]</f>
        <v>45.134254999999996</v>
      </c>
    </row>
    <row r="100" spans="1:19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_xlfn.XLOOKUP(C100,customers!$A$1:$A$1001,customers!B99:B1099,,0)</f>
        <v>Nealson Cuttler</v>
      </c>
      <c r="G100" s="2">
        <f>_xlfn.XLOOKUP(C100,customers!$A$1:$A$1001,customers!$C$1:$C$1001,,0)</f>
        <v>0</v>
      </c>
      <c r="H100" s="2" t="str">
        <f>_xlfn.XLOOKUP(C100,customers!$A$1:$A$1001,customers!$G$1:$G$1001,,0)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 s="5">
        <f>_xlfn.XLOOKUP(D100,products!$A$1:$A$49,products!$D$1:$D$49,,0)</f>
        <v>0.2</v>
      </c>
      <c r="L100" s="6">
        <f>_xlfn.XLOOKUP(D100,products!$A$1:$A$49,products!$E$1:$E$49,,0)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_xlfn.XLOOKUP(OrdersTable[[#This Row],[Customer ID]],customers!$A$1:$A$1001,customers!I99:I1099,,0)</f>
        <v>No</v>
      </c>
      <c r="Q100" s="7">
        <f>SUM(OrdersTable[Sales])</f>
        <v>45134.254999999997</v>
      </c>
      <c r="R100">
        <f>COUNTA(OrdersTable[Order ID])</f>
        <v>1000</v>
      </c>
      <c r="S100" s="7">
        <f>OrdersTable[[#This Row],[Total revenue]]/OrdersTable[[#This Row],[count order id]]</f>
        <v>45.134254999999996</v>
      </c>
    </row>
    <row r="101" spans="1:19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_xlfn.XLOOKUP(C101,customers!$A$1:$A$1001,customers!B100:B1100,,0)</f>
        <v>Jenn Munnings</v>
      </c>
      <c r="G101" s="2">
        <f>_xlfn.XLOOKUP(C101,customers!$A$1:$A$1001,customers!$C$1:$C$1001,,0)</f>
        <v>0</v>
      </c>
      <c r="H101" s="2" t="str">
        <f>_xlfn.XLOOKUP(C101,customers!$A$1:$A$1001,customers!$G$1:$G$1001,,0)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 s="5">
        <f>_xlfn.XLOOKUP(D101,products!$A$1:$A$49,products!$D$1:$D$49,,0)</f>
        <v>0.2</v>
      </c>
      <c r="L101" s="6">
        <f>_xlfn.XLOOKUP(D101,products!$A$1:$A$49,products!$E$1:$E$49,,0)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_xlfn.XLOOKUP(OrdersTable[[#This Row],[Customer ID]],customers!$A$1:$A$1001,customers!I100:I1100,,0)</f>
        <v>No</v>
      </c>
      <c r="Q101" s="7">
        <f>SUM(OrdersTable[Sales])</f>
        <v>45134.254999999997</v>
      </c>
      <c r="R101">
        <f>COUNTA(OrdersTable[Order ID])</f>
        <v>1000</v>
      </c>
      <c r="S101" s="7">
        <f>OrdersTable[[#This Row],[Total revenue]]/OrdersTable[[#This Row],[count order id]]</f>
        <v>45.134254999999996</v>
      </c>
    </row>
    <row r="102" spans="1:19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_xlfn.XLOOKUP(C102,customers!$A$1:$A$1001,customers!B101:B1101,,0)</f>
        <v>Ingaborg Dunwoody</v>
      </c>
      <c r="G102" s="2">
        <f>_xlfn.XLOOKUP(C102,customers!$A$1:$A$1001,customers!$C$1:$C$1001,,0)</f>
        <v>0</v>
      </c>
      <c r="H102" s="2" t="str">
        <f>_xlfn.XLOOKUP(C102,customers!$A$1:$A$1001,customers!$G$1:$G$1001,,0)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 s="5">
        <f>_xlfn.XLOOKUP(D102,products!$A$1:$A$49,products!$D$1:$D$49,,0)</f>
        <v>0.2</v>
      </c>
      <c r="L102" s="6">
        <f>_xlfn.XLOOKUP(D102,products!$A$1:$A$49,products!$E$1:$E$49,,0)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Large</v>
      </c>
      <c r="P102" t="str">
        <f>_xlfn.XLOOKUP(OrdersTable[[#This Row],[Customer ID]],customers!$A$1:$A$1001,customers!I101:I1101,,0)</f>
        <v>No</v>
      </c>
      <c r="Q102" s="7">
        <f>SUM(OrdersTable[Sales])</f>
        <v>45134.254999999997</v>
      </c>
      <c r="R102">
        <f>COUNTA(OrdersTable[Order ID])</f>
        <v>1000</v>
      </c>
      <c r="S102" s="7">
        <f>OrdersTable[[#This Row],[Total revenue]]/OrdersTable[[#This Row],[count order id]]</f>
        <v>45.134254999999996</v>
      </c>
    </row>
    <row r="103" spans="1:19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_xlfn.XLOOKUP(C103,customers!$A$1:$A$1001,customers!B102:B1102,,0)</f>
        <v>Tallie felip</v>
      </c>
      <c r="G103" s="2" t="str">
        <f>_xlfn.XLOOKUP(C103,customers!$A$1:$A$1001,customers!$C$1:$C$1001,,0)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 s="5">
        <f>_xlfn.XLOOKUP(D103,products!$A$1:$A$49,products!$D$1:$D$49,,0)</f>
        <v>2.5</v>
      </c>
      <c r="L103" s="6">
        <f>_xlfn.XLOOKUP(D103,products!$A$1:$A$49,products!$E$1:$E$49,,0)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_xlfn.XLOOKUP(OrdersTable[[#This Row],[Customer ID]],customers!$A$1:$A$1001,customers!I102:I1102,,0)</f>
        <v>Yes</v>
      </c>
      <c r="Q103" s="7">
        <f>SUM(OrdersTable[Sales])</f>
        <v>45134.254999999997</v>
      </c>
      <c r="R103">
        <f>COUNTA(OrdersTable[Order ID])</f>
        <v>1000</v>
      </c>
      <c r="S103" s="7">
        <f>OrdersTable[[#This Row],[Total revenue]]/OrdersTable[[#This Row],[count order id]]</f>
        <v>45.134254999999996</v>
      </c>
    </row>
    <row r="104" spans="1:19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_xlfn.XLOOKUP(C104,customers!$A$1:$A$1001,customers!B103:B1103,,0)</f>
        <v>Sarette Ducarel</v>
      </c>
      <c r="G104" s="2" t="str">
        <f>_xlfn.XLOOKUP(C104,customers!$A$1:$A$1001,customers!$C$1:$C$1001,,0)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 s="5">
        <f>_xlfn.XLOOKUP(D104,products!$A$1:$A$49,products!$D$1:$D$49,,0)</f>
        <v>1</v>
      </c>
      <c r="L104" s="6">
        <f>_xlfn.XLOOKUP(D104,products!$A$1:$A$49,products!$E$1:$E$49,,0)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_xlfn.XLOOKUP(OrdersTable[[#This Row],[Customer ID]],customers!$A$1:$A$1001,customers!I103:I1103,,0)</f>
        <v>No</v>
      </c>
      <c r="Q104" s="7">
        <f>SUM(OrdersTable[Sales])</f>
        <v>45134.254999999997</v>
      </c>
      <c r="R104">
        <f>COUNTA(OrdersTable[Order ID])</f>
        <v>1000</v>
      </c>
      <c r="S104" s="7">
        <f>OrdersTable[[#This Row],[Total revenue]]/OrdersTable[[#This Row],[count order id]]</f>
        <v>45.134254999999996</v>
      </c>
    </row>
    <row r="105" spans="1:19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_xlfn.XLOOKUP(C105,customers!$A$1:$A$1001,customers!B104:B1104,,0)</f>
        <v>Nertie Poolman</v>
      </c>
      <c r="G105" s="2" t="str">
        <f>_xlfn.XLOOKUP(C105,customers!$A$1:$A$1001,customers!$C$1:$C$1001,,0)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 s="5">
        <f>_xlfn.XLOOKUP(D105,products!$A$1:$A$49,products!$D$1:$D$49,,0)</f>
        <v>0.2</v>
      </c>
      <c r="L105" s="6">
        <f>_xlfn.XLOOKUP(D105,products!$A$1:$A$49,products!$E$1:$E$49,,0)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_xlfn.XLOOKUP(OrdersTable[[#This Row],[Customer ID]],customers!$A$1:$A$1001,customers!I104:I1104,,0)</f>
        <v>No</v>
      </c>
      <c r="Q105" s="7">
        <f>SUM(OrdersTable[Sales])</f>
        <v>45134.254999999997</v>
      </c>
      <c r="R105">
        <f>COUNTA(OrdersTable[Order ID])</f>
        <v>1000</v>
      </c>
      <c r="S105" s="7">
        <f>OrdersTable[[#This Row],[Total revenue]]/OrdersTable[[#This Row],[count order id]]</f>
        <v>45.134254999999996</v>
      </c>
    </row>
    <row r="106" spans="1:19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_xlfn.XLOOKUP(C106,customers!$A$1:$A$1001,customers!B105:B1105,,0)</f>
        <v>Constance Halfhide</v>
      </c>
      <c r="G106" s="2" t="str">
        <f>_xlfn.XLOOKUP(C106,customers!$A$1:$A$1001,customers!$C$1:$C$1001,,0)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 s="5">
        <f>_xlfn.XLOOKUP(D106,products!$A$1:$A$49,products!$D$1:$D$49,,0)</f>
        <v>1</v>
      </c>
      <c r="L106" s="6">
        <f>_xlfn.XLOOKUP(D106,products!$A$1:$A$49,products!$E$1:$E$49,,0)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_xlfn.XLOOKUP(OrdersTable[[#This Row],[Customer ID]],customers!$A$1:$A$1001,customers!I105:I1105,,0)</f>
        <v>Yes</v>
      </c>
      <c r="Q106" s="7">
        <f>SUM(OrdersTable[Sales])</f>
        <v>45134.254999999997</v>
      </c>
      <c r="R106">
        <f>COUNTA(OrdersTable[Order ID])</f>
        <v>1000</v>
      </c>
      <c r="S106" s="7">
        <f>OrdersTable[[#This Row],[Total revenue]]/OrdersTable[[#This Row],[count order id]]</f>
        <v>45.134254999999996</v>
      </c>
    </row>
    <row r="107" spans="1:19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_xlfn.XLOOKUP(C107,customers!$A$1:$A$1001,customers!B106:B1106,,0)</f>
        <v>Anselma Attwater</v>
      </c>
      <c r="G107" s="2" t="str">
        <f>_xlfn.XLOOKUP(C107,customers!$A$1:$A$1001,customers!$C$1:$C$1001,,0)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 s="5">
        <f>_xlfn.XLOOKUP(D107,products!$A$1:$A$49,products!$D$1:$D$49,,0)</f>
        <v>0.5</v>
      </c>
      <c r="L107" s="6">
        <f>_xlfn.XLOOKUP(D107,products!$A$1:$A$49,products!$E$1:$E$49,,0)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_xlfn.XLOOKUP(OrdersTable[[#This Row],[Customer ID]],customers!$A$1:$A$1001,customers!I106:I1106,,0)</f>
        <v>Yes</v>
      </c>
      <c r="Q107" s="7">
        <f>SUM(OrdersTable[Sales])</f>
        <v>45134.254999999997</v>
      </c>
      <c r="R107">
        <f>COUNTA(OrdersTable[Order ID])</f>
        <v>1000</v>
      </c>
      <c r="S107" s="7">
        <f>OrdersTable[[#This Row],[Total revenue]]/OrdersTable[[#This Row],[count order id]]</f>
        <v>45.134254999999996</v>
      </c>
    </row>
    <row r="108" spans="1:19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_xlfn.XLOOKUP(C108,customers!$A$1:$A$1001,customers!B107:B1107,,0)</f>
        <v>Dael Camilletti</v>
      </c>
      <c r="G108" s="2" t="str">
        <f>_xlfn.XLOOKUP(C108,customers!$A$1:$A$1001,customers!$C$1:$C$1001,,0)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 s="5">
        <f>_xlfn.XLOOKUP(D108,products!$A$1:$A$49,products!$D$1:$D$49,,0)</f>
        <v>1</v>
      </c>
      <c r="L108" s="6">
        <f>_xlfn.XLOOKUP(D108,products!$A$1:$A$49,products!$E$1:$E$49,,0)</f>
        <v>12.15</v>
      </c>
      <c r="M108" s="6">
        <f t="shared" si="3"/>
        <v>24.3</v>
      </c>
      <c r="N108" t="str">
        <f t="shared" si="4"/>
        <v>Excecutive</v>
      </c>
      <c r="O108" t="str">
        <f t="shared" si="5"/>
        <v>Dark</v>
      </c>
      <c r="P108" t="str">
        <f>_xlfn.XLOOKUP(OrdersTable[[#This Row],[Customer ID]],customers!$A$1:$A$1001,customers!I107:I1107,,0)</f>
        <v>Yes</v>
      </c>
      <c r="Q108" s="7">
        <f>SUM(OrdersTable[Sales])</f>
        <v>45134.254999999997</v>
      </c>
      <c r="R108">
        <f>COUNTA(OrdersTable[Order ID])</f>
        <v>1000</v>
      </c>
      <c r="S108" s="7">
        <f>OrdersTable[[#This Row],[Total revenue]]/OrdersTable[[#This Row],[count order id]]</f>
        <v>45.134254999999996</v>
      </c>
    </row>
    <row r="109" spans="1:19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_xlfn.XLOOKUP(C109,customers!$A$1:$A$1001,customers!B108:B1108,,0)</f>
        <v>Murdock Hame</v>
      </c>
      <c r="G109" s="2" t="str">
        <f>_xlfn.XLOOKUP(C109,customers!$A$1:$A$1001,customers!$C$1:$C$1001,,0)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 s="5">
        <f>_xlfn.XLOOKUP(D109,products!$A$1:$A$49,products!$D$1:$D$49,,0)</f>
        <v>0.5</v>
      </c>
      <c r="L109" s="6">
        <f>_xlfn.XLOOKUP(D109,products!$A$1:$A$49,products!$E$1:$E$49,,0)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_xlfn.XLOOKUP(OrdersTable[[#This Row],[Customer ID]],customers!$A$1:$A$1001,customers!I108:I1108,,0)</f>
        <v>No</v>
      </c>
      <c r="Q109" s="7">
        <f>SUM(OrdersTable[Sales])</f>
        <v>45134.254999999997</v>
      </c>
      <c r="R109">
        <f>COUNTA(OrdersTable[Order ID])</f>
        <v>1000</v>
      </c>
      <c r="S109" s="7">
        <f>OrdersTable[[#This Row],[Total revenue]]/OrdersTable[[#This Row],[count order id]]</f>
        <v>45.134254999999996</v>
      </c>
    </row>
    <row r="110" spans="1:19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_xlfn.XLOOKUP(C110,customers!$A$1:$A$1001,customers!B109:B1109,,0)</f>
        <v>Alfy Snowding</v>
      </c>
      <c r="G110" s="2">
        <f>_xlfn.XLOOKUP(C110,customers!$A$1:$A$1001,customers!$C$1:$C$1001,,0)</f>
        <v>0</v>
      </c>
      <c r="H110" s="2" t="str">
        <f>_xlfn.XLOOKUP(C110,customers!$A$1:$A$1001,customers!$G$1:$G$1001,,0)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 s="5">
        <f>_xlfn.XLOOKUP(D110,products!$A$1:$A$49,products!$D$1:$D$49,,0)</f>
        <v>0.5</v>
      </c>
      <c r="L110" s="6">
        <f>_xlfn.XLOOKUP(D110,products!$A$1:$A$49,products!$E$1:$E$49,,0)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_xlfn.XLOOKUP(OrdersTable[[#This Row],[Customer ID]],customers!$A$1:$A$1001,customers!I109:I1109,,0)</f>
        <v>Yes</v>
      </c>
      <c r="Q110" s="7">
        <f>SUM(OrdersTable[Sales])</f>
        <v>45134.254999999997</v>
      </c>
      <c r="R110">
        <f>COUNTA(OrdersTable[Order ID])</f>
        <v>1000</v>
      </c>
      <c r="S110" s="7">
        <f>OrdersTable[[#This Row],[Total revenue]]/OrdersTable[[#This Row],[count order id]]</f>
        <v>45.134254999999996</v>
      </c>
    </row>
    <row r="111" spans="1:19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_xlfn.XLOOKUP(C111,customers!$A$1:$A$1001,customers!B110:B1110,,0)</f>
        <v>Rem Furman</v>
      </c>
      <c r="G111" s="2" t="str">
        <f>_xlfn.XLOOKUP(C111,customers!$A$1:$A$1001,customers!$C$1:$C$1001,,0)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 s="5">
        <f>_xlfn.XLOOKUP(D111,products!$A$1:$A$49,products!$D$1:$D$49,,0)</f>
        <v>0.5</v>
      </c>
      <c r="L111" s="6">
        <f>_xlfn.XLOOKUP(D111,products!$A$1:$A$49,products!$E$1:$E$49,,0)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_xlfn.XLOOKUP(OrdersTable[[#This Row],[Customer ID]],customers!$A$1:$A$1001,customers!I110:I1110,,0)</f>
        <v>Yes</v>
      </c>
      <c r="Q111" s="7">
        <f>SUM(OrdersTable[Sales])</f>
        <v>45134.254999999997</v>
      </c>
      <c r="R111">
        <f>COUNTA(OrdersTable[Order ID])</f>
        <v>1000</v>
      </c>
      <c r="S111" s="7">
        <f>OrdersTable[[#This Row],[Total revenue]]/OrdersTable[[#This Row],[count order id]]</f>
        <v>45.134254999999996</v>
      </c>
    </row>
    <row r="112" spans="1:19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_xlfn.XLOOKUP(C112,customers!$A$1:$A$1001,customers!B111:B1111,,0)</f>
        <v>Monte Percifull</v>
      </c>
      <c r="G112" s="2" t="str">
        <f>_xlfn.XLOOKUP(C112,customers!$A$1:$A$1001,customers!$C$1:$C$1001,,0)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 s="5">
        <f>_xlfn.XLOOKUP(D112,products!$A$1:$A$49,products!$D$1:$D$49,,0)</f>
        <v>0.2</v>
      </c>
      <c r="L112" s="6">
        <f>_xlfn.XLOOKUP(D112,products!$A$1:$A$49,products!$E$1:$E$49,,0)</f>
        <v>4.4550000000000001</v>
      </c>
      <c r="M112" s="6">
        <f t="shared" si="3"/>
        <v>13.365</v>
      </c>
      <c r="N112" t="str">
        <f t="shared" si="4"/>
        <v>Excecutive</v>
      </c>
      <c r="O112" t="str">
        <f t="shared" si="5"/>
        <v>Large</v>
      </c>
      <c r="P112" t="str">
        <f>_xlfn.XLOOKUP(OrdersTable[[#This Row],[Customer ID]],customers!$A$1:$A$1001,customers!I111:I1111,,0)</f>
        <v>No</v>
      </c>
      <c r="Q112" s="7">
        <f>SUM(OrdersTable[Sales])</f>
        <v>45134.254999999997</v>
      </c>
      <c r="R112">
        <f>COUNTA(OrdersTable[Order ID])</f>
        <v>1000</v>
      </c>
      <c r="S112" s="7">
        <f>OrdersTable[[#This Row],[Total revenue]]/OrdersTable[[#This Row],[count order id]]</f>
        <v>45.134254999999996</v>
      </c>
    </row>
    <row r="113" spans="1:19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_xlfn.XLOOKUP(C113,customers!$A$1:$A$1001,customers!B112:B1112,,0)</f>
        <v>Waneta Edinborough</v>
      </c>
      <c r="G113" s="2" t="str">
        <f>_xlfn.XLOOKUP(C113,customers!$A$1:$A$1001,customers!$C$1:$C$1001,,0)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 s="5">
        <f>_xlfn.XLOOKUP(D113,products!$A$1:$A$49,products!$D$1:$D$49,,0)</f>
        <v>0.5</v>
      </c>
      <c r="L113" s="6">
        <f>_xlfn.XLOOKUP(D113,products!$A$1:$A$49,products!$E$1:$E$49,,0)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_xlfn.XLOOKUP(OrdersTable[[#This Row],[Customer ID]],customers!$A$1:$A$1001,customers!I112:I1112,,0)</f>
        <v>No</v>
      </c>
      <c r="Q113" s="7">
        <f>SUM(OrdersTable[Sales])</f>
        <v>45134.254999999997</v>
      </c>
      <c r="R113">
        <f>COUNTA(OrdersTable[Order ID])</f>
        <v>1000</v>
      </c>
      <c r="S113" s="7">
        <f>OrdersTable[[#This Row],[Total revenue]]/OrdersTable[[#This Row],[count order id]]</f>
        <v>45.134254999999996</v>
      </c>
    </row>
    <row r="114" spans="1:19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_xlfn.XLOOKUP(C114,customers!$A$1:$A$1001,customers!B113:B1113,,0)</f>
        <v>Ketty Bromehead</v>
      </c>
      <c r="G114" s="2" t="str">
        <f>_xlfn.XLOOKUP(C114,customers!$A$1:$A$1001,customers!$C$1:$C$1001,,0)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 s="5">
        <f>_xlfn.XLOOKUP(D114,products!$A$1:$A$49,products!$D$1:$D$49,,0)</f>
        <v>1</v>
      </c>
      <c r="L114" s="6">
        <f>_xlfn.XLOOKUP(D114,products!$A$1:$A$49,products!$E$1:$E$49,,0)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_xlfn.XLOOKUP(OrdersTable[[#This Row],[Customer ID]],customers!$A$1:$A$1001,customers!I113:I1113,,0)</f>
        <v>Yes</v>
      </c>
      <c r="Q114" s="7">
        <f>SUM(OrdersTable[Sales])</f>
        <v>45134.254999999997</v>
      </c>
      <c r="R114">
        <f>COUNTA(OrdersTable[Order ID])</f>
        <v>1000</v>
      </c>
      <c r="S114" s="7">
        <f>OrdersTable[[#This Row],[Total revenue]]/OrdersTable[[#This Row],[count order id]]</f>
        <v>45.134254999999996</v>
      </c>
    </row>
    <row r="115" spans="1:19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_xlfn.XLOOKUP(C115,customers!$A$1:$A$1001,customers!B114:B1114,,0)</f>
        <v>Anabelle Hutchens</v>
      </c>
      <c r="G115" s="2" t="str">
        <f>_xlfn.XLOOKUP(C115,customers!$A$1:$A$1001,customers!$C$1:$C$1001,,0)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 s="5">
        <f>_xlfn.XLOOKUP(D115,products!$A$1:$A$49,products!$D$1:$D$49,,0)</f>
        <v>1</v>
      </c>
      <c r="L115" s="6">
        <f>_xlfn.XLOOKUP(D115,products!$A$1:$A$49,products!$E$1:$E$49,,0)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_xlfn.XLOOKUP(OrdersTable[[#This Row],[Customer ID]],customers!$A$1:$A$1001,customers!I114:I1114,,0)</f>
        <v>No</v>
      </c>
      <c r="Q115" s="7">
        <f>SUM(OrdersTable[Sales])</f>
        <v>45134.254999999997</v>
      </c>
      <c r="R115">
        <f>COUNTA(OrdersTable[Order ID])</f>
        <v>1000</v>
      </c>
      <c r="S115" s="7">
        <f>OrdersTable[[#This Row],[Total revenue]]/OrdersTable[[#This Row],[count order id]]</f>
        <v>45.134254999999996</v>
      </c>
    </row>
    <row r="116" spans="1:19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_xlfn.XLOOKUP(C116,customers!$A$1:$A$1001,customers!B115:B1115,,0)</f>
        <v>Beltran Mathon</v>
      </c>
      <c r="G116" s="2">
        <f>_xlfn.XLOOKUP(C116,customers!$A$1:$A$1001,customers!$C$1:$C$1001,,0)</f>
        <v>0</v>
      </c>
      <c r="H116" s="2" t="str">
        <f>_xlfn.XLOOKUP(C116,customers!$A$1:$A$1001,customers!$G$1:$G$1001,,0)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 s="5">
        <f>_xlfn.XLOOKUP(D116,products!$A$1:$A$49,products!$D$1:$D$49,,0)</f>
        <v>0.2</v>
      </c>
      <c r="L116" s="6">
        <f>_xlfn.XLOOKUP(D116,products!$A$1:$A$49,products!$E$1:$E$49,,0)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Large</v>
      </c>
      <c r="P116" t="str">
        <f>_xlfn.XLOOKUP(OrdersTable[[#This Row],[Customer ID]],customers!$A$1:$A$1001,customers!I115:I1115,,0)</f>
        <v>No</v>
      </c>
      <c r="Q116" s="7">
        <f>SUM(OrdersTable[Sales])</f>
        <v>45134.254999999997</v>
      </c>
      <c r="R116">
        <f>COUNTA(OrdersTable[Order ID])</f>
        <v>1000</v>
      </c>
      <c r="S116" s="7">
        <f>OrdersTable[[#This Row],[Total revenue]]/OrdersTable[[#This Row],[count order id]]</f>
        <v>45.134254999999996</v>
      </c>
    </row>
    <row r="117" spans="1:19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_xlfn.XLOOKUP(C117,customers!$A$1:$A$1001,customers!B116:B1116,,0)</f>
        <v>Portie Cutchie</v>
      </c>
      <c r="G117" s="2" t="str">
        <f>_xlfn.XLOOKUP(C117,customers!$A$1:$A$1001,customers!$C$1:$C$1001,,0)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 s="5">
        <f>_xlfn.XLOOKUP(D117,products!$A$1:$A$49,products!$D$1:$D$49,,0)</f>
        <v>1</v>
      </c>
      <c r="L117" s="6">
        <f>_xlfn.XLOOKUP(D117,products!$A$1:$A$49,products!$E$1:$E$49,,0)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Large</v>
      </c>
      <c r="P117" t="str">
        <f>_xlfn.XLOOKUP(OrdersTable[[#This Row],[Customer ID]],customers!$A$1:$A$1001,customers!I116:I1116,,0)</f>
        <v>No</v>
      </c>
      <c r="Q117" s="7">
        <f>SUM(OrdersTable[Sales])</f>
        <v>45134.254999999997</v>
      </c>
      <c r="R117">
        <f>COUNTA(OrdersTable[Order ID])</f>
        <v>1000</v>
      </c>
      <c r="S117" s="7">
        <f>OrdersTable[[#This Row],[Total revenue]]/OrdersTable[[#This Row],[count order id]]</f>
        <v>45.134254999999996</v>
      </c>
    </row>
    <row r="118" spans="1:19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_xlfn.XLOOKUP(C118,customers!$A$1:$A$1001,customers!B117:B1117,,0)</f>
        <v>Conny Gheraldi</v>
      </c>
      <c r="G118" s="2" t="str">
        <f>_xlfn.XLOOKUP(C118,customers!$A$1:$A$1001,customers!$C$1:$C$1001,,0)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 s="5">
        <f>_xlfn.XLOOKUP(D118,products!$A$1:$A$49,products!$D$1:$D$49,,0)</f>
        <v>0.2</v>
      </c>
      <c r="L118" s="6">
        <f>_xlfn.XLOOKUP(D118,products!$A$1:$A$49,products!$E$1:$E$49,,0)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Large</v>
      </c>
      <c r="P118" t="str">
        <f>_xlfn.XLOOKUP(OrdersTable[[#This Row],[Customer ID]],customers!$A$1:$A$1001,customers!I117:I1117,,0)</f>
        <v>No</v>
      </c>
      <c r="Q118" s="7">
        <f>SUM(OrdersTable[Sales])</f>
        <v>45134.254999999997</v>
      </c>
      <c r="R118">
        <f>COUNTA(OrdersTable[Order ID])</f>
        <v>1000</v>
      </c>
      <c r="S118" s="7">
        <f>OrdersTable[[#This Row],[Total revenue]]/OrdersTable[[#This Row],[count order id]]</f>
        <v>45.134254999999996</v>
      </c>
    </row>
    <row r="119" spans="1:19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_xlfn.XLOOKUP(C119,customers!$A$1:$A$1001,customers!B118:B1118,,0)</f>
        <v>Tomas Sutty</v>
      </c>
      <c r="G119" s="2" t="str">
        <f>_xlfn.XLOOKUP(C119,customers!$A$1:$A$1001,customers!$C$1:$C$1001,,0)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 s="5">
        <f>_xlfn.XLOOKUP(D119,products!$A$1:$A$49,products!$D$1:$D$49,,0)</f>
        <v>0.5</v>
      </c>
      <c r="L119" s="6">
        <f>_xlfn.XLOOKUP(D119,products!$A$1:$A$49,products!$E$1:$E$49,,0)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Large</v>
      </c>
      <c r="P119" t="str">
        <f>_xlfn.XLOOKUP(OrdersTable[[#This Row],[Customer ID]],customers!$A$1:$A$1001,customers!I118:I1118,,0)</f>
        <v>No</v>
      </c>
      <c r="Q119" s="7">
        <f>SUM(OrdersTable[Sales])</f>
        <v>45134.254999999997</v>
      </c>
      <c r="R119">
        <f>COUNTA(OrdersTable[Order ID])</f>
        <v>1000</v>
      </c>
      <c r="S119" s="7">
        <f>OrdersTable[[#This Row],[Total revenue]]/OrdersTable[[#This Row],[count order id]]</f>
        <v>45.134254999999996</v>
      </c>
    </row>
    <row r="120" spans="1:19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_xlfn.XLOOKUP(C120,customers!$A$1:$A$1001,customers!B119:B1119,,0)</f>
        <v>Carlie Harce</v>
      </c>
      <c r="G120" s="2" t="str">
        <f>_xlfn.XLOOKUP(C120,customers!$A$1:$A$1001,customers!$C$1:$C$1001,,0)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 s="5">
        <f>_xlfn.XLOOKUP(D120,products!$A$1:$A$49,products!$D$1:$D$49,,0)</f>
        <v>0.5</v>
      </c>
      <c r="L120" s="6">
        <f>_xlfn.XLOOKUP(D120,products!$A$1:$A$49,products!$E$1:$E$49,,0)</f>
        <v>7.29</v>
      </c>
      <c r="M120" s="6">
        <f t="shared" si="3"/>
        <v>21.87</v>
      </c>
      <c r="N120" t="str">
        <f t="shared" si="4"/>
        <v>Excecutive</v>
      </c>
      <c r="O120" t="str">
        <f t="shared" si="5"/>
        <v>Dark</v>
      </c>
      <c r="P120" t="str">
        <f>_xlfn.XLOOKUP(OrdersTable[[#This Row],[Customer ID]],customers!$A$1:$A$1001,customers!I119:I1119,,0)</f>
        <v>No</v>
      </c>
      <c r="Q120" s="7">
        <f>SUM(OrdersTable[Sales])</f>
        <v>45134.254999999997</v>
      </c>
      <c r="R120">
        <f>COUNTA(OrdersTable[Order ID])</f>
        <v>1000</v>
      </c>
      <c r="S120" s="7">
        <f>OrdersTable[[#This Row],[Total revenue]]/OrdersTable[[#This Row],[count order id]]</f>
        <v>45.134254999999996</v>
      </c>
    </row>
    <row r="121" spans="1:19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_xlfn.XLOOKUP(C121,customers!$A$1:$A$1001,customers!B120:B1120,,0)</f>
        <v>Friederike Drysdale</v>
      </c>
      <c r="G121" s="2" t="str">
        <f>_xlfn.XLOOKUP(C121,customers!$A$1:$A$1001,customers!$C$1:$C$1001,,0)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 s="5">
        <f>_xlfn.XLOOKUP(D121,products!$A$1:$A$49,products!$D$1:$D$49,,0)</f>
        <v>0.2</v>
      </c>
      <c r="L121" s="6">
        <f>_xlfn.XLOOKUP(D121,products!$A$1:$A$49,products!$E$1:$E$49,,0)</f>
        <v>4.125</v>
      </c>
      <c r="M121" s="6">
        <f t="shared" si="3"/>
        <v>4.125</v>
      </c>
      <c r="N121" t="str">
        <f t="shared" si="4"/>
        <v>Excecutive</v>
      </c>
      <c r="O121" t="str">
        <f t="shared" si="5"/>
        <v>Medium</v>
      </c>
      <c r="P121" t="str">
        <f>_xlfn.XLOOKUP(OrdersTable[[#This Row],[Customer ID]],customers!$A$1:$A$1001,customers!I120:I1120,,0)</f>
        <v>Yes</v>
      </c>
      <c r="Q121" s="7">
        <f>SUM(OrdersTable[Sales])</f>
        <v>45134.254999999997</v>
      </c>
      <c r="R121">
        <f>COUNTA(OrdersTable[Order ID])</f>
        <v>1000</v>
      </c>
      <c r="S121" s="7">
        <f>OrdersTable[[#This Row],[Total revenue]]/OrdersTable[[#This Row],[count order id]]</f>
        <v>45.134254999999996</v>
      </c>
    </row>
    <row r="122" spans="1:19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_xlfn.XLOOKUP(C122,customers!$A$1:$A$1001,customers!B121:B1121,,0)</f>
        <v>Devon Magowan</v>
      </c>
      <c r="G122" s="2" t="str">
        <f>_xlfn.XLOOKUP(C122,customers!$A$1:$A$1001,customers!$C$1:$C$1001,,0)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 s="5">
        <f>_xlfn.XLOOKUP(D122,products!$A$1:$A$49,products!$D$1:$D$49,,0)</f>
        <v>0.2</v>
      </c>
      <c r="L122" s="6">
        <f>_xlfn.XLOOKUP(D122,products!$A$1:$A$49,products!$E$1:$E$49,,0)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Large</v>
      </c>
      <c r="P122" t="str">
        <f>_xlfn.XLOOKUP(OrdersTable[[#This Row],[Customer ID]],customers!$A$1:$A$1001,customers!I121:I1121,,0)</f>
        <v>No</v>
      </c>
      <c r="Q122" s="7">
        <f>SUM(OrdersTable[Sales])</f>
        <v>45134.254999999997</v>
      </c>
      <c r="R122">
        <f>COUNTA(OrdersTable[Order ID])</f>
        <v>1000</v>
      </c>
      <c r="S122" s="7">
        <f>OrdersTable[[#This Row],[Total revenue]]/OrdersTable[[#This Row],[count order id]]</f>
        <v>45.134254999999996</v>
      </c>
    </row>
    <row r="123" spans="1:19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_xlfn.XLOOKUP(C123,customers!$A$1:$A$1001,customers!B122:B1122,,0)</f>
        <v>Codi Littrell</v>
      </c>
      <c r="G123" s="2" t="str">
        <f>_xlfn.XLOOKUP(C123,customers!$A$1:$A$1001,customers!$C$1:$C$1001,,0)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 s="5">
        <f>_xlfn.XLOOKUP(D123,products!$A$1:$A$49,products!$D$1:$D$49,,0)</f>
        <v>1</v>
      </c>
      <c r="L123" s="6">
        <f>_xlfn.XLOOKUP(D123,products!$A$1:$A$49,products!$E$1:$E$49,,0)</f>
        <v>13.75</v>
      </c>
      <c r="M123" s="6">
        <f t="shared" si="3"/>
        <v>68.75</v>
      </c>
      <c r="N123" t="str">
        <f t="shared" si="4"/>
        <v>Excecutive</v>
      </c>
      <c r="O123" t="str">
        <f t="shared" si="5"/>
        <v>Medium</v>
      </c>
      <c r="P123" t="str">
        <f>_xlfn.XLOOKUP(OrdersTable[[#This Row],[Customer ID]],customers!$A$1:$A$1001,customers!I122:I1122,,0)</f>
        <v>Yes</v>
      </c>
      <c r="Q123" s="7">
        <f>SUM(OrdersTable[Sales])</f>
        <v>45134.254999999997</v>
      </c>
      <c r="R123">
        <f>COUNTA(OrdersTable[Order ID])</f>
        <v>1000</v>
      </c>
      <c r="S123" s="7">
        <f>OrdersTable[[#This Row],[Total revenue]]/OrdersTable[[#This Row],[count order id]]</f>
        <v>45.134254999999996</v>
      </c>
    </row>
    <row r="124" spans="1:19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_xlfn.XLOOKUP(C124,customers!$A$1:$A$1001,customers!B123:B1123,,0)</f>
        <v>Effie Yurkov</v>
      </c>
      <c r="G124" s="2" t="str">
        <f>_xlfn.XLOOKUP(C124,customers!$A$1:$A$1001,customers!$C$1:$C$1001,,0)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 s="5">
        <f>_xlfn.XLOOKUP(D124,products!$A$1:$A$49,products!$D$1:$D$49,,0)</f>
        <v>0.5</v>
      </c>
      <c r="L124" s="6">
        <f>_xlfn.XLOOKUP(D124,products!$A$1:$A$49,products!$E$1:$E$49,,0)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_xlfn.XLOOKUP(OrdersTable[[#This Row],[Customer ID]],customers!$A$1:$A$1001,customers!I123:I1123,,0)</f>
        <v>No</v>
      </c>
      <c r="Q124" s="7">
        <f>SUM(OrdersTable[Sales])</f>
        <v>45134.254999999997</v>
      </c>
      <c r="R124">
        <f>COUNTA(OrdersTable[Order ID])</f>
        <v>1000</v>
      </c>
      <c r="S124" s="7">
        <f>OrdersTable[[#This Row],[Total revenue]]/OrdersTable[[#This Row],[count order id]]</f>
        <v>45.134254999999996</v>
      </c>
    </row>
    <row r="125" spans="1:19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_xlfn.XLOOKUP(C125,customers!$A$1:$A$1001,customers!B124:B1124,,0)</f>
        <v>Georgena Bentjens</v>
      </c>
      <c r="G125" s="2" t="str">
        <f>_xlfn.XLOOKUP(C125,customers!$A$1:$A$1001,customers!$C$1:$C$1001,,0)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 s="5">
        <f>_xlfn.XLOOKUP(D125,products!$A$1:$A$49,products!$D$1:$D$49,,0)</f>
        <v>2.5</v>
      </c>
      <c r="L125" s="6">
        <f>_xlfn.XLOOKUP(D125,products!$A$1:$A$49,products!$E$1:$E$49,,0)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Large</v>
      </c>
      <c r="P125" t="str">
        <f>_xlfn.XLOOKUP(OrdersTable[[#This Row],[Customer ID]],customers!$A$1:$A$1001,customers!I124:I1124,,0)</f>
        <v>No</v>
      </c>
      <c r="Q125" s="7">
        <f>SUM(OrdersTable[Sales])</f>
        <v>45134.254999999997</v>
      </c>
      <c r="R125">
        <f>COUNTA(OrdersTable[Order ID])</f>
        <v>1000</v>
      </c>
      <c r="S125" s="7">
        <f>OrdersTable[[#This Row],[Total revenue]]/OrdersTable[[#This Row],[count order id]]</f>
        <v>45.134254999999996</v>
      </c>
    </row>
    <row r="126" spans="1:19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_xlfn.XLOOKUP(C126,customers!$A$1:$A$1001,customers!B125:B1125,,0)</f>
        <v>Lyn Entwistle</v>
      </c>
      <c r="G126" s="2" t="str">
        <f>_xlfn.XLOOKUP(C126,customers!$A$1:$A$1001,customers!$C$1:$C$1001,,0)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 s="5">
        <f>_xlfn.XLOOKUP(D126,products!$A$1:$A$49,products!$D$1:$D$49,,0)</f>
        <v>0.2</v>
      </c>
      <c r="L126" s="6">
        <f>_xlfn.XLOOKUP(D126,products!$A$1:$A$49,products!$E$1:$E$49,,0)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_xlfn.XLOOKUP(OrdersTable[[#This Row],[Customer ID]],customers!$A$1:$A$1001,customers!I125:I1125,,0)</f>
        <v>Yes</v>
      </c>
      <c r="Q126" s="7">
        <f>SUM(OrdersTable[Sales])</f>
        <v>45134.254999999997</v>
      </c>
      <c r="R126">
        <f>COUNTA(OrdersTable[Order ID])</f>
        <v>1000</v>
      </c>
      <c r="S126" s="7">
        <f>OrdersTable[[#This Row],[Total revenue]]/OrdersTable[[#This Row],[count order id]]</f>
        <v>45.134254999999996</v>
      </c>
    </row>
    <row r="127" spans="1:19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_xlfn.XLOOKUP(C127,customers!$A$1:$A$1001,customers!B126:B1126,,0)</f>
        <v>Mercedes Acott</v>
      </c>
      <c r="G127" s="2" t="str">
        <f>_xlfn.XLOOKUP(C127,customers!$A$1:$A$1001,customers!$C$1:$C$1001,,0)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 s="5">
        <f>_xlfn.XLOOKUP(D127,products!$A$1:$A$49,products!$D$1:$D$49,,0)</f>
        <v>0.5</v>
      </c>
      <c r="L127" s="6">
        <f>_xlfn.XLOOKUP(D127,products!$A$1:$A$49,products!$E$1:$E$49,,0)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_xlfn.XLOOKUP(OrdersTable[[#This Row],[Customer ID]],customers!$A$1:$A$1001,customers!I126:I1126,,0)</f>
        <v>Yes</v>
      </c>
      <c r="Q127" s="7">
        <f>SUM(OrdersTable[Sales])</f>
        <v>45134.254999999997</v>
      </c>
      <c r="R127">
        <f>COUNTA(OrdersTable[Order ID])</f>
        <v>1000</v>
      </c>
      <c r="S127" s="7">
        <f>OrdersTable[[#This Row],[Total revenue]]/OrdersTable[[#This Row],[count order id]]</f>
        <v>45.134254999999996</v>
      </c>
    </row>
    <row r="128" spans="1:19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_xlfn.XLOOKUP(C128,customers!$A$1:$A$1001,customers!B127:B1127,,0)</f>
        <v>Devy Bulbrook</v>
      </c>
      <c r="G128" s="2" t="str">
        <f>_xlfn.XLOOKUP(C128,customers!$A$1:$A$1001,customers!$C$1:$C$1001,,0)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 s="5">
        <f>_xlfn.XLOOKUP(D128,products!$A$1:$A$49,products!$D$1:$D$49,,0)</f>
        <v>1</v>
      </c>
      <c r="L128" s="6">
        <f>_xlfn.XLOOKUP(D128,products!$A$1:$A$49,products!$E$1:$E$49,,0)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_xlfn.XLOOKUP(OrdersTable[[#This Row],[Customer ID]],customers!$A$1:$A$1001,customers!I127:I1127,,0)</f>
        <v>No</v>
      </c>
      <c r="Q128" s="7">
        <f>SUM(OrdersTable[Sales])</f>
        <v>45134.254999999997</v>
      </c>
      <c r="R128">
        <f>COUNTA(OrdersTable[Order ID])</f>
        <v>1000</v>
      </c>
      <c r="S128" s="7">
        <f>OrdersTable[[#This Row],[Total revenue]]/OrdersTable[[#This Row],[count order id]]</f>
        <v>45.134254999999996</v>
      </c>
    </row>
    <row r="129" spans="1:19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_xlfn.XLOOKUP(C129,customers!$A$1:$A$1001,customers!B128:B1128,,0)</f>
        <v>Rosaline McLae</v>
      </c>
      <c r="G129" s="2" t="str">
        <f>_xlfn.XLOOKUP(C129,customers!$A$1:$A$1001,customers!$C$1:$C$1001,,0)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 s="5">
        <f>_xlfn.XLOOKUP(D129,products!$A$1:$A$49,products!$D$1:$D$49,,0)</f>
        <v>1</v>
      </c>
      <c r="L129" s="6">
        <f>_xlfn.XLOOKUP(D129,products!$A$1:$A$49,products!$E$1:$E$49,,0)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_xlfn.XLOOKUP(OrdersTable[[#This Row],[Customer ID]],customers!$A$1:$A$1001,customers!I128:I1128,,0)</f>
        <v>No</v>
      </c>
      <c r="Q129" s="7">
        <f>SUM(OrdersTable[Sales])</f>
        <v>45134.254999999997</v>
      </c>
      <c r="R129">
        <f>COUNTA(OrdersTable[Order ID])</f>
        <v>1000</v>
      </c>
      <c r="S129" s="7">
        <f>OrdersTable[[#This Row],[Total revenue]]/OrdersTable[[#This Row],[count order id]]</f>
        <v>45.134254999999996</v>
      </c>
    </row>
    <row r="130" spans="1:19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_xlfn.XLOOKUP(C130,customers!$A$1:$A$1001,customers!B129:B1129,,0)</f>
        <v>Zacharias Kiffe</v>
      </c>
      <c r="G130" s="2" t="str">
        <f>_xlfn.XLOOKUP(C130,customers!$A$1:$A$1001,customers!$C$1:$C$1001,,0)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 s="5">
        <f>_xlfn.XLOOKUP(D130,products!$A$1:$A$49,products!$D$1:$D$49,,0)</f>
        <v>0.5</v>
      </c>
      <c r="L130" s="6">
        <f>_xlfn.XLOOKUP(D130,products!$A$1:$A$49,products!$E$1:$E$49,,0)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_xlfn.XLOOKUP(OrdersTable[[#This Row],[Customer ID]],customers!$A$1:$A$1001,customers!I129:I1129,,0)</f>
        <v>Yes</v>
      </c>
      <c r="Q130" s="7">
        <f>SUM(OrdersTable[Sales])</f>
        <v>45134.254999999997</v>
      </c>
      <c r="R130">
        <f>COUNTA(OrdersTable[Order ID])</f>
        <v>1000</v>
      </c>
      <c r="S130" s="7">
        <f>OrdersTable[[#This Row],[Total revenue]]/OrdersTable[[#This Row],[count order id]]</f>
        <v>45.134254999999996</v>
      </c>
    </row>
    <row r="131" spans="1:19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_xlfn.XLOOKUP(C131,customers!$A$1:$A$1001,customers!B130:B1130,,0)</f>
        <v>Cobby Cromwell</v>
      </c>
      <c r="G131" s="2" t="str">
        <f>_xlfn.XLOOKUP(C131,customers!$A$1:$A$1001,customers!$C$1:$C$1001,,0)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 s="5">
        <f>_xlfn.XLOOKUP(D131,products!$A$1:$A$49,products!$D$1:$D$49,,0)</f>
        <v>1</v>
      </c>
      <c r="L131" s="6">
        <f>_xlfn.XLOOKUP(D131,products!$A$1:$A$49,products!$E$1:$E$49,,0)</f>
        <v>12.15</v>
      </c>
      <c r="M131" s="6">
        <f t="shared" ref="M131:M194" si="6">L131*E131</f>
        <v>12.15</v>
      </c>
      <c r="N131" t="str">
        <f t="shared" ref="N131:N194" si="7">IF(I131="Rob","Robusta", IF(I131="Exc","Excecutive", IF(I131="Ara","Arabica", IF(I131="Lib","Liberica"))))</f>
        <v>Excecutive</v>
      </c>
      <c r="O131" t="str">
        <f t="shared" ref="O131:O194" si="8">IF(J131="M","Medium", IF(J131="L","Large", IF(J131="D","Dark")))</f>
        <v>Dark</v>
      </c>
      <c r="P131" t="str">
        <f>_xlfn.XLOOKUP(OrdersTable[[#This Row],[Customer ID]],customers!$A$1:$A$1001,customers!I130:I1130,,0)</f>
        <v>No</v>
      </c>
      <c r="Q131" s="7">
        <f>SUM(OrdersTable[Sales])</f>
        <v>45134.254999999997</v>
      </c>
      <c r="R131">
        <f>COUNTA(OrdersTable[Order ID])</f>
        <v>1000</v>
      </c>
      <c r="S131" s="7">
        <f>OrdersTable[[#This Row],[Total revenue]]/OrdersTable[[#This Row],[count order id]]</f>
        <v>45.134254999999996</v>
      </c>
    </row>
    <row r="132" spans="1:19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_xlfn.XLOOKUP(C132,customers!$A$1:$A$1001,customers!B131:B1131,,0)</f>
        <v>Tani Taffarello</v>
      </c>
      <c r="G132" s="2">
        <f>_xlfn.XLOOKUP(C132,customers!$A$1:$A$1001,customers!$C$1:$C$1001,,0)</f>
        <v>0</v>
      </c>
      <c r="H132" s="2" t="str">
        <f>_xlfn.XLOOKUP(C132,customers!$A$1:$A$1001,customers!$G$1:$G$1001,,0)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 s="5">
        <f>_xlfn.XLOOKUP(D132,products!$A$1:$A$49,products!$D$1:$D$49,,0)</f>
        <v>2.5</v>
      </c>
      <c r="L132" s="6">
        <f>_xlfn.XLOOKUP(D132,products!$A$1:$A$49,products!$E$1:$E$49,,0)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Large</v>
      </c>
      <c r="P132" t="str">
        <f>_xlfn.XLOOKUP(OrdersTable[[#This Row],[Customer ID]],customers!$A$1:$A$1001,customers!I131:I1131,,0)</f>
        <v>Yes</v>
      </c>
      <c r="Q132" s="7">
        <f>SUM(OrdersTable[Sales])</f>
        <v>45134.254999999997</v>
      </c>
      <c r="R132">
        <f>COUNTA(OrdersTable[Order ID])</f>
        <v>1000</v>
      </c>
      <c r="S132" s="7">
        <f>OrdersTable[[#This Row],[Total revenue]]/OrdersTable[[#This Row],[count order id]]</f>
        <v>45.134254999999996</v>
      </c>
    </row>
    <row r="133" spans="1:19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_xlfn.XLOOKUP(C133,customers!$A$1:$A$1001,customers!B132:B1132,,0)</f>
        <v>Javier Kopke</v>
      </c>
      <c r="G133" s="2" t="str">
        <f>_xlfn.XLOOKUP(C133,customers!$A$1:$A$1001,customers!$C$1:$C$1001,,0)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 s="5">
        <f>_xlfn.XLOOKUP(D133,products!$A$1:$A$49,products!$D$1:$D$49,,0)</f>
        <v>0.5</v>
      </c>
      <c r="L133" s="6">
        <f>_xlfn.XLOOKUP(D133,products!$A$1:$A$49,products!$E$1:$E$49,,0)</f>
        <v>7.29</v>
      </c>
      <c r="M133" s="6">
        <f t="shared" si="6"/>
        <v>14.58</v>
      </c>
      <c r="N133" t="str">
        <f t="shared" si="7"/>
        <v>Excecutive</v>
      </c>
      <c r="O133" t="str">
        <f t="shared" si="8"/>
        <v>Dark</v>
      </c>
      <c r="P133" t="str">
        <f>_xlfn.XLOOKUP(OrdersTable[[#This Row],[Customer ID]],customers!$A$1:$A$1001,customers!I132:I1132,,0)</f>
        <v>No</v>
      </c>
      <c r="Q133" s="7">
        <f>SUM(OrdersTable[Sales])</f>
        <v>45134.254999999997</v>
      </c>
      <c r="R133">
        <f>COUNTA(OrdersTable[Order ID])</f>
        <v>1000</v>
      </c>
      <c r="S133" s="7">
        <f>OrdersTable[[#This Row],[Total revenue]]/OrdersTable[[#This Row],[count order id]]</f>
        <v>45.134254999999996</v>
      </c>
    </row>
    <row r="134" spans="1:19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_xlfn.XLOOKUP(C134,customers!$A$1:$A$1001,customers!B133:B1133,,0)</f>
        <v>Arabella Fransewich</v>
      </c>
      <c r="G134" s="2" t="str">
        <f>_xlfn.XLOOKUP(C134,customers!$A$1:$A$1001,customers!$C$1:$C$1001,,0)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 s="5">
        <f>_xlfn.XLOOKUP(D134,products!$A$1:$A$49,products!$D$1:$D$49,,0)</f>
        <v>2.5</v>
      </c>
      <c r="L134" s="6">
        <f>_xlfn.XLOOKUP(D134,products!$A$1:$A$49,products!$E$1:$E$49,,0)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Large</v>
      </c>
      <c r="P134" t="str">
        <f>_xlfn.XLOOKUP(OrdersTable[[#This Row],[Customer ID]],customers!$A$1:$A$1001,customers!I133:I1133,,0)</f>
        <v>Yes</v>
      </c>
      <c r="Q134" s="7">
        <f>SUM(OrdersTable[Sales])</f>
        <v>45134.254999999997</v>
      </c>
      <c r="R134">
        <f>COUNTA(OrdersTable[Order ID])</f>
        <v>1000</v>
      </c>
      <c r="S134" s="7">
        <f>OrdersTable[[#This Row],[Total revenue]]/OrdersTable[[#This Row],[count order id]]</f>
        <v>45.134254999999996</v>
      </c>
    </row>
    <row r="135" spans="1:19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_xlfn.XLOOKUP(C135,customers!$A$1:$A$1001,customers!B134:B1134,,0)</f>
        <v>Myles Seawright</v>
      </c>
      <c r="G135" s="2" t="str">
        <f>_xlfn.XLOOKUP(C135,customers!$A$1:$A$1001,customers!$C$1:$C$1001,,0)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 s="5">
        <f>_xlfn.XLOOKUP(D135,products!$A$1:$A$49,products!$D$1:$D$49,,0)</f>
        <v>1</v>
      </c>
      <c r="L135" s="6">
        <f>_xlfn.XLOOKUP(D135,products!$A$1:$A$49,products!$E$1:$E$49,,0)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_xlfn.XLOOKUP(OrdersTable[[#This Row],[Customer ID]],customers!$A$1:$A$1001,customers!I134:I1134,,0)</f>
        <v>No</v>
      </c>
      <c r="Q135" s="7">
        <f>SUM(OrdersTable[Sales])</f>
        <v>45134.254999999997</v>
      </c>
      <c r="R135">
        <f>COUNTA(OrdersTable[Order ID])</f>
        <v>1000</v>
      </c>
      <c r="S135" s="7">
        <f>OrdersTable[[#This Row],[Total revenue]]/OrdersTable[[#This Row],[count order id]]</f>
        <v>45.134254999999996</v>
      </c>
    </row>
    <row r="136" spans="1:19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_xlfn.XLOOKUP(C136,customers!$A$1:$A$1001,customers!B135:B1135,,0)</f>
        <v>Annecorinne Leehane</v>
      </c>
      <c r="G136" s="2">
        <f>_xlfn.XLOOKUP(C136,customers!$A$1:$A$1001,customers!$C$1:$C$1001,,0)</f>
        <v>0</v>
      </c>
      <c r="H136" s="2" t="str">
        <f>_xlfn.XLOOKUP(C136,customers!$A$1:$A$1001,customers!$G$1:$G$1001,,0)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 s="5">
        <f>_xlfn.XLOOKUP(D136,products!$A$1:$A$49,products!$D$1:$D$49,,0)</f>
        <v>2.5</v>
      </c>
      <c r="L136" s="6">
        <f>_xlfn.XLOOKUP(D136,products!$A$1:$A$49,products!$E$1:$E$49,,0)</f>
        <v>31.624999999999996</v>
      </c>
      <c r="M136" s="6">
        <f t="shared" si="6"/>
        <v>94.874999999999986</v>
      </c>
      <c r="N136" t="str">
        <f t="shared" si="7"/>
        <v>Excecutive</v>
      </c>
      <c r="O136" t="str">
        <f t="shared" si="8"/>
        <v>Medium</v>
      </c>
      <c r="P136" t="str">
        <f>_xlfn.XLOOKUP(OrdersTable[[#This Row],[Customer ID]],customers!$A$1:$A$1001,customers!I135:I1135,,0)</f>
        <v>Yes</v>
      </c>
      <c r="Q136" s="7">
        <f>SUM(OrdersTable[Sales])</f>
        <v>45134.254999999997</v>
      </c>
      <c r="R136">
        <f>COUNTA(OrdersTable[Order ID])</f>
        <v>1000</v>
      </c>
      <c r="S136" s="7">
        <f>OrdersTable[[#This Row],[Total revenue]]/OrdersTable[[#This Row],[count order id]]</f>
        <v>45.134254999999996</v>
      </c>
    </row>
    <row r="137" spans="1:19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_xlfn.XLOOKUP(C137,customers!$A$1:$A$1001,customers!B136:B1136,,0)</f>
        <v>Lenka Rushmer</v>
      </c>
      <c r="G137" s="2" t="str">
        <f>_xlfn.XLOOKUP(C137,customers!$A$1:$A$1001,customers!$C$1:$C$1001,,0)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 s="5">
        <f>_xlfn.XLOOKUP(D137,products!$A$1:$A$49,products!$D$1:$D$49,,0)</f>
        <v>0.5</v>
      </c>
      <c r="L137" s="6">
        <f>_xlfn.XLOOKUP(D137,products!$A$1:$A$49,products!$E$1:$E$49,,0)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Large</v>
      </c>
      <c r="P137" t="str">
        <f>_xlfn.XLOOKUP(OrdersTable[[#This Row],[Customer ID]],customers!$A$1:$A$1001,customers!I136:I1136,,0)</f>
        <v>Yes</v>
      </c>
      <c r="Q137" s="7">
        <f>SUM(OrdersTable[Sales])</f>
        <v>45134.254999999997</v>
      </c>
      <c r="R137">
        <f>COUNTA(OrdersTable[Order ID])</f>
        <v>1000</v>
      </c>
      <c r="S137" s="7">
        <f>OrdersTable[[#This Row],[Total revenue]]/OrdersTable[[#This Row],[count order id]]</f>
        <v>45.134254999999996</v>
      </c>
    </row>
    <row r="138" spans="1:19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_xlfn.XLOOKUP(C138,customers!$A$1:$A$1001,customers!B137:B1137,,0)</f>
        <v>Zachariah Carlson</v>
      </c>
      <c r="G138" s="2" t="str">
        <f>_xlfn.XLOOKUP(C138,customers!$A$1:$A$1001,customers!$C$1:$C$1001,,0)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 s="5">
        <f>_xlfn.XLOOKUP(D138,products!$A$1:$A$49,products!$D$1:$D$49,,0)</f>
        <v>0.2</v>
      </c>
      <c r="L138" s="6">
        <f>_xlfn.XLOOKUP(D138,products!$A$1:$A$49,products!$E$1:$E$49,,0)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_xlfn.XLOOKUP(OrdersTable[[#This Row],[Customer ID]],customers!$A$1:$A$1001,customers!I137:I1137,,0)</f>
        <v>Yes</v>
      </c>
      <c r="Q138" s="7">
        <f>SUM(OrdersTable[Sales])</f>
        <v>45134.254999999997</v>
      </c>
      <c r="R138">
        <f>COUNTA(OrdersTable[Order ID])</f>
        <v>1000</v>
      </c>
      <c r="S138" s="7">
        <f>OrdersTable[[#This Row],[Total revenue]]/OrdersTable[[#This Row],[count order id]]</f>
        <v>45.134254999999996</v>
      </c>
    </row>
    <row r="139" spans="1:19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_xlfn.XLOOKUP(C139,customers!$A$1:$A$1001,customers!B138:B1138,,0)</f>
        <v>Donnie Hedlestone</v>
      </c>
      <c r="G139" s="2">
        <f>_xlfn.XLOOKUP(C139,customers!$A$1:$A$1001,customers!$C$1:$C$1001,,0)</f>
        <v>0</v>
      </c>
      <c r="H139" s="2" t="str">
        <f>_xlfn.XLOOKUP(C139,customers!$A$1:$A$1001,customers!$G$1:$G$1001,,0)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 s="5">
        <f>_xlfn.XLOOKUP(D139,products!$A$1:$A$49,products!$D$1:$D$49,,0)</f>
        <v>2.5</v>
      </c>
      <c r="L139" s="6">
        <f>_xlfn.XLOOKUP(D139,products!$A$1:$A$49,products!$E$1:$E$49,,0)</f>
        <v>34.154999999999994</v>
      </c>
      <c r="M139" s="6">
        <f t="shared" si="6"/>
        <v>102.46499999999997</v>
      </c>
      <c r="N139" t="str">
        <f t="shared" si="7"/>
        <v>Excecutive</v>
      </c>
      <c r="O139" t="str">
        <f t="shared" si="8"/>
        <v>Large</v>
      </c>
      <c r="P139" t="str">
        <f>_xlfn.XLOOKUP(OrdersTable[[#This Row],[Customer ID]],customers!$A$1:$A$1001,customers!I138:I1138,,0)</f>
        <v>No</v>
      </c>
      <c r="Q139" s="7">
        <f>SUM(OrdersTable[Sales])</f>
        <v>45134.254999999997</v>
      </c>
      <c r="R139">
        <f>COUNTA(OrdersTable[Order ID])</f>
        <v>1000</v>
      </c>
      <c r="S139" s="7">
        <f>OrdersTable[[#This Row],[Total revenue]]/OrdersTable[[#This Row],[count order id]]</f>
        <v>45.134254999999996</v>
      </c>
    </row>
    <row r="140" spans="1:19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_xlfn.XLOOKUP(C140,customers!$A$1:$A$1001,customers!B139:B1139,,0)</f>
        <v>Dorelia Bury</v>
      </c>
      <c r="G140" s="2">
        <f>_xlfn.XLOOKUP(C140,customers!$A$1:$A$1001,customers!$C$1:$C$1001,,0)</f>
        <v>0</v>
      </c>
      <c r="H140" s="2" t="str">
        <f>_xlfn.XLOOKUP(C140,customers!$A$1:$A$1001,customers!$G$1:$G$1001,,0)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 s="5">
        <f>_xlfn.XLOOKUP(D140,products!$A$1:$A$49,products!$D$1:$D$49,,0)</f>
        <v>1</v>
      </c>
      <c r="L140" s="6">
        <f>_xlfn.XLOOKUP(D140,products!$A$1:$A$49,products!$E$1:$E$49,,0)</f>
        <v>12.15</v>
      </c>
      <c r="M140" s="6">
        <f t="shared" si="6"/>
        <v>48.6</v>
      </c>
      <c r="N140" t="str">
        <f t="shared" si="7"/>
        <v>Excecutive</v>
      </c>
      <c r="O140" t="str">
        <f t="shared" si="8"/>
        <v>Dark</v>
      </c>
      <c r="P140" t="str">
        <f>_xlfn.XLOOKUP(OrdersTable[[#This Row],[Customer ID]],customers!$A$1:$A$1001,customers!I139:I1139,,0)</f>
        <v>Yes</v>
      </c>
      <c r="Q140" s="7">
        <f>SUM(OrdersTable[Sales])</f>
        <v>45134.254999999997</v>
      </c>
      <c r="R140">
        <f>COUNTA(OrdersTable[Order ID])</f>
        <v>1000</v>
      </c>
      <c r="S140" s="7">
        <f>OrdersTable[[#This Row],[Total revenue]]/OrdersTable[[#This Row],[count order id]]</f>
        <v>45.134254999999996</v>
      </c>
    </row>
    <row r="141" spans="1:19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_xlfn.XLOOKUP(C141,customers!$A$1:$A$1001,customers!B140:B1140,,0)</f>
        <v>Emlynne Palfrey</v>
      </c>
      <c r="G141" s="2">
        <f>_xlfn.XLOOKUP(C141,customers!$A$1:$A$1001,customers!$C$1:$C$1001,,0)</f>
        <v>0</v>
      </c>
      <c r="H141" s="2" t="str">
        <f>_xlfn.XLOOKUP(C141,customers!$A$1:$A$1001,customers!$G$1:$G$1001,,0)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 s="5">
        <f>_xlfn.XLOOKUP(D141,products!$A$1:$A$49,products!$D$1:$D$49,,0)</f>
        <v>1</v>
      </c>
      <c r="L141" s="6">
        <f>_xlfn.XLOOKUP(D141,products!$A$1:$A$49,products!$E$1:$E$49,,0)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_xlfn.XLOOKUP(OrdersTable[[#This Row],[Customer ID]],customers!$A$1:$A$1001,customers!I140:I1140,,0)</f>
        <v>Yes</v>
      </c>
      <c r="Q141" s="7">
        <f>SUM(OrdersTable[Sales])</f>
        <v>45134.254999999997</v>
      </c>
      <c r="R141">
        <f>COUNTA(OrdersTable[Order ID])</f>
        <v>1000</v>
      </c>
      <c r="S141" s="7">
        <f>OrdersTable[[#This Row],[Total revenue]]/OrdersTable[[#This Row],[count order id]]</f>
        <v>45.134254999999996</v>
      </c>
    </row>
    <row r="142" spans="1:19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_xlfn.XLOOKUP(C142,customers!$A$1:$A$1001,customers!B141:B1141,,0)</f>
        <v>Christopher Grieveson</v>
      </c>
      <c r="G142" s="2" t="str">
        <f>_xlfn.XLOOKUP(C142,customers!$A$1:$A$1001,customers!$C$1:$C$1001,,0)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 s="5">
        <f>_xlfn.XLOOKUP(D142,products!$A$1:$A$49,products!$D$1:$D$49,,0)</f>
        <v>2.5</v>
      </c>
      <c r="L142" s="6">
        <f>_xlfn.XLOOKUP(D142,products!$A$1:$A$49,products!$E$1:$E$49,,0)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_xlfn.XLOOKUP(OrdersTable[[#This Row],[Customer ID]],customers!$A$1:$A$1001,customers!I141:I1141,,0)</f>
        <v>Yes</v>
      </c>
      <c r="Q142" s="7">
        <f>SUM(OrdersTable[Sales])</f>
        <v>45134.254999999997</v>
      </c>
      <c r="R142">
        <f>COUNTA(OrdersTable[Order ID])</f>
        <v>1000</v>
      </c>
      <c r="S142" s="7">
        <f>OrdersTable[[#This Row],[Total revenue]]/OrdersTable[[#This Row],[count order id]]</f>
        <v>45.134254999999996</v>
      </c>
    </row>
    <row r="143" spans="1:19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_xlfn.XLOOKUP(C143,customers!$A$1:$A$1001,customers!B142:B1142,,0)</f>
        <v>Flory Crumpe</v>
      </c>
      <c r="G143" s="2" t="str">
        <f>_xlfn.XLOOKUP(C143,customers!$A$1:$A$1001,customers!$C$1:$C$1001,,0)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 s="5">
        <f>_xlfn.XLOOKUP(D143,products!$A$1:$A$49,products!$D$1:$D$49,,0)</f>
        <v>0.2</v>
      </c>
      <c r="L143" s="6">
        <f>_xlfn.XLOOKUP(D143,products!$A$1:$A$49,products!$E$1:$E$49,,0)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Large</v>
      </c>
      <c r="P143" t="str">
        <f>_xlfn.XLOOKUP(OrdersTable[[#This Row],[Customer ID]],customers!$A$1:$A$1001,customers!I142:I1142,,0)</f>
        <v>No</v>
      </c>
      <c r="Q143" s="7">
        <f>SUM(OrdersTable[Sales])</f>
        <v>45134.254999999997</v>
      </c>
      <c r="R143">
        <f>COUNTA(OrdersTable[Order ID])</f>
        <v>1000</v>
      </c>
      <c r="S143" s="7">
        <f>OrdersTable[[#This Row],[Total revenue]]/OrdersTable[[#This Row],[count order id]]</f>
        <v>45.134254999999996</v>
      </c>
    </row>
    <row r="144" spans="1:19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_xlfn.XLOOKUP(C144,customers!$A$1:$A$1001,customers!B143:B1143,,0)</f>
        <v>Nanine McCarthy</v>
      </c>
      <c r="G144" s="2">
        <f>_xlfn.XLOOKUP(C144,customers!$A$1:$A$1001,customers!$C$1:$C$1001,,0)</f>
        <v>0</v>
      </c>
      <c r="H144" s="2" t="str">
        <f>_xlfn.XLOOKUP(C144,customers!$A$1:$A$1001,customers!$G$1:$G$1001,,0)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 s="5">
        <f>_xlfn.XLOOKUP(D144,products!$A$1:$A$49,products!$D$1:$D$49,,0)</f>
        <v>2.5</v>
      </c>
      <c r="L144" s="6">
        <f>_xlfn.XLOOKUP(D144,products!$A$1:$A$49,products!$E$1:$E$49,,0)</f>
        <v>34.154999999999994</v>
      </c>
      <c r="M144" s="6">
        <f t="shared" si="6"/>
        <v>136.61999999999998</v>
      </c>
      <c r="N144" t="str">
        <f t="shared" si="7"/>
        <v>Excecutive</v>
      </c>
      <c r="O144" t="str">
        <f t="shared" si="8"/>
        <v>Large</v>
      </c>
      <c r="P144" t="str">
        <f>_xlfn.XLOOKUP(OrdersTable[[#This Row],[Customer ID]],customers!$A$1:$A$1001,customers!I143:I1143,,0)</f>
        <v>No</v>
      </c>
      <c r="Q144" s="7">
        <f>SUM(OrdersTable[Sales])</f>
        <v>45134.254999999997</v>
      </c>
      <c r="R144">
        <f>COUNTA(OrdersTable[Order ID])</f>
        <v>1000</v>
      </c>
      <c r="S144" s="7">
        <f>OrdersTable[[#This Row],[Total revenue]]/OrdersTable[[#This Row],[count order id]]</f>
        <v>45.134254999999996</v>
      </c>
    </row>
    <row r="145" spans="1:19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_xlfn.XLOOKUP(C145,customers!$A$1:$A$1001,customers!B144:B1144,,0)</f>
        <v>Byram Mergue</v>
      </c>
      <c r="G145" s="2" t="str">
        <f>_xlfn.XLOOKUP(C145,customers!$A$1:$A$1001,customers!$C$1:$C$1001,,0)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 s="5">
        <f>_xlfn.XLOOKUP(D145,products!$A$1:$A$49,products!$D$1:$D$49,,0)</f>
        <v>0.5</v>
      </c>
      <c r="L145" s="6">
        <f>_xlfn.XLOOKUP(D145,products!$A$1:$A$49,products!$E$1:$E$49,,0)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_xlfn.XLOOKUP(OrdersTable[[#This Row],[Customer ID]],customers!$A$1:$A$1001,customers!I144:I1144,,0)</f>
        <v>Yes</v>
      </c>
      <c r="Q145" s="7">
        <f>SUM(OrdersTable[Sales])</f>
        <v>45134.254999999997</v>
      </c>
      <c r="R145">
        <f>COUNTA(OrdersTable[Order ID])</f>
        <v>1000</v>
      </c>
      <c r="S145" s="7">
        <f>OrdersTable[[#This Row],[Total revenue]]/OrdersTable[[#This Row],[count order id]]</f>
        <v>45.134254999999996</v>
      </c>
    </row>
    <row r="146" spans="1:19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_xlfn.XLOOKUP(C146,customers!$A$1:$A$1001,customers!B145:B1145,,0)</f>
        <v>Mathew Goulter</v>
      </c>
      <c r="G146" s="2" t="str">
        <f>_xlfn.XLOOKUP(C146,customers!$A$1:$A$1001,customers!$C$1:$C$1001,,0)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 s="5">
        <f>_xlfn.XLOOKUP(D146,products!$A$1:$A$49,products!$D$1:$D$49,,0)</f>
        <v>2.5</v>
      </c>
      <c r="L146" s="6">
        <f>_xlfn.XLOOKUP(D146,products!$A$1:$A$49,products!$E$1:$E$49,,0)</f>
        <v>34.154999999999994</v>
      </c>
      <c r="M146" s="6">
        <f t="shared" si="6"/>
        <v>68.309999999999988</v>
      </c>
      <c r="N146" t="str">
        <f t="shared" si="7"/>
        <v>Excecutive</v>
      </c>
      <c r="O146" t="str">
        <f t="shared" si="8"/>
        <v>Large</v>
      </c>
      <c r="P146" t="str">
        <f>_xlfn.XLOOKUP(OrdersTable[[#This Row],[Customer ID]],customers!$A$1:$A$1001,customers!I145:I1145,,0)</f>
        <v>Yes</v>
      </c>
      <c r="Q146" s="7">
        <f>SUM(OrdersTable[Sales])</f>
        <v>45134.254999999997</v>
      </c>
      <c r="R146">
        <f>COUNTA(OrdersTable[Order ID])</f>
        <v>1000</v>
      </c>
      <c r="S146" s="7">
        <f>OrdersTable[[#This Row],[Total revenue]]/OrdersTable[[#This Row],[count order id]]</f>
        <v>45.134254999999996</v>
      </c>
    </row>
    <row r="147" spans="1:19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_xlfn.XLOOKUP(C147,customers!$A$1:$A$1001,customers!B146:B1146,,0)</f>
        <v>Domeniga Duke</v>
      </c>
      <c r="G147" s="2" t="str">
        <f>_xlfn.XLOOKUP(C147,customers!$A$1:$A$1001,customers!$C$1:$C$1001,,0)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 s="5">
        <f>_xlfn.XLOOKUP(D147,products!$A$1:$A$49,products!$D$1:$D$49,,0)</f>
        <v>0.2</v>
      </c>
      <c r="L147" s="6">
        <f>_xlfn.XLOOKUP(D147,products!$A$1:$A$49,products!$E$1:$E$49,,0)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_xlfn.XLOOKUP(OrdersTable[[#This Row],[Customer ID]],customers!$A$1:$A$1001,customers!I146:I1146,,0)</f>
        <v>No</v>
      </c>
      <c r="Q147" s="7">
        <f>SUM(OrdersTable[Sales])</f>
        <v>45134.254999999997</v>
      </c>
      <c r="R147">
        <f>COUNTA(OrdersTable[Order ID])</f>
        <v>1000</v>
      </c>
      <c r="S147" s="7">
        <f>OrdersTable[[#This Row],[Total revenue]]/OrdersTable[[#This Row],[count order id]]</f>
        <v>45.134254999999996</v>
      </c>
    </row>
    <row r="148" spans="1:19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_xlfn.XLOOKUP(C148,customers!$A$1:$A$1001,customers!B147:B1147,,0)</f>
        <v>Isidore Hussey</v>
      </c>
      <c r="G148" s="2" t="str">
        <f>_xlfn.XLOOKUP(C148,customers!$A$1:$A$1001,customers!$C$1:$C$1001,,0)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 s="5">
        <f>_xlfn.XLOOKUP(D148,products!$A$1:$A$49,products!$D$1:$D$49,,0)</f>
        <v>1</v>
      </c>
      <c r="L148" s="6">
        <f>_xlfn.XLOOKUP(D148,products!$A$1:$A$49,products!$E$1:$E$49,,0)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_xlfn.XLOOKUP(OrdersTable[[#This Row],[Customer ID]],customers!$A$1:$A$1001,customers!I147:I1147,,0)</f>
        <v>No</v>
      </c>
      <c r="Q148" s="7">
        <f>SUM(OrdersTable[Sales])</f>
        <v>45134.254999999997</v>
      </c>
      <c r="R148">
        <f>COUNTA(OrdersTable[Order ID])</f>
        <v>1000</v>
      </c>
      <c r="S148" s="7">
        <f>OrdersTable[[#This Row],[Total revenue]]/OrdersTable[[#This Row],[count order id]]</f>
        <v>45.134254999999996</v>
      </c>
    </row>
    <row r="149" spans="1:19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_xlfn.XLOOKUP(C149,customers!$A$1:$A$1001,customers!B148:B1148,,0)</f>
        <v>Cassie Pinkerton</v>
      </c>
      <c r="G149" s="2" t="str">
        <f>_xlfn.XLOOKUP(C149,customers!$A$1:$A$1001,customers!$C$1:$C$1001,,0)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 s="5">
        <f>_xlfn.XLOOKUP(D149,products!$A$1:$A$49,products!$D$1:$D$49,,0)</f>
        <v>1</v>
      </c>
      <c r="L149" s="6">
        <f>_xlfn.XLOOKUP(D149,products!$A$1:$A$49,products!$E$1:$E$49,,0)</f>
        <v>13.75</v>
      </c>
      <c r="M149" s="6">
        <f t="shared" si="6"/>
        <v>27.5</v>
      </c>
      <c r="N149" t="str">
        <f t="shared" si="7"/>
        <v>Excecutive</v>
      </c>
      <c r="O149" t="str">
        <f t="shared" si="8"/>
        <v>Medium</v>
      </c>
      <c r="P149" t="str">
        <f>_xlfn.XLOOKUP(OrdersTable[[#This Row],[Customer ID]],customers!$A$1:$A$1001,customers!I148:I1148,,0)</f>
        <v>No</v>
      </c>
      <c r="Q149" s="7">
        <f>SUM(OrdersTable[Sales])</f>
        <v>45134.254999999997</v>
      </c>
      <c r="R149">
        <f>COUNTA(OrdersTable[Order ID])</f>
        <v>1000</v>
      </c>
      <c r="S149" s="7">
        <f>OrdersTable[[#This Row],[Total revenue]]/OrdersTable[[#This Row],[count order id]]</f>
        <v>45.134254999999996</v>
      </c>
    </row>
    <row r="150" spans="1:19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_xlfn.XLOOKUP(C150,customers!$A$1:$A$1001,customers!B149:B1149,,0)</f>
        <v>Dorian Vizor</v>
      </c>
      <c r="G150" s="2" t="str">
        <f>_xlfn.XLOOKUP(C150,customers!$A$1:$A$1001,customers!$C$1:$C$1001,,0)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 s="5">
        <f>_xlfn.XLOOKUP(D150,products!$A$1:$A$49,products!$D$1:$D$49,,0)</f>
        <v>0.2</v>
      </c>
      <c r="L150" s="6">
        <f>_xlfn.XLOOKUP(D150,products!$A$1:$A$49,products!$E$1:$E$49,,0)</f>
        <v>3.645</v>
      </c>
      <c r="M150" s="6">
        <f t="shared" si="6"/>
        <v>18.225000000000001</v>
      </c>
      <c r="N150" t="str">
        <f t="shared" si="7"/>
        <v>Excecutive</v>
      </c>
      <c r="O150" t="str">
        <f t="shared" si="8"/>
        <v>Dark</v>
      </c>
      <c r="P150" t="str">
        <f>_xlfn.XLOOKUP(OrdersTable[[#This Row],[Customer ID]],customers!$A$1:$A$1001,customers!I149:I1149,,0)</f>
        <v>Yes</v>
      </c>
      <c r="Q150" s="7">
        <f>SUM(OrdersTable[Sales])</f>
        <v>45134.254999999997</v>
      </c>
      <c r="R150">
        <f>COUNTA(OrdersTable[Order ID])</f>
        <v>1000</v>
      </c>
      <c r="S150" s="7">
        <f>OrdersTable[[#This Row],[Total revenue]]/OrdersTable[[#This Row],[count order id]]</f>
        <v>45.134254999999996</v>
      </c>
    </row>
    <row r="151" spans="1:19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_xlfn.XLOOKUP(C151,customers!$A$1:$A$1001,customers!B150:B1150,,0)</f>
        <v>Ken Lestrange</v>
      </c>
      <c r="G151" s="2">
        <f>_xlfn.XLOOKUP(C151,customers!$A$1:$A$1001,customers!$C$1:$C$1001,,0)</f>
        <v>0</v>
      </c>
      <c r="H151" s="2" t="str">
        <f>_xlfn.XLOOKUP(C151,customers!$A$1:$A$1001,customers!$G$1:$G$1001,,0)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 s="5">
        <f>_xlfn.XLOOKUP(D151,products!$A$1:$A$49,products!$D$1:$D$49,,0)</f>
        <v>2.5</v>
      </c>
      <c r="L151" s="6">
        <f>_xlfn.XLOOKUP(D151,products!$A$1:$A$49,products!$E$1:$E$49,,0)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_xlfn.XLOOKUP(OrdersTable[[#This Row],[Customer ID]],customers!$A$1:$A$1001,customers!I150:I1150,,0)</f>
        <v>Yes</v>
      </c>
      <c r="Q151" s="7">
        <f>SUM(OrdersTable[Sales])</f>
        <v>45134.254999999997</v>
      </c>
      <c r="R151">
        <f>COUNTA(OrdersTable[Order ID])</f>
        <v>1000</v>
      </c>
      <c r="S151" s="7">
        <f>OrdersTable[[#This Row],[Total revenue]]/OrdersTable[[#This Row],[count order id]]</f>
        <v>45.134254999999996</v>
      </c>
    </row>
    <row r="152" spans="1:19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_xlfn.XLOOKUP(C152,customers!$A$1:$A$1001,customers!B151:B1151,,0)</f>
        <v>Arel De Lasci</v>
      </c>
      <c r="G152" s="2" t="str">
        <f>_xlfn.XLOOKUP(C152,customers!$A$1:$A$1001,customers!$C$1:$C$1001,,0)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 s="5">
        <f>_xlfn.XLOOKUP(D152,products!$A$1:$A$49,products!$D$1:$D$49,,0)</f>
        <v>1</v>
      </c>
      <c r="L152" s="6">
        <f>_xlfn.XLOOKUP(D152,products!$A$1:$A$49,products!$E$1:$E$49,,0)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_xlfn.XLOOKUP(OrdersTable[[#This Row],[Customer ID]],customers!$A$1:$A$1001,customers!I151:I1151,,0)</f>
        <v>Yes</v>
      </c>
      <c r="Q152" s="7">
        <f>SUM(OrdersTable[Sales])</f>
        <v>45134.254999999997</v>
      </c>
      <c r="R152">
        <f>COUNTA(OrdersTable[Order ID])</f>
        <v>1000</v>
      </c>
      <c r="S152" s="7">
        <f>OrdersTable[[#This Row],[Total revenue]]/OrdersTable[[#This Row],[count order id]]</f>
        <v>45.134254999999996</v>
      </c>
    </row>
    <row r="153" spans="1:19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_xlfn.XLOOKUP(C153,customers!$A$1:$A$1001,customers!B152:B1152,,0)</f>
        <v>Perkin Stonner</v>
      </c>
      <c r="G153" s="2">
        <f>_xlfn.XLOOKUP(C153,customers!$A$1:$A$1001,customers!$C$1:$C$1001,,0)</f>
        <v>0</v>
      </c>
      <c r="H153" s="2" t="str">
        <f>_xlfn.XLOOKUP(C153,customers!$A$1:$A$1001,customers!$G$1:$G$1001,,0)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 s="5">
        <f>_xlfn.XLOOKUP(D153,products!$A$1:$A$49,products!$D$1:$D$49,,0)</f>
        <v>1</v>
      </c>
      <c r="L153" s="6">
        <f>_xlfn.XLOOKUP(D153,products!$A$1:$A$49,products!$E$1:$E$49,,0)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_xlfn.XLOOKUP(OrdersTable[[#This Row],[Customer ID]],customers!$A$1:$A$1001,customers!I152:I1152,,0)</f>
        <v>No</v>
      </c>
      <c r="Q153" s="7">
        <f>SUM(OrdersTable[Sales])</f>
        <v>45134.254999999997</v>
      </c>
      <c r="R153">
        <f>COUNTA(OrdersTable[Order ID])</f>
        <v>1000</v>
      </c>
      <c r="S153" s="7">
        <f>OrdersTable[[#This Row],[Total revenue]]/OrdersTable[[#This Row],[count order id]]</f>
        <v>45.134254999999996</v>
      </c>
    </row>
    <row r="154" spans="1:19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_xlfn.XLOOKUP(C154,customers!$A$1:$A$1001,customers!B153:B1153,,0)</f>
        <v>Rhodie Whife</v>
      </c>
      <c r="G154" s="2" t="str">
        <f>_xlfn.XLOOKUP(C154,customers!$A$1:$A$1001,customers!$C$1:$C$1001,,0)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 s="5">
        <f>_xlfn.XLOOKUP(D154,products!$A$1:$A$49,products!$D$1:$D$49,,0)</f>
        <v>2.5</v>
      </c>
      <c r="L154" s="6">
        <f>_xlfn.XLOOKUP(D154,products!$A$1:$A$49,products!$E$1:$E$49,,0)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_xlfn.XLOOKUP(OrdersTable[[#This Row],[Customer ID]],customers!$A$1:$A$1001,customers!I153:I1153,,0)</f>
        <v>Yes</v>
      </c>
      <c r="Q154" s="7">
        <f>SUM(OrdersTable[Sales])</f>
        <v>45134.254999999997</v>
      </c>
      <c r="R154">
        <f>COUNTA(OrdersTable[Order ID])</f>
        <v>1000</v>
      </c>
      <c r="S154" s="7">
        <f>OrdersTable[[#This Row],[Total revenue]]/OrdersTable[[#This Row],[count order id]]</f>
        <v>45.134254999999996</v>
      </c>
    </row>
    <row r="155" spans="1:19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_xlfn.XLOOKUP(C155,customers!$A$1:$A$1001,customers!B154:B1154,,0)</f>
        <v>Janifer Bagot</v>
      </c>
      <c r="G155" s="2">
        <f>_xlfn.XLOOKUP(C155,customers!$A$1:$A$1001,customers!$C$1:$C$1001,,0)</f>
        <v>0</v>
      </c>
      <c r="H155" s="2" t="str">
        <f>_xlfn.XLOOKUP(C155,customers!$A$1:$A$1001,customers!$G$1:$G$1001,,0)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 s="5">
        <f>_xlfn.XLOOKUP(D155,products!$A$1:$A$49,products!$D$1:$D$49,,0)</f>
        <v>0.2</v>
      </c>
      <c r="L155" s="6">
        <f>_xlfn.XLOOKUP(D155,products!$A$1:$A$49,products!$E$1:$E$49,,0)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_xlfn.XLOOKUP(OrdersTable[[#This Row],[Customer ID]],customers!$A$1:$A$1001,customers!I154:I1154,,0)</f>
        <v>No</v>
      </c>
      <c r="Q155" s="7">
        <f>SUM(OrdersTable[Sales])</f>
        <v>45134.254999999997</v>
      </c>
      <c r="R155">
        <f>COUNTA(OrdersTable[Order ID])</f>
        <v>1000</v>
      </c>
      <c r="S155" s="7">
        <f>OrdersTable[[#This Row],[Total revenue]]/OrdersTable[[#This Row],[count order id]]</f>
        <v>45.134254999999996</v>
      </c>
    </row>
    <row r="156" spans="1:19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_xlfn.XLOOKUP(C156,customers!$A$1:$A$1001,customers!B155:B1155,,0)</f>
        <v>Cos Fluin</v>
      </c>
      <c r="G156" s="2" t="str">
        <f>_xlfn.XLOOKUP(C156,customers!$A$1:$A$1001,customers!$C$1:$C$1001,,0)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 s="5">
        <f>_xlfn.XLOOKUP(D156,products!$A$1:$A$49,products!$D$1:$D$49,,0)</f>
        <v>2.5</v>
      </c>
      <c r="L156" s="6">
        <f>_xlfn.XLOOKUP(D156,products!$A$1:$A$49,products!$E$1:$E$49,,0)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_xlfn.XLOOKUP(OrdersTable[[#This Row],[Customer ID]],customers!$A$1:$A$1001,customers!I155:I1155,,0)</f>
        <v>No</v>
      </c>
      <c r="Q156" s="7">
        <f>SUM(OrdersTable[Sales])</f>
        <v>45134.254999999997</v>
      </c>
      <c r="R156">
        <f>COUNTA(OrdersTable[Order ID])</f>
        <v>1000</v>
      </c>
      <c r="S156" s="7">
        <f>OrdersTable[[#This Row],[Total revenue]]/OrdersTable[[#This Row],[count order id]]</f>
        <v>45.134254999999996</v>
      </c>
    </row>
    <row r="157" spans="1:19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_xlfn.XLOOKUP(C157,customers!$A$1:$A$1001,customers!B156:B1156,,0)</f>
        <v>Paola Brydell</v>
      </c>
      <c r="G157" s="2" t="str">
        <f>_xlfn.XLOOKUP(C157,customers!$A$1:$A$1001,customers!$C$1:$C$1001,,0)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 s="5">
        <f>_xlfn.XLOOKUP(D157,products!$A$1:$A$49,products!$D$1:$D$49,,0)</f>
        <v>2.5</v>
      </c>
      <c r="L157" s="6">
        <f>_xlfn.XLOOKUP(D157,products!$A$1:$A$49,products!$E$1:$E$49,,0)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_xlfn.XLOOKUP(OrdersTable[[#This Row],[Customer ID]],customers!$A$1:$A$1001,customers!I156:I1156,,0)</f>
        <v>No</v>
      </c>
      <c r="Q157" s="7">
        <f>SUM(OrdersTable[Sales])</f>
        <v>45134.254999999997</v>
      </c>
      <c r="R157">
        <f>COUNTA(OrdersTable[Order ID])</f>
        <v>1000</v>
      </c>
      <c r="S157" s="7">
        <f>OrdersTable[[#This Row],[Total revenue]]/OrdersTable[[#This Row],[count order id]]</f>
        <v>45.134254999999996</v>
      </c>
    </row>
    <row r="158" spans="1:19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_xlfn.XLOOKUP(C158,customers!$A$1:$A$1001,customers!B157:B1157,,0)</f>
        <v>Natka Leethem</v>
      </c>
      <c r="G158" s="2" t="str">
        <f>_xlfn.XLOOKUP(C158,customers!$A$1:$A$1001,customers!$C$1:$C$1001,,0)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 s="5">
        <f>_xlfn.XLOOKUP(D158,products!$A$1:$A$49,products!$D$1:$D$49,,0)</f>
        <v>2.5</v>
      </c>
      <c r="L158" s="6">
        <f>_xlfn.XLOOKUP(D158,products!$A$1:$A$49,products!$E$1:$E$49,,0)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_xlfn.XLOOKUP(OrdersTable[[#This Row],[Customer ID]],customers!$A$1:$A$1001,customers!I157:I1157,,0)</f>
        <v>Yes</v>
      </c>
      <c r="Q158" s="7">
        <f>SUM(OrdersTable[Sales])</f>
        <v>45134.254999999997</v>
      </c>
      <c r="R158">
        <f>COUNTA(OrdersTable[Order ID])</f>
        <v>1000</v>
      </c>
      <c r="S158" s="7">
        <f>OrdersTable[[#This Row],[Total revenue]]/OrdersTable[[#This Row],[count order id]]</f>
        <v>45.134254999999996</v>
      </c>
    </row>
    <row r="159" spans="1:19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_xlfn.XLOOKUP(C159,customers!$A$1:$A$1001,customers!B158:B1158,,0)</f>
        <v>Stacy Pickworth</v>
      </c>
      <c r="G159" s="2" t="str">
        <f>_xlfn.XLOOKUP(C159,customers!$A$1:$A$1001,customers!$C$1:$C$1001,,0)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 s="5">
        <f>_xlfn.XLOOKUP(D159,products!$A$1:$A$49,products!$D$1:$D$49,,0)</f>
        <v>2.5</v>
      </c>
      <c r="L159" s="6">
        <f>_xlfn.XLOOKUP(D159,products!$A$1:$A$49,products!$E$1:$E$49,,0)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_xlfn.XLOOKUP(OrdersTable[[#This Row],[Customer ID]],customers!$A$1:$A$1001,customers!I158:I1158,,0)</f>
        <v>No</v>
      </c>
      <c r="Q159" s="7">
        <f>SUM(OrdersTable[Sales])</f>
        <v>45134.254999999997</v>
      </c>
      <c r="R159">
        <f>COUNTA(OrdersTable[Order ID])</f>
        <v>1000</v>
      </c>
      <c r="S159" s="7">
        <f>OrdersTable[[#This Row],[Total revenue]]/OrdersTable[[#This Row],[count order id]]</f>
        <v>45.134254999999996</v>
      </c>
    </row>
    <row r="160" spans="1:19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_xlfn.XLOOKUP(C160,customers!$A$1:$A$1001,customers!B159:B1159,,0)</f>
        <v>Nanny Lush</v>
      </c>
      <c r="G160" s="2">
        <f>_xlfn.XLOOKUP(C160,customers!$A$1:$A$1001,customers!$C$1:$C$1001,,0)</f>
        <v>0</v>
      </c>
      <c r="H160" s="2" t="str">
        <f>_xlfn.XLOOKUP(C160,customers!$A$1:$A$1001,customers!$G$1:$G$1001,,0)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 s="5">
        <f>_xlfn.XLOOKUP(D160,products!$A$1:$A$49,products!$D$1:$D$49,,0)</f>
        <v>2.5</v>
      </c>
      <c r="L160" s="6">
        <f>_xlfn.XLOOKUP(D160,products!$A$1:$A$49,products!$E$1:$E$49,,0)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_xlfn.XLOOKUP(OrdersTable[[#This Row],[Customer ID]],customers!$A$1:$A$1001,customers!I159:I1159,,0)</f>
        <v>No</v>
      </c>
      <c r="Q160" s="7">
        <f>SUM(OrdersTable[Sales])</f>
        <v>45134.254999999997</v>
      </c>
      <c r="R160">
        <f>COUNTA(OrdersTable[Order ID])</f>
        <v>1000</v>
      </c>
      <c r="S160" s="7">
        <f>OrdersTable[[#This Row],[Total revenue]]/OrdersTable[[#This Row],[count order id]]</f>
        <v>45.134254999999996</v>
      </c>
    </row>
    <row r="161" spans="1:19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_xlfn.XLOOKUP(C161,customers!$A$1:$A$1001,customers!B160:B1160,,0)</f>
        <v>Tess Bennison</v>
      </c>
      <c r="G161" s="2">
        <f>_xlfn.XLOOKUP(C161,customers!$A$1:$A$1001,customers!$C$1:$C$1001,,0)</f>
        <v>0</v>
      </c>
      <c r="H161" s="2" t="str">
        <f>_xlfn.XLOOKUP(C161,customers!$A$1:$A$1001,customers!$G$1:$G$1001,,0)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 s="5">
        <f>_xlfn.XLOOKUP(D161,products!$A$1:$A$49,products!$D$1:$D$49,,0)</f>
        <v>2.5</v>
      </c>
      <c r="L161" s="6">
        <f>_xlfn.XLOOKUP(D161,products!$A$1:$A$49,products!$E$1:$E$49,,0)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Large</v>
      </c>
      <c r="P161" t="str">
        <f>_xlfn.XLOOKUP(OrdersTable[[#This Row],[Customer ID]],customers!$A$1:$A$1001,customers!I160:I1160,,0)</f>
        <v>Yes</v>
      </c>
      <c r="Q161" s="7">
        <f>SUM(OrdersTable[Sales])</f>
        <v>45134.254999999997</v>
      </c>
      <c r="R161">
        <f>COUNTA(OrdersTable[Order ID])</f>
        <v>1000</v>
      </c>
      <c r="S161" s="7">
        <f>OrdersTable[[#This Row],[Total revenue]]/OrdersTable[[#This Row],[count order id]]</f>
        <v>45.134254999999996</v>
      </c>
    </row>
    <row r="162" spans="1:19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_xlfn.XLOOKUP(C162,customers!$A$1:$A$1001,customers!B161:B1161,,0)</f>
        <v>Freddie Cusick</v>
      </c>
      <c r="G162" s="2" t="str">
        <f>_xlfn.XLOOKUP(C162,customers!$A$1:$A$1001,customers!$C$1:$C$1001,,0)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 s="5">
        <f>_xlfn.XLOOKUP(D162,products!$A$1:$A$49,products!$D$1:$D$49,,0)</f>
        <v>0.5</v>
      </c>
      <c r="L162" s="6">
        <f>_xlfn.XLOOKUP(D162,products!$A$1:$A$49,products!$E$1:$E$49,,0)</f>
        <v>8.25</v>
      </c>
      <c r="M162" s="6">
        <f t="shared" si="6"/>
        <v>33</v>
      </c>
      <c r="N162" t="str">
        <f t="shared" si="7"/>
        <v>Excecutive</v>
      </c>
      <c r="O162" t="str">
        <f t="shared" si="8"/>
        <v>Medium</v>
      </c>
      <c r="P162" t="str">
        <f>_xlfn.XLOOKUP(OrdersTable[[#This Row],[Customer ID]],customers!$A$1:$A$1001,customers!I161:I1161,,0)</f>
        <v>Yes</v>
      </c>
      <c r="Q162" s="7">
        <f>SUM(OrdersTable[Sales])</f>
        <v>45134.254999999997</v>
      </c>
      <c r="R162">
        <f>COUNTA(OrdersTable[Order ID])</f>
        <v>1000</v>
      </c>
      <c r="S162" s="7">
        <f>OrdersTable[[#This Row],[Total revenue]]/OrdersTable[[#This Row],[count order id]]</f>
        <v>45.134254999999996</v>
      </c>
    </row>
    <row r="163" spans="1:19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_xlfn.XLOOKUP(C163,customers!$A$1:$A$1001,customers!B162:B1162,,0)</f>
        <v>Skylar Jeyness</v>
      </c>
      <c r="G163" s="2" t="str">
        <f>_xlfn.XLOOKUP(C163,customers!$A$1:$A$1001,customers!$C$1:$C$1001,,0)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 s="5">
        <f>_xlfn.XLOOKUP(D163,products!$A$1:$A$49,products!$D$1:$D$49,,0)</f>
        <v>0.5</v>
      </c>
      <c r="L163" s="6">
        <f>_xlfn.XLOOKUP(D163,products!$A$1:$A$49,products!$E$1:$E$49,,0)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Large</v>
      </c>
      <c r="P163" t="str">
        <f>_xlfn.XLOOKUP(OrdersTable[[#This Row],[Customer ID]],customers!$A$1:$A$1001,customers!I162:I1162,,0)</f>
        <v>No</v>
      </c>
      <c r="Q163" s="7">
        <f>SUM(OrdersTable[Sales])</f>
        <v>45134.254999999997</v>
      </c>
      <c r="R163">
        <f>COUNTA(OrdersTable[Order ID])</f>
        <v>1000</v>
      </c>
      <c r="S163" s="7">
        <f>OrdersTable[[#This Row],[Total revenue]]/OrdersTable[[#This Row],[count order id]]</f>
        <v>45.134254999999996</v>
      </c>
    </row>
    <row r="164" spans="1:19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_xlfn.XLOOKUP(C164,customers!$A$1:$A$1001,customers!B163:B1163,,0)</f>
        <v>Diena Peetermann</v>
      </c>
      <c r="G164" s="2" t="str">
        <f>_xlfn.XLOOKUP(C164,customers!$A$1:$A$1001,customers!$C$1:$C$1001,,0)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 s="5">
        <f>_xlfn.XLOOKUP(D164,products!$A$1:$A$49,products!$D$1:$D$49,,0)</f>
        <v>0.5</v>
      </c>
      <c r="L164" s="6">
        <f>_xlfn.XLOOKUP(D164,products!$A$1:$A$49,products!$E$1:$E$49,,0)</f>
        <v>7.29</v>
      </c>
      <c r="M164" s="6">
        <f t="shared" si="6"/>
        <v>21.87</v>
      </c>
      <c r="N164" t="str">
        <f t="shared" si="7"/>
        <v>Excecutive</v>
      </c>
      <c r="O164" t="str">
        <f t="shared" si="8"/>
        <v>Dark</v>
      </c>
      <c r="P164" t="str">
        <f>_xlfn.XLOOKUP(OrdersTable[[#This Row],[Customer ID]],customers!$A$1:$A$1001,customers!I163:I1163,,0)</f>
        <v>No</v>
      </c>
      <c r="Q164" s="7">
        <f>SUM(OrdersTable[Sales])</f>
        <v>45134.254999999997</v>
      </c>
      <c r="R164">
        <f>COUNTA(OrdersTable[Order ID])</f>
        <v>1000</v>
      </c>
      <c r="S164" s="7">
        <f>OrdersTable[[#This Row],[Total revenue]]/OrdersTable[[#This Row],[count order id]]</f>
        <v>45.134254999999996</v>
      </c>
    </row>
    <row r="165" spans="1:19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_xlfn.XLOOKUP(C165,customers!$A$1:$A$1001,customers!B164:B1164,,0)</f>
        <v>Flynn Antony</v>
      </c>
      <c r="G165" s="2" t="str">
        <f>_xlfn.XLOOKUP(C165,customers!$A$1:$A$1001,customers!$C$1:$C$1001,,0)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 s="5">
        <f>_xlfn.XLOOKUP(D165,products!$A$1:$A$49,products!$D$1:$D$49,,0)</f>
        <v>0.2</v>
      </c>
      <c r="L165" s="6">
        <f>_xlfn.XLOOKUP(D165,products!$A$1:$A$49,products!$E$1:$E$49,,0)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_xlfn.XLOOKUP(OrdersTable[[#This Row],[Customer ID]],customers!$A$1:$A$1001,customers!I164:I1164,,0)</f>
        <v>No</v>
      </c>
      <c r="Q165" s="7">
        <f>SUM(OrdersTable[Sales])</f>
        <v>45134.254999999997</v>
      </c>
      <c r="R165">
        <f>COUNTA(OrdersTable[Order ID])</f>
        <v>1000</v>
      </c>
      <c r="S165" s="7">
        <f>OrdersTable[[#This Row],[Total revenue]]/OrdersTable[[#This Row],[count order id]]</f>
        <v>45.134254999999996</v>
      </c>
    </row>
    <row r="166" spans="1:19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_xlfn.XLOOKUP(C166,customers!$A$1:$A$1001,customers!B165:B1165,,0)</f>
        <v>Homer Dulany</v>
      </c>
      <c r="G166" s="2" t="str">
        <f>_xlfn.XLOOKUP(C166,customers!$A$1:$A$1001,customers!$C$1:$C$1001,,0)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 s="5">
        <f>_xlfn.XLOOKUP(D166,products!$A$1:$A$49,products!$D$1:$D$49,,0)</f>
        <v>0.5</v>
      </c>
      <c r="L166" s="6">
        <f>_xlfn.XLOOKUP(D166,products!$A$1:$A$49,products!$E$1:$E$49,,0)</f>
        <v>7.29</v>
      </c>
      <c r="M166" s="6">
        <f t="shared" si="6"/>
        <v>29.16</v>
      </c>
      <c r="N166" t="str">
        <f t="shared" si="7"/>
        <v>Excecutive</v>
      </c>
      <c r="O166" t="str">
        <f t="shared" si="8"/>
        <v>Dark</v>
      </c>
      <c r="P166" t="str">
        <f>_xlfn.XLOOKUP(OrdersTable[[#This Row],[Customer ID]],customers!$A$1:$A$1001,customers!I165:I1165,,0)</f>
        <v>Yes</v>
      </c>
      <c r="Q166" s="7">
        <f>SUM(OrdersTable[Sales])</f>
        <v>45134.254999999997</v>
      </c>
      <c r="R166">
        <f>COUNTA(OrdersTable[Order ID])</f>
        <v>1000</v>
      </c>
      <c r="S166" s="7">
        <f>OrdersTable[[#This Row],[Total revenue]]/OrdersTable[[#This Row],[count order id]]</f>
        <v>45.134254999999996</v>
      </c>
    </row>
    <row r="167" spans="1:19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_xlfn.XLOOKUP(C167,customers!$A$1:$A$1001,customers!B166:B1166,,0)</f>
        <v>Fiorenze Drogan</v>
      </c>
      <c r="G167" s="2">
        <f>_xlfn.XLOOKUP(C167,customers!$A$1:$A$1001,customers!$C$1:$C$1001,,0)</f>
        <v>0</v>
      </c>
      <c r="H167" s="2" t="str">
        <f>_xlfn.XLOOKUP(C167,customers!$A$1:$A$1001,customers!$G$1:$G$1001,,0)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 s="5">
        <f>_xlfn.XLOOKUP(D167,products!$A$1:$A$49,products!$D$1:$D$49,,0)</f>
        <v>1</v>
      </c>
      <c r="L167" s="6">
        <f>_xlfn.XLOOKUP(D167,products!$A$1:$A$49,products!$E$1:$E$49,,0)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_xlfn.XLOOKUP(OrdersTable[[#This Row],[Customer ID]],customers!$A$1:$A$1001,customers!I166:I1166,,0)</f>
        <v>No</v>
      </c>
      <c r="Q167" s="7">
        <f>SUM(OrdersTable[Sales])</f>
        <v>45134.254999999997</v>
      </c>
      <c r="R167">
        <f>COUNTA(OrdersTable[Order ID])</f>
        <v>1000</v>
      </c>
      <c r="S167" s="7">
        <f>OrdersTable[[#This Row],[Total revenue]]/OrdersTable[[#This Row],[count order id]]</f>
        <v>45.134254999999996</v>
      </c>
    </row>
    <row r="168" spans="1:19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_xlfn.XLOOKUP(C168,customers!$A$1:$A$1001,customers!B167:B1167,,0)</f>
        <v>Quinn Parsons</v>
      </c>
      <c r="G168" s="2">
        <f>_xlfn.XLOOKUP(C168,customers!$A$1:$A$1001,customers!$C$1:$C$1001,,0)</f>
        <v>0</v>
      </c>
      <c r="H168" s="2" t="str">
        <f>_xlfn.XLOOKUP(C168,customers!$A$1:$A$1001,customers!$G$1:$G$1001,,0)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 s="5">
        <f>_xlfn.XLOOKUP(D168,products!$A$1:$A$49,products!$D$1:$D$49,,0)</f>
        <v>0.5</v>
      </c>
      <c r="L168" s="6">
        <f>_xlfn.XLOOKUP(D168,products!$A$1:$A$49,products!$E$1:$E$49,,0)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_xlfn.XLOOKUP(OrdersTable[[#This Row],[Customer ID]],customers!$A$1:$A$1001,customers!I167:I1167,,0)</f>
        <v>Yes</v>
      </c>
      <c r="Q168" s="7">
        <f>SUM(OrdersTable[Sales])</f>
        <v>45134.254999999997</v>
      </c>
      <c r="R168">
        <f>COUNTA(OrdersTable[Order ID])</f>
        <v>1000</v>
      </c>
      <c r="S168" s="7">
        <f>OrdersTable[[#This Row],[Total revenue]]/OrdersTable[[#This Row],[count order id]]</f>
        <v>45.134254999999996</v>
      </c>
    </row>
    <row r="169" spans="1:19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_xlfn.XLOOKUP(C169,customers!$A$1:$A$1001,customers!B168:B1168,,0)</f>
        <v>Elonore Goodings</v>
      </c>
      <c r="G169" s="2" t="str">
        <f>_xlfn.XLOOKUP(C169,customers!$A$1:$A$1001,customers!$C$1:$C$1001,,0)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 s="5">
        <f>_xlfn.XLOOKUP(D169,products!$A$1:$A$49,products!$D$1:$D$49,,0)</f>
        <v>0.5</v>
      </c>
      <c r="L169" s="6">
        <f>_xlfn.XLOOKUP(D169,products!$A$1:$A$49,products!$E$1:$E$49,,0)</f>
        <v>8.25</v>
      </c>
      <c r="M169" s="6">
        <f t="shared" si="6"/>
        <v>41.25</v>
      </c>
      <c r="N169" t="str">
        <f t="shared" si="7"/>
        <v>Excecutive</v>
      </c>
      <c r="O169" t="str">
        <f t="shared" si="8"/>
        <v>Medium</v>
      </c>
      <c r="P169" t="str">
        <f>_xlfn.XLOOKUP(OrdersTable[[#This Row],[Customer ID]],customers!$A$1:$A$1001,customers!I168:I1168,,0)</f>
        <v>No</v>
      </c>
      <c r="Q169" s="7">
        <f>SUM(OrdersTable[Sales])</f>
        <v>45134.254999999997</v>
      </c>
      <c r="R169">
        <f>COUNTA(OrdersTable[Order ID])</f>
        <v>1000</v>
      </c>
      <c r="S169" s="7">
        <f>OrdersTable[[#This Row],[Total revenue]]/OrdersTable[[#This Row],[count order id]]</f>
        <v>45.134254999999996</v>
      </c>
    </row>
    <row r="170" spans="1:19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_xlfn.XLOOKUP(C170,customers!$A$1:$A$1001,customers!B169:B1169,,0)</f>
        <v>Terencio O'Moylan</v>
      </c>
      <c r="G170" s="2">
        <f>_xlfn.XLOOKUP(C170,customers!$A$1:$A$1001,customers!$C$1:$C$1001,,0)</f>
        <v>0</v>
      </c>
      <c r="H170" s="2" t="str">
        <f>_xlfn.XLOOKUP(C170,customers!$A$1:$A$1001,customers!$G$1:$G$1001,,0)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 s="5">
        <f>_xlfn.XLOOKUP(D170,products!$A$1:$A$49,products!$D$1:$D$49,,0)</f>
        <v>0.5</v>
      </c>
      <c r="L170" s="6">
        <f>_xlfn.XLOOKUP(D170,products!$A$1:$A$49,products!$E$1:$E$49,,0)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_xlfn.XLOOKUP(OrdersTable[[#This Row],[Customer ID]],customers!$A$1:$A$1001,customers!I169:I1169,,0)</f>
        <v>No</v>
      </c>
      <c r="Q170" s="7">
        <f>SUM(OrdersTable[Sales])</f>
        <v>45134.254999999997</v>
      </c>
      <c r="R170">
        <f>COUNTA(OrdersTable[Order ID])</f>
        <v>1000</v>
      </c>
      <c r="S170" s="7">
        <f>OrdersTable[[#This Row],[Total revenue]]/OrdersTable[[#This Row],[count order id]]</f>
        <v>45.134254999999996</v>
      </c>
    </row>
    <row r="171" spans="1:19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_xlfn.XLOOKUP(C171,customers!$A$1:$A$1001,customers!B170:B1170,,0)</f>
        <v>Wyatan Fetherston</v>
      </c>
      <c r="G171" s="2" t="str">
        <f>_xlfn.XLOOKUP(C171,customers!$A$1:$A$1001,customers!$C$1:$C$1001,,0)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 s="5">
        <f>_xlfn.XLOOKUP(D171,products!$A$1:$A$49,products!$D$1:$D$49,,0)</f>
        <v>1</v>
      </c>
      <c r="L171" s="6">
        <f>_xlfn.XLOOKUP(D171,products!$A$1:$A$49,products!$E$1:$E$49,,0)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_xlfn.XLOOKUP(OrdersTable[[#This Row],[Customer ID]],customers!$A$1:$A$1001,customers!I170:I1170,,0)</f>
        <v>No</v>
      </c>
      <c r="Q171" s="7">
        <f>SUM(OrdersTable[Sales])</f>
        <v>45134.254999999997</v>
      </c>
      <c r="R171">
        <f>COUNTA(OrdersTable[Order ID])</f>
        <v>1000</v>
      </c>
      <c r="S171" s="7">
        <f>OrdersTable[[#This Row],[Total revenue]]/OrdersTable[[#This Row],[count order id]]</f>
        <v>45.134254999999996</v>
      </c>
    </row>
    <row r="172" spans="1:19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_xlfn.XLOOKUP(C172,customers!$A$1:$A$1001,customers!B171:B1171,,0)</f>
        <v>Wesley Giorgioni</v>
      </c>
      <c r="G172" s="2" t="str">
        <f>_xlfn.XLOOKUP(C172,customers!$A$1:$A$1001,customers!$C$1:$C$1001,,0)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 s="5">
        <f>_xlfn.XLOOKUP(D172,products!$A$1:$A$49,products!$D$1:$D$49,,0)</f>
        <v>2.5</v>
      </c>
      <c r="L172" s="6">
        <f>_xlfn.XLOOKUP(D172,products!$A$1:$A$49,products!$E$1:$E$49,,0)</f>
        <v>34.154999999999994</v>
      </c>
      <c r="M172" s="6">
        <f t="shared" si="6"/>
        <v>68.309999999999988</v>
      </c>
      <c r="N172" t="str">
        <f t="shared" si="7"/>
        <v>Excecutive</v>
      </c>
      <c r="O172" t="str">
        <f t="shared" si="8"/>
        <v>Large</v>
      </c>
      <c r="P172" t="str">
        <f>_xlfn.XLOOKUP(OrdersTable[[#This Row],[Customer ID]],customers!$A$1:$A$1001,customers!I171:I1171,,0)</f>
        <v>Yes</v>
      </c>
      <c r="Q172" s="7">
        <f>SUM(OrdersTable[Sales])</f>
        <v>45134.254999999997</v>
      </c>
      <c r="R172">
        <f>COUNTA(OrdersTable[Order ID])</f>
        <v>1000</v>
      </c>
      <c r="S172" s="7">
        <f>OrdersTable[[#This Row],[Total revenue]]/OrdersTable[[#This Row],[count order id]]</f>
        <v>45.134254999999996</v>
      </c>
    </row>
    <row r="173" spans="1:19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_xlfn.XLOOKUP(C173,customers!$A$1:$A$1001,customers!B172:B1172,,0)</f>
        <v>Christy Franseco</v>
      </c>
      <c r="G173" s="2" t="str">
        <f>_xlfn.XLOOKUP(C173,customers!$A$1:$A$1001,customers!$C$1:$C$1001,,0)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 s="5">
        <f>_xlfn.XLOOKUP(D173,products!$A$1:$A$49,products!$D$1:$D$49,,0)</f>
        <v>2.5</v>
      </c>
      <c r="L173" s="6">
        <f>_xlfn.XLOOKUP(D173,products!$A$1:$A$49,products!$E$1:$E$49,,0)</f>
        <v>31.624999999999996</v>
      </c>
      <c r="M173" s="6">
        <f t="shared" si="6"/>
        <v>63.249999999999993</v>
      </c>
      <c r="N173" t="str">
        <f t="shared" si="7"/>
        <v>Excecutive</v>
      </c>
      <c r="O173" t="str">
        <f t="shared" si="8"/>
        <v>Medium</v>
      </c>
      <c r="P173" t="str">
        <f>_xlfn.XLOOKUP(OrdersTable[[#This Row],[Customer ID]],customers!$A$1:$A$1001,customers!I172:I1172,,0)</f>
        <v>No</v>
      </c>
      <c r="Q173" s="7">
        <f>SUM(OrdersTable[Sales])</f>
        <v>45134.254999999997</v>
      </c>
      <c r="R173">
        <f>COUNTA(OrdersTable[Order ID])</f>
        <v>1000</v>
      </c>
      <c r="S173" s="7">
        <f>OrdersTable[[#This Row],[Total revenue]]/OrdersTable[[#This Row],[count order id]]</f>
        <v>45.134254999999996</v>
      </c>
    </row>
    <row r="174" spans="1:19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_xlfn.XLOOKUP(C174,customers!$A$1:$A$1001,customers!B173:B1173,,0)</f>
        <v>Catarina Donn</v>
      </c>
      <c r="G174" s="2" t="str">
        <f>_xlfn.XLOOKUP(C174,customers!$A$1:$A$1001,customers!$C$1:$C$1001,,0)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 s="5">
        <f>_xlfn.XLOOKUP(D174,products!$A$1:$A$49,products!$D$1:$D$49,,0)</f>
        <v>0.5</v>
      </c>
      <c r="L174" s="6">
        <f>_xlfn.XLOOKUP(D174,products!$A$1:$A$49,products!$E$1:$E$49,,0)</f>
        <v>7.29</v>
      </c>
      <c r="M174" s="6">
        <f t="shared" si="6"/>
        <v>21.87</v>
      </c>
      <c r="N174" t="str">
        <f t="shared" si="7"/>
        <v>Excecutive</v>
      </c>
      <c r="O174" t="str">
        <f t="shared" si="8"/>
        <v>Dark</v>
      </c>
      <c r="P174" t="str">
        <f>_xlfn.XLOOKUP(OrdersTable[[#This Row],[Customer ID]],customers!$A$1:$A$1001,customers!I173:I1173,,0)</f>
        <v>Yes</v>
      </c>
      <c r="Q174" s="7">
        <f>SUM(OrdersTable[Sales])</f>
        <v>45134.254999999997</v>
      </c>
      <c r="R174">
        <f>COUNTA(OrdersTable[Order ID])</f>
        <v>1000</v>
      </c>
      <c r="S174" s="7">
        <f>OrdersTable[[#This Row],[Total revenue]]/OrdersTable[[#This Row],[count order id]]</f>
        <v>45.134254999999996</v>
      </c>
    </row>
    <row r="175" spans="1:19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_xlfn.XLOOKUP(C175,customers!$A$1:$A$1001,customers!B174:B1174,,0)</f>
        <v>Rebeka Worg</v>
      </c>
      <c r="G175" s="2" t="str">
        <f>_xlfn.XLOOKUP(C175,customers!$A$1:$A$1001,customers!$C$1:$C$1001,,0)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 s="5">
        <f>_xlfn.XLOOKUP(D175,products!$A$1:$A$49,products!$D$1:$D$49,,0)</f>
        <v>2.5</v>
      </c>
      <c r="L175" s="6">
        <f>_xlfn.XLOOKUP(D175,products!$A$1:$A$49,products!$E$1:$E$49,,0)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_xlfn.XLOOKUP(OrdersTable[[#This Row],[Customer ID]],customers!$A$1:$A$1001,customers!I174:I1174,,0)</f>
        <v>Yes</v>
      </c>
      <c r="Q175" s="7">
        <f>SUM(OrdersTable[Sales])</f>
        <v>45134.254999999997</v>
      </c>
      <c r="R175">
        <f>COUNTA(OrdersTable[Order ID])</f>
        <v>1000</v>
      </c>
      <c r="S175" s="7">
        <f>OrdersTable[[#This Row],[Total revenue]]/OrdersTable[[#This Row],[count order id]]</f>
        <v>45.134254999999996</v>
      </c>
    </row>
    <row r="176" spans="1:19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_xlfn.XLOOKUP(C176,customers!$A$1:$A$1001,customers!B175:B1175,,0)</f>
        <v>Shelli Keynd</v>
      </c>
      <c r="G176" s="2">
        <f>_xlfn.XLOOKUP(C176,customers!$A$1:$A$1001,customers!$C$1:$C$1001,,0)</f>
        <v>0</v>
      </c>
      <c r="H176" s="2" t="str">
        <f>_xlfn.XLOOKUP(C176,customers!$A$1:$A$1001,customers!$G$1:$G$1001,,0)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 s="5">
        <f>_xlfn.XLOOKUP(D176,products!$A$1:$A$49,products!$D$1:$D$49,,0)</f>
        <v>2.5</v>
      </c>
      <c r="L176" s="6">
        <f>_xlfn.XLOOKUP(D176,products!$A$1:$A$49,products!$E$1:$E$49,,0)</f>
        <v>34.154999999999994</v>
      </c>
      <c r="M176" s="6">
        <f t="shared" si="6"/>
        <v>204.92999999999995</v>
      </c>
      <c r="N176" t="str">
        <f t="shared" si="7"/>
        <v>Excecutive</v>
      </c>
      <c r="O176" t="str">
        <f t="shared" si="8"/>
        <v>Large</v>
      </c>
      <c r="P176" t="str">
        <f>_xlfn.XLOOKUP(OrdersTable[[#This Row],[Customer ID]],customers!$A$1:$A$1001,customers!I175:I1175,,0)</f>
        <v>No</v>
      </c>
      <c r="Q176" s="7">
        <f>SUM(OrdersTable[Sales])</f>
        <v>45134.254999999997</v>
      </c>
      <c r="R176">
        <f>COUNTA(OrdersTable[Order ID])</f>
        <v>1000</v>
      </c>
      <c r="S176" s="7">
        <f>OrdersTable[[#This Row],[Total revenue]]/OrdersTable[[#This Row],[count order id]]</f>
        <v>45.134254999999996</v>
      </c>
    </row>
    <row r="177" spans="1:19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_xlfn.XLOOKUP(C177,customers!$A$1:$A$1001,customers!B176:B1176,,0)</f>
        <v>Joshuah Awdry</v>
      </c>
      <c r="G177" s="2" t="str">
        <f>_xlfn.XLOOKUP(C177,customers!$A$1:$A$1001,customers!$C$1:$C$1001,,0)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 s="5">
        <f>_xlfn.XLOOKUP(D177,products!$A$1:$A$49,products!$D$1:$D$49,,0)</f>
        <v>2.5</v>
      </c>
      <c r="L177" s="6">
        <f>_xlfn.XLOOKUP(D177,products!$A$1:$A$49,products!$E$1:$E$49,,0)</f>
        <v>31.624999999999996</v>
      </c>
      <c r="M177" s="6">
        <f t="shared" si="6"/>
        <v>63.249999999999993</v>
      </c>
      <c r="N177" t="str">
        <f t="shared" si="7"/>
        <v>Excecutive</v>
      </c>
      <c r="O177" t="str">
        <f t="shared" si="8"/>
        <v>Medium</v>
      </c>
      <c r="P177" t="str">
        <f>_xlfn.XLOOKUP(OrdersTable[[#This Row],[Customer ID]],customers!$A$1:$A$1001,customers!I176:I1176,,0)</f>
        <v>No</v>
      </c>
      <c r="Q177" s="7">
        <f>SUM(OrdersTable[Sales])</f>
        <v>45134.254999999997</v>
      </c>
      <c r="R177">
        <f>COUNTA(OrdersTable[Order ID])</f>
        <v>1000</v>
      </c>
      <c r="S177" s="7">
        <f>OrdersTable[[#This Row],[Total revenue]]/OrdersTable[[#This Row],[count order id]]</f>
        <v>45.134254999999996</v>
      </c>
    </row>
    <row r="178" spans="1:19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_xlfn.XLOOKUP(C178,customers!$A$1:$A$1001,customers!B177:B1177,,0)</f>
        <v>Selie Baulcombe</v>
      </c>
      <c r="G178" s="2" t="str">
        <f>_xlfn.XLOOKUP(C178,customers!$A$1:$A$1001,customers!$C$1:$C$1001,,0)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 s="5">
        <f>_xlfn.XLOOKUP(D178,products!$A$1:$A$49,products!$D$1:$D$49,,0)</f>
        <v>2.5</v>
      </c>
      <c r="L178" s="6">
        <f>_xlfn.XLOOKUP(D178,products!$A$1:$A$49,products!$E$1:$E$49,,0)</f>
        <v>34.154999999999994</v>
      </c>
      <c r="M178" s="6">
        <f t="shared" si="6"/>
        <v>34.154999999999994</v>
      </c>
      <c r="N178" t="str">
        <f t="shared" si="7"/>
        <v>Excecutive</v>
      </c>
      <c r="O178" t="str">
        <f t="shared" si="8"/>
        <v>Large</v>
      </c>
      <c r="P178" t="str">
        <f>_xlfn.XLOOKUP(OrdersTable[[#This Row],[Customer ID]],customers!$A$1:$A$1001,customers!I177:I1177,,0)</f>
        <v>No</v>
      </c>
      <c r="Q178" s="7">
        <f>SUM(OrdersTable[Sales])</f>
        <v>45134.254999999997</v>
      </c>
      <c r="R178">
        <f>COUNTA(OrdersTable[Order ID])</f>
        <v>1000</v>
      </c>
      <c r="S178" s="7">
        <f>OrdersTable[[#This Row],[Total revenue]]/OrdersTable[[#This Row],[count order id]]</f>
        <v>45.134254999999996</v>
      </c>
    </row>
    <row r="179" spans="1:19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_xlfn.XLOOKUP(C179,customers!$A$1:$A$1001,customers!B178:B1178,,0)</f>
        <v>Jodee Caldicott</v>
      </c>
      <c r="G179" s="2" t="str">
        <f>_xlfn.XLOOKUP(C179,customers!$A$1:$A$1001,customers!$C$1:$C$1001,,0)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 s="5">
        <f>_xlfn.XLOOKUP(D179,products!$A$1:$A$49,products!$D$1:$D$49,,0)</f>
        <v>2.5</v>
      </c>
      <c r="L179" s="6">
        <f>_xlfn.XLOOKUP(D179,products!$A$1:$A$49,products!$E$1:$E$49,,0)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Large</v>
      </c>
      <c r="P179" t="str">
        <f>_xlfn.XLOOKUP(OrdersTable[[#This Row],[Customer ID]],customers!$A$1:$A$1001,customers!I178:I1178,,0)</f>
        <v>No</v>
      </c>
      <c r="Q179" s="7">
        <f>SUM(OrdersTable[Sales])</f>
        <v>45134.254999999997</v>
      </c>
      <c r="R179">
        <f>COUNTA(OrdersTable[Order ID])</f>
        <v>1000</v>
      </c>
      <c r="S179" s="7">
        <f>OrdersTable[[#This Row],[Total revenue]]/OrdersTable[[#This Row],[count order id]]</f>
        <v>45.134254999999996</v>
      </c>
    </row>
    <row r="180" spans="1:19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_xlfn.XLOOKUP(C180,customers!$A$1:$A$1001,customers!B179:B1179,,0)</f>
        <v>Willey Romao</v>
      </c>
      <c r="G180" s="2" t="str">
        <f>_xlfn.XLOOKUP(C180,customers!$A$1:$A$1001,customers!$C$1:$C$1001,,0)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 s="5">
        <f>_xlfn.XLOOKUP(D180,products!$A$1:$A$49,products!$D$1:$D$49,,0)</f>
        <v>1</v>
      </c>
      <c r="L180" s="6">
        <f>_xlfn.XLOOKUP(D180,products!$A$1:$A$49,products!$E$1:$E$49,,0)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Large</v>
      </c>
      <c r="P180" t="str">
        <f>_xlfn.XLOOKUP(OrdersTable[[#This Row],[Customer ID]],customers!$A$1:$A$1001,customers!I179:I1179,,0)</f>
        <v>Yes</v>
      </c>
      <c r="Q180" s="7">
        <f>SUM(OrdersTable[Sales])</f>
        <v>45134.254999999997</v>
      </c>
      <c r="R180">
        <f>COUNTA(OrdersTable[Order ID])</f>
        <v>1000</v>
      </c>
      <c r="S180" s="7">
        <f>OrdersTable[[#This Row],[Total revenue]]/OrdersTable[[#This Row],[count order id]]</f>
        <v>45.134254999999996</v>
      </c>
    </row>
    <row r="181" spans="1:19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_xlfn.XLOOKUP(C181,customers!$A$1:$A$1001,customers!B180:B1180,,0)</f>
        <v>Tomasina Cotmore</v>
      </c>
      <c r="G181" s="2">
        <f>_xlfn.XLOOKUP(C181,customers!$A$1:$A$1001,customers!$C$1:$C$1001,,0)</f>
        <v>0</v>
      </c>
      <c r="H181" s="2" t="str">
        <f>_xlfn.XLOOKUP(C181,customers!$A$1:$A$1001,customers!$G$1:$G$1001,,0)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 s="5">
        <f>_xlfn.XLOOKUP(D181,products!$A$1:$A$49,products!$D$1:$D$49,,0)</f>
        <v>0.2</v>
      </c>
      <c r="L181" s="6">
        <f>_xlfn.XLOOKUP(D181,products!$A$1:$A$49,products!$E$1:$E$49,,0)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_xlfn.XLOOKUP(OrdersTable[[#This Row],[Customer ID]],customers!$A$1:$A$1001,customers!I180:I1180,,0)</f>
        <v>No</v>
      </c>
      <c r="Q181" s="7">
        <f>SUM(OrdersTable[Sales])</f>
        <v>45134.254999999997</v>
      </c>
      <c r="R181">
        <f>COUNTA(OrdersTable[Order ID])</f>
        <v>1000</v>
      </c>
      <c r="S181" s="7">
        <f>OrdersTable[[#This Row],[Total revenue]]/OrdersTable[[#This Row],[count order id]]</f>
        <v>45.134254999999996</v>
      </c>
    </row>
    <row r="182" spans="1:19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_xlfn.XLOOKUP(C182,customers!$A$1:$A$1001,customers!B181:B1181,,0)</f>
        <v>Nicko Corps</v>
      </c>
      <c r="G182" s="2" t="str">
        <f>_xlfn.XLOOKUP(C182,customers!$A$1:$A$1001,customers!$C$1:$C$1001,,0)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 s="5">
        <f>_xlfn.XLOOKUP(D182,products!$A$1:$A$49,products!$D$1:$D$49,,0)</f>
        <v>0.2</v>
      </c>
      <c r="L182" s="6">
        <f>_xlfn.XLOOKUP(D182,products!$A$1:$A$49,products!$E$1:$E$49,,0)</f>
        <v>4.4550000000000001</v>
      </c>
      <c r="M182" s="6">
        <f t="shared" si="6"/>
        <v>22.274999999999999</v>
      </c>
      <c r="N182" t="str">
        <f t="shared" si="7"/>
        <v>Excecutive</v>
      </c>
      <c r="O182" t="str">
        <f t="shared" si="8"/>
        <v>Large</v>
      </c>
      <c r="P182" t="str">
        <f>_xlfn.XLOOKUP(OrdersTable[[#This Row],[Customer ID]],customers!$A$1:$A$1001,customers!I181:I1181,,0)</f>
        <v>No</v>
      </c>
      <c r="Q182" s="7">
        <f>SUM(OrdersTable[Sales])</f>
        <v>45134.254999999997</v>
      </c>
      <c r="R182">
        <f>COUNTA(OrdersTable[Order ID])</f>
        <v>1000</v>
      </c>
      <c r="S182" s="7">
        <f>OrdersTable[[#This Row],[Total revenue]]/OrdersTable[[#This Row],[count order id]]</f>
        <v>45.134254999999996</v>
      </c>
    </row>
    <row r="183" spans="1:19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_xlfn.XLOOKUP(C183,customers!$A$1:$A$1001,customers!B182:B1182,,0)</f>
        <v>Christabel Rubury</v>
      </c>
      <c r="G183" s="2" t="str">
        <f>_xlfn.XLOOKUP(C183,customers!$A$1:$A$1001,customers!$C$1:$C$1001,,0)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 s="5">
        <f>_xlfn.XLOOKUP(D183,products!$A$1:$A$49,products!$D$1:$D$49,,0)</f>
        <v>0.5</v>
      </c>
      <c r="L183" s="6">
        <f>_xlfn.XLOOKUP(D183,products!$A$1:$A$49,products!$E$1:$E$49,,0)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_xlfn.XLOOKUP(OrdersTable[[#This Row],[Customer ID]],customers!$A$1:$A$1001,customers!I182:I1182,,0)</f>
        <v>Yes</v>
      </c>
      <c r="Q183" s="7">
        <f>SUM(OrdersTable[Sales])</f>
        <v>45134.254999999997</v>
      </c>
      <c r="R183">
        <f>COUNTA(OrdersTable[Order ID])</f>
        <v>1000</v>
      </c>
      <c r="S183" s="7">
        <f>OrdersTable[[#This Row],[Total revenue]]/OrdersTable[[#This Row],[count order id]]</f>
        <v>45.134254999999996</v>
      </c>
    </row>
    <row r="184" spans="1:19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_xlfn.XLOOKUP(C184,customers!$A$1:$A$1001,customers!B183:B1183,,0)</f>
        <v>Parker Tofful</v>
      </c>
      <c r="G184" s="2" t="str">
        <f>_xlfn.XLOOKUP(C184,customers!$A$1:$A$1001,customers!$C$1:$C$1001,,0)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 s="5">
        <f>_xlfn.XLOOKUP(D184,products!$A$1:$A$49,products!$D$1:$D$49,,0)</f>
        <v>0.5</v>
      </c>
      <c r="L184" s="6">
        <f>_xlfn.XLOOKUP(D184,products!$A$1:$A$49,products!$E$1:$E$49,,0)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_xlfn.XLOOKUP(OrdersTable[[#This Row],[Customer ID]],customers!$A$1:$A$1001,customers!I183:I1183,,0)</f>
        <v>Yes</v>
      </c>
      <c r="Q184" s="7">
        <f>SUM(OrdersTable[Sales])</f>
        <v>45134.254999999997</v>
      </c>
      <c r="R184">
        <f>COUNTA(OrdersTable[Order ID])</f>
        <v>1000</v>
      </c>
      <c r="S184" s="7">
        <f>OrdersTable[[#This Row],[Total revenue]]/OrdersTable[[#This Row],[count order id]]</f>
        <v>45.134254999999996</v>
      </c>
    </row>
    <row r="185" spans="1:19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_xlfn.XLOOKUP(C185,customers!$A$1:$A$1001,customers!B184:B1184,,0)</f>
        <v>Saree Ellesworth</v>
      </c>
      <c r="G185" s="2" t="str">
        <f>_xlfn.XLOOKUP(C185,customers!$A$1:$A$1001,customers!$C$1:$C$1001,,0)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 s="5">
        <f>_xlfn.XLOOKUP(D185,products!$A$1:$A$49,products!$D$1:$D$49,,0)</f>
        <v>0.2</v>
      </c>
      <c r="L185" s="6">
        <f>_xlfn.XLOOKUP(D185,products!$A$1:$A$49,products!$E$1:$E$49,,0)</f>
        <v>4.125</v>
      </c>
      <c r="M185" s="6">
        <f t="shared" si="6"/>
        <v>8.25</v>
      </c>
      <c r="N185" t="str">
        <f t="shared" si="7"/>
        <v>Excecutive</v>
      </c>
      <c r="O185" t="str">
        <f t="shared" si="8"/>
        <v>Medium</v>
      </c>
      <c r="P185" t="str">
        <f>_xlfn.XLOOKUP(OrdersTable[[#This Row],[Customer ID]],customers!$A$1:$A$1001,customers!I184:I1184,,0)</f>
        <v>No</v>
      </c>
      <c r="Q185" s="7">
        <f>SUM(OrdersTable[Sales])</f>
        <v>45134.254999999997</v>
      </c>
      <c r="R185">
        <f>COUNTA(OrdersTable[Order ID])</f>
        <v>1000</v>
      </c>
      <c r="S185" s="7">
        <f>OrdersTable[[#This Row],[Total revenue]]/OrdersTable[[#This Row],[count order id]]</f>
        <v>45.134254999999996</v>
      </c>
    </row>
    <row r="186" spans="1:19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_xlfn.XLOOKUP(C186,customers!$A$1:$A$1001,customers!B185:B1185,,0)</f>
        <v>Leesa Flaonier</v>
      </c>
      <c r="G186" s="2" t="str">
        <f>_xlfn.XLOOKUP(C186,customers!$A$1:$A$1001,customers!$C$1:$C$1001,,0)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 s="5">
        <f>_xlfn.XLOOKUP(D186,products!$A$1:$A$49,products!$D$1:$D$49,,0)</f>
        <v>0.5</v>
      </c>
      <c r="L186" s="6">
        <f>_xlfn.XLOOKUP(D186,products!$A$1:$A$49,products!$E$1:$E$49,,0)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Large</v>
      </c>
      <c r="P186" t="str">
        <f>_xlfn.XLOOKUP(OrdersTable[[#This Row],[Customer ID]],customers!$A$1:$A$1001,customers!I185:I1185,,0)</f>
        <v>No</v>
      </c>
      <c r="Q186" s="7">
        <f>SUM(OrdersTable[Sales])</f>
        <v>45134.254999999997</v>
      </c>
      <c r="R186">
        <f>COUNTA(OrdersTable[Order ID])</f>
        <v>1000</v>
      </c>
      <c r="S186" s="7">
        <f>OrdersTable[[#This Row],[Total revenue]]/OrdersTable[[#This Row],[count order id]]</f>
        <v>45.134254999999996</v>
      </c>
    </row>
    <row r="187" spans="1:19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_xlfn.XLOOKUP(C187,customers!$A$1:$A$1001,customers!B186:B1186,,0)</f>
        <v>Corinna Catcheside</v>
      </c>
      <c r="G187" s="2" t="str">
        <f>_xlfn.XLOOKUP(C187,customers!$A$1:$A$1001,customers!$C$1:$C$1001,,0)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 s="5">
        <f>_xlfn.XLOOKUP(D187,products!$A$1:$A$49,products!$D$1:$D$49,,0)</f>
        <v>0.5</v>
      </c>
      <c r="L187" s="6">
        <f>_xlfn.XLOOKUP(D187,products!$A$1:$A$49,products!$E$1:$E$49,,0)</f>
        <v>7.29</v>
      </c>
      <c r="M187" s="6">
        <f t="shared" si="6"/>
        <v>36.450000000000003</v>
      </c>
      <c r="N187" t="str">
        <f t="shared" si="7"/>
        <v>Excecutive</v>
      </c>
      <c r="O187" t="str">
        <f t="shared" si="8"/>
        <v>Dark</v>
      </c>
      <c r="P187" t="str">
        <f>_xlfn.XLOOKUP(OrdersTable[[#This Row],[Customer ID]],customers!$A$1:$A$1001,customers!I186:I1186,,0)</f>
        <v>Yes</v>
      </c>
      <c r="Q187" s="7">
        <f>SUM(OrdersTable[Sales])</f>
        <v>45134.254999999997</v>
      </c>
      <c r="R187">
        <f>COUNTA(OrdersTable[Order ID])</f>
        <v>1000</v>
      </c>
      <c r="S187" s="7">
        <f>OrdersTable[[#This Row],[Total revenue]]/OrdersTable[[#This Row],[count order id]]</f>
        <v>45.134254999999996</v>
      </c>
    </row>
    <row r="188" spans="1:19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_xlfn.XLOOKUP(C188,customers!$A$1:$A$1001,customers!B187:B1187,,0)</f>
        <v>Terri Farra</v>
      </c>
      <c r="G188" s="2" t="str">
        <f>_xlfn.XLOOKUP(C188,customers!$A$1:$A$1001,customers!$C$1:$C$1001,,0)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 s="5">
        <f>_xlfn.XLOOKUP(D188,products!$A$1:$A$49,products!$D$1:$D$49,,0)</f>
        <v>2.5</v>
      </c>
      <c r="L188" s="6">
        <f>_xlfn.XLOOKUP(D188,products!$A$1:$A$49,products!$E$1:$E$49,,0)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_xlfn.XLOOKUP(OrdersTable[[#This Row],[Customer ID]],customers!$A$1:$A$1001,customers!I187:I1187,,0)</f>
        <v>No</v>
      </c>
      <c r="Q188" s="7">
        <f>SUM(OrdersTable[Sales])</f>
        <v>45134.254999999997</v>
      </c>
      <c r="R188">
        <f>COUNTA(OrdersTable[Order ID])</f>
        <v>1000</v>
      </c>
      <c r="S188" s="7">
        <f>OrdersTable[[#This Row],[Total revenue]]/OrdersTable[[#This Row],[count order id]]</f>
        <v>45.134254999999996</v>
      </c>
    </row>
    <row r="189" spans="1:19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_xlfn.XLOOKUP(C189,customers!$A$1:$A$1001,customers!B188:B1188,,0)</f>
        <v>Gothart Bamfield</v>
      </c>
      <c r="G189" s="2" t="str">
        <f>_xlfn.XLOOKUP(C189,customers!$A$1:$A$1001,customers!$C$1:$C$1001,,0)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 s="5">
        <f>_xlfn.XLOOKUP(D189,products!$A$1:$A$49,products!$D$1:$D$49,,0)</f>
        <v>0.5</v>
      </c>
      <c r="L189" s="6">
        <f>_xlfn.XLOOKUP(D189,products!$A$1:$A$49,products!$E$1:$E$49,,0)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_xlfn.XLOOKUP(OrdersTable[[#This Row],[Customer ID]],customers!$A$1:$A$1001,customers!I188:I1188,,0)</f>
        <v>Yes</v>
      </c>
      <c r="Q189" s="7">
        <f>SUM(OrdersTable[Sales])</f>
        <v>45134.254999999997</v>
      </c>
      <c r="R189">
        <f>COUNTA(OrdersTable[Order ID])</f>
        <v>1000</v>
      </c>
      <c r="S189" s="7">
        <f>OrdersTable[[#This Row],[Total revenue]]/OrdersTable[[#This Row],[count order id]]</f>
        <v>45.134254999999996</v>
      </c>
    </row>
    <row r="190" spans="1:19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_xlfn.XLOOKUP(C190,customers!$A$1:$A$1001,customers!B189:B1189,,0)</f>
        <v>Judd De Leek</v>
      </c>
      <c r="G190" s="2" t="str">
        <f>_xlfn.XLOOKUP(C190,customers!$A$1:$A$1001,customers!$C$1:$C$1001,,0)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 s="5">
        <f>_xlfn.XLOOKUP(D190,products!$A$1:$A$49,products!$D$1:$D$49,,0)</f>
        <v>0.2</v>
      </c>
      <c r="L190" s="6">
        <f>_xlfn.XLOOKUP(D190,products!$A$1:$A$49,products!$E$1:$E$49,,0)</f>
        <v>4.4550000000000001</v>
      </c>
      <c r="M190" s="6">
        <f t="shared" si="6"/>
        <v>4.4550000000000001</v>
      </c>
      <c r="N190" t="str">
        <f t="shared" si="7"/>
        <v>Excecutive</v>
      </c>
      <c r="O190" t="str">
        <f t="shared" si="8"/>
        <v>Large</v>
      </c>
      <c r="P190" t="str">
        <f>_xlfn.XLOOKUP(OrdersTable[[#This Row],[Customer ID]],customers!$A$1:$A$1001,customers!I189:I1189,,0)</f>
        <v>Yes</v>
      </c>
      <c r="Q190" s="7">
        <f>SUM(OrdersTable[Sales])</f>
        <v>45134.254999999997</v>
      </c>
      <c r="R190">
        <f>COUNTA(OrdersTable[Order ID])</f>
        <v>1000</v>
      </c>
      <c r="S190" s="7">
        <f>OrdersTable[[#This Row],[Total revenue]]/OrdersTable[[#This Row],[count order id]]</f>
        <v>45.134254999999996</v>
      </c>
    </row>
    <row r="191" spans="1:19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_xlfn.XLOOKUP(C191,customers!$A$1:$A$1001,customers!B190:B1190,,0)</f>
        <v>Jany Rudeforth</v>
      </c>
      <c r="G191" s="2" t="str">
        <f>_xlfn.XLOOKUP(C191,customers!$A$1:$A$1001,customers!$C$1:$C$1001,,0)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 s="5">
        <f>_xlfn.XLOOKUP(D191,products!$A$1:$A$49,products!$D$1:$D$49,,0)</f>
        <v>1</v>
      </c>
      <c r="L191" s="6">
        <f>_xlfn.XLOOKUP(D191,products!$A$1:$A$49,products!$E$1:$E$49,,0)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_xlfn.XLOOKUP(OrdersTable[[#This Row],[Customer ID]],customers!$A$1:$A$1001,customers!I190:I1190,,0)</f>
        <v>Yes</v>
      </c>
      <c r="Q191" s="7">
        <f>SUM(OrdersTable[Sales])</f>
        <v>45134.254999999997</v>
      </c>
      <c r="R191">
        <f>COUNTA(OrdersTable[Order ID])</f>
        <v>1000</v>
      </c>
      <c r="S191" s="7">
        <f>OrdersTable[[#This Row],[Total revenue]]/OrdersTable[[#This Row],[count order id]]</f>
        <v>45.134254999999996</v>
      </c>
    </row>
    <row r="192" spans="1:19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_xlfn.XLOOKUP(C192,customers!$A$1:$A$1001,customers!B191:B1191,,0)</f>
        <v>Fanni Marti</v>
      </c>
      <c r="G192" s="2" t="str">
        <f>_xlfn.XLOOKUP(C192,customers!$A$1:$A$1001,customers!$C$1:$C$1001,,0)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 s="5">
        <f>_xlfn.XLOOKUP(D192,products!$A$1:$A$49,products!$D$1:$D$49,,0)</f>
        <v>2.5</v>
      </c>
      <c r="L192" s="6">
        <f>_xlfn.XLOOKUP(D192,products!$A$1:$A$49,products!$E$1:$E$49,,0)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_xlfn.XLOOKUP(OrdersTable[[#This Row],[Customer ID]],customers!$A$1:$A$1001,customers!I191:I1191,,0)</f>
        <v>No</v>
      </c>
      <c r="Q192" s="7">
        <f>SUM(OrdersTable[Sales])</f>
        <v>45134.254999999997</v>
      </c>
      <c r="R192">
        <f>COUNTA(OrdersTable[Order ID])</f>
        <v>1000</v>
      </c>
      <c r="S192" s="7">
        <f>OrdersTable[[#This Row],[Total revenue]]/OrdersTable[[#This Row],[count order id]]</f>
        <v>45.134254999999996</v>
      </c>
    </row>
    <row r="193" spans="1:19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_xlfn.XLOOKUP(C193,customers!$A$1:$A$1001,customers!B192:B1192,,0)</f>
        <v>Elka Windress</v>
      </c>
      <c r="G193" s="2" t="str">
        <f>_xlfn.XLOOKUP(C193,customers!$A$1:$A$1001,customers!$C$1:$C$1001,,0)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 s="5">
        <f>_xlfn.XLOOKUP(D193,products!$A$1:$A$49,products!$D$1:$D$49,,0)</f>
        <v>0.2</v>
      </c>
      <c r="L193" s="6">
        <f>_xlfn.XLOOKUP(D193,products!$A$1:$A$49,products!$E$1:$E$49,,0)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_xlfn.XLOOKUP(OrdersTable[[#This Row],[Customer ID]],customers!$A$1:$A$1001,customers!I192:I1192,,0)</f>
        <v>No</v>
      </c>
      <c r="Q193" s="7">
        <f>SUM(OrdersTable[Sales])</f>
        <v>45134.254999999997</v>
      </c>
      <c r="R193">
        <f>COUNTA(OrdersTable[Order ID])</f>
        <v>1000</v>
      </c>
      <c r="S193" s="7">
        <f>OrdersTable[[#This Row],[Total revenue]]/OrdersTable[[#This Row],[count order id]]</f>
        <v>45.134254999999996</v>
      </c>
    </row>
    <row r="194" spans="1:19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_xlfn.XLOOKUP(C194,customers!$A$1:$A$1001,customers!B193:B1193,,0)</f>
        <v>Nickey Dimbleby</v>
      </c>
      <c r="G194" s="2" t="str">
        <f>_xlfn.XLOOKUP(C194,customers!$A$1:$A$1001,customers!$C$1:$C$1001,,0)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 s="5">
        <f>_xlfn.XLOOKUP(D194,products!$A$1:$A$49,products!$D$1:$D$49,,0)</f>
        <v>1</v>
      </c>
      <c r="L194" s="6">
        <f>_xlfn.XLOOKUP(D194,products!$A$1:$A$49,products!$E$1:$E$49,,0)</f>
        <v>12.15</v>
      </c>
      <c r="M194" s="6">
        <f t="shared" si="6"/>
        <v>72.900000000000006</v>
      </c>
      <c r="N194" t="str">
        <f t="shared" si="7"/>
        <v>Excecutive</v>
      </c>
      <c r="O194" t="str">
        <f t="shared" si="8"/>
        <v>Dark</v>
      </c>
      <c r="P194" t="str">
        <f>_xlfn.XLOOKUP(OrdersTable[[#This Row],[Customer ID]],customers!$A$1:$A$1001,customers!I193:I1193,,0)</f>
        <v>No</v>
      </c>
      <c r="Q194" s="7">
        <f>SUM(OrdersTable[Sales])</f>
        <v>45134.254999999997</v>
      </c>
      <c r="R194">
        <f>COUNTA(OrdersTable[Order ID])</f>
        <v>1000</v>
      </c>
      <c r="S194" s="7">
        <f>OrdersTable[[#This Row],[Total revenue]]/OrdersTable[[#This Row],[count order id]]</f>
        <v>45.134254999999996</v>
      </c>
    </row>
    <row r="195" spans="1:19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_xlfn.XLOOKUP(C195,customers!$A$1:$A$1001,customers!B194:B1194,,0)</f>
        <v>Lenore Messenbird</v>
      </c>
      <c r="G195" s="2">
        <f>_xlfn.XLOOKUP(C195,customers!$A$1:$A$1001,customers!$C$1:$C$1001,,0)</f>
        <v>0</v>
      </c>
      <c r="H195" s="2" t="str">
        <f>_xlfn.XLOOKUP(C195,customers!$A$1:$A$1001,customers!$G$1:$G$1001,,0)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 s="5">
        <f>_xlfn.XLOOKUP(D195,products!$A$1:$A$49,products!$D$1:$D$49,,0)</f>
        <v>1</v>
      </c>
      <c r="L195" s="6">
        <f>_xlfn.XLOOKUP(D195,products!$A$1:$A$49,products!$E$1:$E$49,,0)</f>
        <v>14.85</v>
      </c>
      <c r="M195" s="6">
        <f t="shared" ref="M195:M258" si="9">L195*E195</f>
        <v>44.55</v>
      </c>
      <c r="N195" t="str">
        <f t="shared" ref="N195:N258" si="10">IF(I195="Rob","Robusta", IF(I195="Exc","Excecutive", IF(I195="Ara","Arabica", IF(I195="Lib","Liberica"))))</f>
        <v>Excecutive</v>
      </c>
      <c r="O195" t="str">
        <f t="shared" ref="O195:O258" si="11">IF(J195="M","Medium", IF(J195="L","Large", IF(J195="D","Dark")))</f>
        <v>Large</v>
      </c>
      <c r="P195" t="str">
        <f>_xlfn.XLOOKUP(OrdersTable[[#This Row],[Customer ID]],customers!$A$1:$A$1001,customers!I194:I1194,,0)</f>
        <v>Yes</v>
      </c>
      <c r="Q195" s="7">
        <f>SUM(OrdersTable[Sales])</f>
        <v>45134.254999999997</v>
      </c>
      <c r="R195">
        <f>COUNTA(OrdersTable[Order ID])</f>
        <v>1000</v>
      </c>
      <c r="S195" s="7">
        <f>OrdersTable[[#This Row],[Total revenue]]/OrdersTable[[#This Row],[count order id]]</f>
        <v>45.134254999999996</v>
      </c>
    </row>
    <row r="196" spans="1:19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_xlfn.XLOOKUP(C196,customers!$A$1:$A$1001,customers!B195:B1195,,0)</f>
        <v>Maisie Sarvar</v>
      </c>
      <c r="G196" s="2" t="str">
        <f>_xlfn.XLOOKUP(C196,customers!$A$1:$A$1001,customers!$C$1:$C$1001,,0)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 s="5">
        <f>_xlfn.XLOOKUP(D196,products!$A$1:$A$49,products!$D$1:$D$49,,0)</f>
        <v>0.5</v>
      </c>
      <c r="L196" s="6">
        <f>_xlfn.XLOOKUP(D196,products!$A$1:$A$49,products!$E$1:$E$49,,0)</f>
        <v>7.29</v>
      </c>
      <c r="M196" s="6">
        <f t="shared" si="9"/>
        <v>36.450000000000003</v>
      </c>
      <c r="N196" t="str">
        <f t="shared" si="10"/>
        <v>Excecutive</v>
      </c>
      <c r="O196" t="str">
        <f t="shared" si="11"/>
        <v>Dark</v>
      </c>
      <c r="P196" t="str">
        <f>_xlfn.XLOOKUP(OrdersTable[[#This Row],[Customer ID]],customers!$A$1:$A$1001,customers!I195:I1195,,0)</f>
        <v>Yes</v>
      </c>
      <c r="Q196" s="7">
        <f>SUM(OrdersTable[Sales])</f>
        <v>45134.254999999997</v>
      </c>
      <c r="R196">
        <f>COUNTA(OrdersTable[Order ID])</f>
        <v>1000</v>
      </c>
      <c r="S196" s="7">
        <f>OrdersTable[[#This Row],[Total revenue]]/OrdersTable[[#This Row],[count order id]]</f>
        <v>45.134254999999996</v>
      </c>
    </row>
    <row r="197" spans="1:19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_xlfn.XLOOKUP(C197,customers!$A$1:$A$1001,customers!B196:B1196,,0)</f>
        <v>Sloan Diviny</v>
      </c>
      <c r="G197" s="2" t="str">
        <f>_xlfn.XLOOKUP(C197,customers!$A$1:$A$1001,customers!$C$1:$C$1001,,0)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 s="5">
        <f>_xlfn.XLOOKUP(D197,products!$A$1:$A$49,products!$D$1:$D$49,,0)</f>
        <v>1</v>
      </c>
      <c r="L197" s="6">
        <f>_xlfn.XLOOKUP(D197,products!$A$1:$A$49,products!$E$1:$E$49,,0)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Large</v>
      </c>
      <c r="P197" t="str">
        <f>_xlfn.XLOOKUP(OrdersTable[[#This Row],[Customer ID]],customers!$A$1:$A$1001,customers!I196:I1196,,0)</f>
        <v>Yes</v>
      </c>
      <c r="Q197" s="7">
        <f>SUM(OrdersTable[Sales])</f>
        <v>45134.254999999997</v>
      </c>
      <c r="R197">
        <f>COUNTA(OrdersTable[Order ID])</f>
        <v>1000</v>
      </c>
      <c r="S197" s="7">
        <f>OrdersTable[[#This Row],[Total revenue]]/OrdersTable[[#This Row],[count order id]]</f>
        <v>45.134254999999996</v>
      </c>
    </row>
    <row r="198" spans="1:19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_xlfn.XLOOKUP(C198,customers!$A$1:$A$1001,customers!B197:B1197,,0)</f>
        <v>Anson Iddison</v>
      </c>
      <c r="G198" s="2" t="str">
        <f>_xlfn.XLOOKUP(C198,customers!$A$1:$A$1001,customers!$C$1:$C$1001,,0)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 s="5">
        <f>_xlfn.XLOOKUP(D198,products!$A$1:$A$49,products!$D$1:$D$49,,0)</f>
        <v>0.5</v>
      </c>
      <c r="L198" s="6">
        <f>_xlfn.XLOOKUP(D198,products!$A$1:$A$49,products!$E$1:$E$49,,0)</f>
        <v>8.91</v>
      </c>
      <c r="M198" s="6">
        <f t="shared" si="9"/>
        <v>53.46</v>
      </c>
      <c r="N198" t="str">
        <f t="shared" si="10"/>
        <v>Excecutive</v>
      </c>
      <c r="O198" t="str">
        <f t="shared" si="11"/>
        <v>Large</v>
      </c>
      <c r="P198" t="str">
        <f>_xlfn.XLOOKUP(OrdersTable[[#This Row],[Customer ID]],customers!$A$1:$A$1001,customers!I197:I1197,,0)</f>
        <v>No</v>
      </c>
      <c r="Q198" s="7">
        <f>SUM(OrdersTable[Sales])</f>
        <v>45134.254999999997</v>
      </c>
      <c r="R198">
        <f>COUNTA(OrdersTable[Order ID])</f>
        <v>1000</v>
      </c>
      <c r="S198" s="7">
        <f>OrdersTable[[#This Row],[Total revenue]]/OrdersTable[[#This Row],[count order id]]</f>
        <v>45.134254999999996</v>
      </c>
    </row>
    <row r="199" spans="1:19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_xlfn.XLOOKUP(C199,customers!$A$1:$A$1001,customers!B198:B1198,,0)</f>
        <v>Dov Sprosson</v>
      </c>
      <c r="G199" s="2" t="str">
        <f>_xlfn.XLOOKUP(C199,customers!$A$1:$A$1001,customers!$C$1:$C$1001,,0)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 s="5">
        <f>_xlfn.XLOOKUP(D199,products!$A$1:$A$49,products!$D$1:$D$49,,0)</f>
        <v>2.5</v>
      </c>
      <c r="L199" s="6">
        <f>_xlfn.XLOOKUP(D199,products!$A$1:$A$49,products!$E$1:$E$49,,0)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_xlfn.XLOOKUP(OrdersTable[[#This Row],[Customer ID]],customers!$A$1:$A$1001,customers!I198:I1198,,0)</f>
        <v>Yes</v>
      </c>
      <c r="Q199" s="7">
        <f>SUM(OrdersTable[Sales])</f>
        <v>45134.254999999997</v>
      </c>
      <c r="R199">
        <f>COUNTA(OrdersTable[Order ID])</f>
        <v>1000</v>
      </c>
      <c r="S199" s="7">
        <f>OrdersTable[[#This Row],[Total revenue]]/OrdersTable[[#This Row],[count order id]]</f>
        <v>45.134254999999996</v>
      </c>
    </row>
    <row r="200" spans="1:19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_xlfn.XLOOKUP(C200,customers!$A$1:$A$1001,customers!B199:B1199,,0)</f>
        <v>Randal Longfield</v>
      </c>
      <c r="G200" s="2" t="str">
        <f>_xlfn.XLOOKUP(C200,customers!$A$1:$A$1001,customers!$C$1:$C$1001,,0)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 s="5">
        <f>_xlfn.XLOOKUP(D200,products!$A$1:$A$49,products!$D$1:$D$49,,0)</f>
        <v>2.5</v>
      </c>
      <c r="L200" s="6">
        <f>_xlfn.XLOOKUP(D200,products!$A$1:$A$49,products!$E$1:$E$49,,0)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_xlfn.XLOOKUP(OrdersTable[[#This Row],[Customer ID]],customers!$A$1:$A$1001,customers!I199:I1199,,0)</f>
        <v>No</v>
      </c>
      <c r="Q200" s="7">
        <f>SUM(OrdersTable[Sales])</f>
        <v>45134.254999999997</v>
      </c>
      <c r="R200">
        <f>COUNTA(OrdersTable[Order ID])</f>
        <v>1000</v>
      </c>
      <c r="S200" s="7">
        <f>OrdersTable[[#This Row],[Total revenue]]/OrdersTable[[#This Row],[count order id]]</f>
        <v>45.134254999999996</v>
      </c>
    </row>
    <row r="201" spans="1:19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_xlfn.XLOOKUP(C201,customers!$A$1:$A$1001,customers!B200:B1200,,0)</f>
        <v>Gregorius Kislingbury</v>
      </c>
      <c r="G201" s="2" t="str">
        <f>_xlfn.XLOOKUP(C201,customers!$A$1:$A$1001,customers!$C$1:$C$1001,,0)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 s="5">
        <f>_xlfn.XLOOKUP(D201,products!$A$1:$A$49,products!$D$1:$D$49,,0)</f>
        <v>0.5</v>
      </c>
      <c r="L201" s="6">
        <f>_xlfn.XLOOKUP(D201,products!$A$1:$A$49,products!$E$1:$E$49,,0)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Large</v>
      </c>
      <c r="P201" t="str">
        <f>_xlfn.XLOOKUP(OrdersTable[[#This Row],[Customer ID]],customers!$A$1:$A$1001,customers!I200:I1200,,0)</f>
        <v>Yes</v>
      </c>
      <c r="Q201" s="7">
        <f>SUM(OrdersTable[Sales])</f>
        <v>45134.254999999997</v>
      </c>
      <c r="R201">
        <f>COUNTA(OrdersTable[Order ID])</f>
        <v>1000</v>
      </c>
      <c r="S201" s="7">
        <f>OrdersTable[[#This Row],[Total revenue]]/OrdersTable[[#This Row],[count order id]]</f>
        <v>45.134254999999996</v>
      </c>
    </row>
    <row r="202" spans="1:19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_xlfn.XLOOKUP(C202,customers!$A$1:$A$1001,customers!B201:B1201,,0)</f>
        <v>Xenos Gibbons</v>
      </c>
      <c r="G202" s="2" t="str">
        <f>_xlfn.XLOOKUP(C202,customers!$A$1:$A$1001,customers!$C$1:$C$1001,,0)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 s="5">
        <f>_xlfn.XLOOKUP(D202,products!$A$1:$A$49,products!$D$1:$D$49,,0)</f>
        <v>1</v>
      </c>
      <c r="L202" s="6">
        <f>_xlfn.XLOOKUP(D202,products!$A$1:$A$49,products!$E$1:$E$49,,0)</f>
        <v>13.75</v>
      </c>
      <c r="M202" s="6">
        <f t="shared" si="9"/>
        <v>41.25</v>
      </c>
      <c r="N202" t="str">
        <f t="shared" si="10"/>
        <v>Excecutive</v>
      </c>
      <c r="O202" t="str">
        <f t="shared" si="11"/>
        <v>Medium</v>
      </c>
      <c r="P202" t="str">
        <f>_xlfn.XLOOKUP(OrdersTable[[#This Row],[Customer ID]],customers!$A$1:$A$1001,customers!I201:I1201,,0)</f>
        <v>No</v>
      </c>
      <c r="Q202" s="7">
        <f>SUM(OrdersTable[Sales])</f>
        <v>45134.254999999997</v>
      </c>
      <c r="R202">
        <f>COUNTA(OrdersTable[Order ID])</f>
        <v>1000</v>
      </c>
      <c r="S202" s="7">
        <f>OrdersTable[[#This Row],[Total revenue]]/OrdersTable[[#This Row],[count order id]]</f>
        <v>45.134254999999996</v>
      </c>
    </row>
    <row r="203" spans="1:19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_xlfn.XLOOKUP(C203,customers!$A$1:$A$1001,customers!B202:B1202,,0)</f>
        <v>Gale Croysdale</v>
      </c>
      <c r="G203" s="2">
        <f>_xlfn.XLOOKUP(C203,customers!$A$1:$A$1001,customers!$C$1:$C$1001,,0)</f>
        <v>0</v>
      </c>
      <c r="H203" s="2" t="str">
        <f>_xlfn.XLOOKUP(C203,customers!$A$1:$A$1001,customers!$G$1:$G$1001,,0)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 s="5">
        <f>_xlfn.XLOOKUP(D203,products!$A$1:$A$49,products!$D$1:$D$49,,0)</f>
        <v>0.5</v>
      </c>
      <c r="L203" s="6">
        <f>_xlfn.XLOOKUP(D203,products!$A$1:$A$49,products!$E$1:$E$49,,0)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Large</v>
      </c>
      <c r="P203" t="str">
        <f>_xlfn.XLOOKUP(OrdersTable[[#This Row],[Customer ID]],customers!$A$1:$A$1001,customers!I202:I1202,,0)</f>
        <v>Yes</v>
      </c>
      <c r="Q203" s="7">
        <f>SUM(OrdersTable[Sales])</f>
        <v>45134.254999999997</v>
      </c>
      <c r="R203">
        <f>COUNTA(OrdersTable[Order ID])</f>
        <v>1000</v>
      </c>
      <c r="S203" s="7">
        <f>OrdersTable[[#This Row],[Total revenue]]/OrdersTable[[#This Row],[count order id]]</f>
        <v>45.134254999999996</v>
      </c>
    </row>
    <row r="204" spans="1:19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_xlfn.XLOOKUP(C204,customers!$A$1:$A$1001,customers!B203:B1203,,0)</f>
        <v>Tania Craggs</v>
      </c>
      <c r="G204" s="2" t="str">
        <f>_xlfn.XLOOKUP(C204,customers!$A$1:$A$1001,customers!$C$1:$C$1001,,0)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 s="5">
        <f>_xlfn.XLOOKUP(D204,products!$A$1:$A$49,products!$D$1:$D$49,,0)</f>
        <v>2.5</v>
      </c>
      <c r="L204" s="6">
        <f>_xlfn.XLOOKUP(D204,products!$A$1:$A$49,products!$E$1:$E$49,,0)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_xlfn.XLOOKUP(OrdersTable[[#This Row],[Customer ID]],customers!$A$1:$A$1001,customers!I203:I1203,,0)</f>
        <v>No</v>
      </c>
      <c r="Q204" s="7">
        <f>SUM(OrdersTable[Sales])</f>
        <v>45134.254999999997</v>
      </c>
      <c r="R204">
        <f>COUNTA(OrdersTable[Order ID])</f>
        <v>1000</v>
      </c>
      <c r="S204" s="7">
        <f>OrdersTable[[#This Row],[Total revenue]]/OrdersTable[[#This Row],[count order id]]</f>
        <v>45.134254999999996</v>
      </c>
    </row>
    <row r="205" spans="1:19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_xlfn.XLOOKUP(C205,customers!$A$1:$A$1001,customers!B204:B1204,,0)</f>
        <v>Auguste Rizon</v>
      </c>
      <c r="G205" s="2" t="str">
        <f>_xlfn.XLOOKUP(C205,customers!$A$1:$A$1001,customers!$C$1:$C$1001,,0)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 s="5">
        <f>_xlfn.XLOOKUP(D205,products!$A$1:$A$49,products!$D$1:$D$49,,0)</f>
        <v>0.2</v>
      </c>
      <c r="L205" s="6">
        <f>_xlfn.XLOOKUP(D205,products!$A$1:$A$49,products!$E$1:$E$49,,0)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Large</v>
      </c>
      <c r="P205" t="str">
        <f>_xlfn.XLOOKUP(OrdersTable[[#This Row],[Customer ID]],customers!$A$1:$A$1001,customers!I204:I1204,,0)</f>
        <v>Yes</v>
      </c>
      <c r="Q205" s="7">
        <f>SUM(OrdersTable[Sales])</f>
        <v>45134.254999999997</v>
      </c>
      <c r="R205">
        <f>COUNTA(OrdersTable[Order ID])</f>
        <v>1000</v>
      </c>
      <c r="S205" s="7">
        <f>OrdersTable[[#This Row],[Total revenue]]/OrdersTable[[#This Row],[count order id]]</f>
        <v>45.134254999999996</v>
      </c>
    </row>
    <row r="206" spans="1:19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_xlfn.XLOOKUP(C206,customers!$A$1:$A$1001,customers!B205:B1205,,0)</f>
        <v>Felice Miell</v>
      </c>
      <c r="G206" s="2">
        <f>_xlfn.XLOOKUP(C206,customers!$A$1:$A$1001,customers!$C$1:$C$1001,,0)</f>
        <v>0</v>
      </c>
      <c r="H206" s="2" t="str">
        <f>_xlfn.XLOOKUP(C206,customers!$A$1:$A$1001,customers!$G$1:$G$1001,,0)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 s="5">
        <f>_xlfn.XLOOKUP(D206,products!$A$1:$A$49,products!$D$1:$D$49,,0)</f>
        <v>1</v>
      </c>
      <c r="L206" s="6">
        <f>_xlfn.XLOOKUP(D206,products!$A$1:$A$49,products!$E$1:$E$49,,0)</f>
        <v>13.75</v>
      </c>
      <c r="M206" s="6">
        <f t="shared" si="9"/>
        <v>82.5</v>
      </c>
      <c r="N206" t="str">
        <f t="shared" si="10"/>
        <v>Excecutive</v>
      </c>
      <c r="O206" t="str">
        <f t="shared" si="11"/>
        <v>Medium</v>
      </c>
      <c r="P206" t="str">
        <f>_xlfn.XLOOKUP(OrdersTable[[#This Row],[Customer ID]],customers!$A$1:$A$1001,customers!I205:I1205,,0)</f>
        <v>Yes</v>
      </c>
      <c r="Q206" s="7">
        <f>SUM(OrdersTable[Sales])</f>
        <v>45134.254999999997</v>
      </c>
      <c r="R206">
        <f>COUNTA(OrdersTable[Order ID])</f>
        <v>1000</v>
      </c>
      <c r="S206" s="7">
        <f>OrdersTable[[#This Row],[Total revenue]]/OrdersTable[[#This Row],[count order id]]</f>
        <v>45.134254999999996</v>
      </c>
    </row>
    <row r="207" spans="1:19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_xlfn.XLOOKUP(C207,customers!$A$1:$A$1001,customers!B206:B1206,,0)</f>
        <v>Giordano Lorenzin</v>
      </c>
      <c r="G207" s="2">
        <f>_xlfn.XLOOKUP(C207,customers!$A$1:$A$1001,customers!$C$1:$C$1001,,0)</f>
        <v>0</v>
      </c>
      <c r="H207" s="2" t="str">
        <f>_xlfn.XLOOKUP(C207,customers!$A$1:$A$1001,customers!$G$1:$G$1001,,0)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 s="5">
        <f>_xlfn.XLOOKUP(D207,products!$A$1:$A$49,products!$D$1:$D$49,,0)</f>
        <v>0.2</v>
      </c>
      <c r="L207" s="6">
        <f>_xlfn.XLOOKUP(D207,products!$A$1:$A$49,products!$E$1:$E$49,,0)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_xlfn.XLOOKUP(OrdersTable[[#This Row],[Customer ID]],customers!$A$1:$A$1001,customers!I206:I1206,,0)</f>
        <v>No</v>
      </c>
      <c r="Q207" s="7">
        <f>SUM(OrdersTable[Sales])</f>
        <v>45134.254999999997</v>
      </c>
      <c r="R207">
        <f>COUNTA(OrdersTable[Order ID])</f>
        <v>1000</v>
      </c>
      <c r="S207" s="7">
        <f>OrdersTable[[#This Row],[Total revenue]]/OrdersTable[[#This Row],[count order id]]</f>
        <v>45.134254999999996</v>
      </c>
    </row>
    <row r="208" spans="1:19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_xlfn.XLOOKUP(C208,customers!$A$1:$A$1001,customers!B207:B1207,,0)</f>
        <v>Freeland Missenden</v>
      </c>
      <c r="G208" s="2" t="str">
        <f>_xlfn.XLOOKUP(C208,customers!$A$1:$A$1001,customers!$C$1:$C$1001,,0)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 s="5">
        <f>_xlfn.XLOOKUP(D208,products!$A$1:$A$49,products!$D$1:$D$49,,0)</f>
        <v>1</v>
      </c>
      <c r="L208" s="6">
        <f>_xlfn.XLOOKUP(D208,products!$A$1:$A$49,products!$E$1:$E$49,,0)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_xlfn.XLOOKUP(OrdersTable[[#This Row],[Customer ID]],customers!$A$1:$A$1001,customers!I207:I1207,,0)</f>
        <v>Yes</v>
      </c>
      <c r="Q208" s="7">
        <f>SUM(OrdersTable[Sales])</f>
        <v>45134.254999999997</v>
      </c>
      <c r="R208">
        <f>COUNTA(OrdersTable[Order ID])</f>
        <v>1000</v>
      </c>
      <c r="S208" s="7">
        <f>OrdersTable[[#This Row],[Total revenue]]/OrdersTable[[#This Row],[count order id]]</f>
        <v>45.134254999999996</v>
      </c>
    </row>
    <row r="209" spans="1:19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_xlfn.XLOOKUP(C209,customers!$A$1:$A$1001,customers!B208:B1208,,0)</f>
        <v>Kiri Avramow</v>
      </c>
      <c r="G209" s="2" t="str">
        <f>_xlfn.XLOOKUP(C209,customers!$A$1:$A$1001,customers!$C$1:$C$1001,,0)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 s="5">
        <f>_xlfn.XLOOKUP(D209,products!$A$1:$A$49,products!$D$1:$D$49,,0)</f>
        <v>0.5</v>
      </c>
      <c r="L209" s="6">
        <f>_xlfn.XLOOKUP(D209,products!$A$1:$A$49,products!$E$1:$E$49,,0)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_xlfn.XLOOKUP(OrdersTable[[#This Row],[Customer ID]],customers!$A$1:$A$1001,customers!I208:I1208,,0)</f>
        <v>Yes</v>
      </c>
      <c r="Q209" s="7">
        <f>SUM(OrdersTable[Sales])</f>
        <v>45134.254999999997</v>
      </c>
      <c r="R209">
        <f>COUNTA(OrdersTable[Order ID])</f>
        <v>1000</v>
      </c>
      <c r="S209" s="7">
        <f>OrdersTable[[#This Row],[Total revenue]]/OrdersTable[[#This Row],[count order id]]</f>
        <v>45.134254999999996</v>
      </c>
    </row>
    <row r="210" spans="1:19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_xlfn.XLOOKUP(C210,customers!$A$1:$A$1001,customers!B209:B1209,,0)</f>
        <v>Reggis Pracy</v>
      </c>
      <c r="G210" s="2" t="str">
        <f>_xlfn.XLOOKUP(C210,customers!$A$1:$A$1001,customers!$C$1:$C$1001,,0)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 s="5">
        <f>_xlfn.XLOOKUP(D210,products!$A$1:$A$49,products!$D$1:$D$49,,0)</f>
        <v>0.5</v>
      </c>
      <c r="L210" s="6">
        <f>_xlfn.XLOOKUP(D210,products!$A$1:$A$49,products!$E$1:$E$49,,0)</f>
        <v>7.29</v>
      </c>
      <c r="M210" s="6">
        <f t="shared" si="9"/>
        <v>29.16</v>
      </c>
      <c r="N210" t="str">
        <f t="shared" si="10"/>
        <v>Excecutive</v>
      </c>
      <c r="O210" t="str">
        <f t="shared" si="11"/>
        <v>Dark</v>
      </c>
      <c r="P210" t="str">
        <f>_xlfn.XLOOKUP(OrdersTable[[#This Row],[Customer ID]],customers!$A$1:$A$1001,customers!I209:I1209,,0)</f>
        <v>Yes</v>
      </c>
      <c r="Q210" s="7">
        <f>SUM(OrdersTable[Sales])</f>
        <v>45134.254999999997</v>
      </c>
      <c r="R210">
        <f>COUNTA(OrdersTable[Order ID])</f>
        <v>1000</v>
      </c>
      <c r="S210" s="7">
        <f>OrdersTable[[#This Row],[Total revenue]]/OrdersTable[[#This Row],[count order id]]</f>
        <v>45.134254999999996</v>
      </c>
    </row>
    <row r="211" spans="1:19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_xlfn.XLOOKUP(C211,customers!$A$1:$A$1001,customers!B210:B1210,,0)</f>
        <v>Broderick McGilvra</v>
      </c>
      <c r="G211" s="2" t="str">
        <f>_xlfn.XLOOKUP(C211,customers!$A$1:$A$1001,customers!$C$1:$C$1001,,0)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 s="5">
        <f>_xlfn.XLOOKUP(D211,products!$A$1:$A$49,products!$D$1:$D$49,,0)</f>
        <v>0.5</v>
      </c>
      <c r="L211" s="6">
        <f>_xlfn.XLOOKUP(D211,products!$A$1:$A$49,products!$E$1:$E$49,,0)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_xlfn.XLOOKUP(OrdersTable[[#This Row],[Customer ID]],customers!$A$1:$A$1001,customers!I210:I1210,,0)</f>
        <v>Yes</v>
      </c>
      <c r="Q211" s="7">
        <f>SUM(OrdersTable[Sales])</f>
        <v>45134.254999999997</v>
      </c>
      <c r="R211">
        <f>COUNTA(OrdersTable[Order ID])</f>
        <v>1000</v>
      </c>
      <c r="S211" s="7">
        <f>OrdersTable[[#This Row],[Total revenue]]/OrdersTable[[#This Row],[count order id]]</f>
        <v>45.134254999999996</v>
      </c>
    </row>
    <row r="212" spans="1:19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_xlfn.XLOOKUP(C212,customers!$A$1:$A$1001,customers!B211:B1211,,0)</f>
        <v>Anthia McKeller</v>
      </c>
      <c r="G212" s="2" t="str">
        <f>_xlfn.XLOOKUP(C212,customers!$A$1:$A$1001,customers!$C$1:$C$1001,,0)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 s="5">
        <f>_xlfn.XLOOKUP(D212,products!$A$1:$A$49,products!$D$1:$D$49,,0)</f>
        <v>1</v>
      </c>
      <c r="L212" s="6">
        <f>_xlfn.XLOOKUP(D212,products!$A$1:$A$49,products!$E$1:$E$49,,0)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_xlfn.XLOOKUP(OrdersTable[[#This Row],[Customer ID]],customers!$A$1:$A$1001,customers!I211:I1211,,0)</f>
        <v>No</v>
      </c>
      <c r="Q212" s="7">
        <f>SUM(OrdersTable[Sales])</f>
        <v>45134.254999999997</v>
      </c>
      <c r="R212">
        <f>COUNTA(OrdersTable[Order ID])</f>
        <v>1000</v>
      </c>
      <c r="S212" s="7">
        <f>OrdersTable[[#This Row],[Total revenue]]/OrdersTable[[#This Row],[count order id]]</f>
        <v>45.134254999999996</v>
      </c>
    </row>
    <row r="213" spans="1:19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_xlfn.XLOOKUP(C213,customers!$A$1:$A$1001,customers!B212:B1212,,0)</f>
        <v>Nevins Glowacz</v>
      </c>
      <c r="G213" s="2" t="str">
        <f>_xlfn.XLOOKUP(C213,customers!$A$1:$A$1001,customers!$C$1:$C$1001,,0)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 s="5">
        <f>_xlfn.XLOOKUP(D213,products!$A$1:$A$49,products!$D$1:$D$49,,0)</f>
        <v>0.5</v>
      </c>
      <c r="L213" s="6">
        <f>_xlfn.XLOOKUP(D213,products!$A$1:$A$49,products!$E$1:$E$49,,0)</f>
        <v>8.91</v>
      </c>
      <c r="M213" s="6">
        <f t="shared" si="9"/>
        <v>53.46</v>
      </c>
      <c r="N213" t="str">
        <f t="shared" si="10"/>
        <v>Excecutive</v>
      </c>
      <c r="O213" t="str">
        <f t="shared" si="11"/>
        <v>Large</v>
      </c>
      <c r="P213" t="str">
        <f>_xlfn.XLOOKUP(OrdersTable[[#This Row],[Customer ID]],customers!$A$1:$A$1001,customers!I212:I1212,,0)</f>
        <v>No</v>
      </c>
      <c r="Q213" s="7">
        <f>SUM(OrdersTable[Sales])</f>
        <v>45134.254999999997</v>
      </c>
      <c r="R213">
        <f>COUNTA(OrdersTable[Order ID])</f>
        <v>1000</v>
      </c>
      <c r="S213" s="7">
        <f>OrdersTable[[#This Row],[Total revenue]]/OrdersTable[[#This Row],[count order id]]</f>
        <v>45.134254999999996</v>
      </c>
    </row>
    <row r="214" spans="1:19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_xlfn.XLOOKUP(C214,customers!$A$1:$A$1001,customers!B213:B1213,,0)</f>
        <v>Yulma Dombrell</v>
      </c>
      <c r="G214" s="2" t="str">
        <f>_xlfn.XLOOKUP(C214,customers!$A$1:$A$1001,customers!$C$1:$C$1001,,0)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 s="5">
        <f>_xlfn.XLOOKUP(D214,products!$A$1:$A$49,products!$D$1:$D$49,,0)</f>
        <v>0.2</v>
      </c>
      <c r="L214" s="6">
        <f>_xlfn.XLOOKUP(D214,products!$A$1:$A$49,products!$E$1:$E$49,,0)</f>
        <v>3.645</v>
      </c>
      <c r="M214" s="6">
        <f t="shared" si="9"/>
        <v>14.58</v>
      </c>
      <c r="N214" t="str">
        <f t="shared" si="10"/>
        <v>Excecutive</v>
      </c>
      <c r="O214" t="str">
        <f t="shared" si="11"/>
        <v>Dark</v>
      </c>
      <c r="P214" t="str">
        <f>_xlfn.XLOOKUP(OrdersTable[[#This Row],[Customer ID]],customers!$A$1:$A$1001,customers!I213:I1213,,0)</f>
        <v>Yes</v>
      </c>
      <c r="Q214" s="7">
        <f>SUM(OrdersTable[Sales])</f>
        <v>45134.254999999997</v>
      </c>
      <c r="R214">
        <f>COUNTA(OrdersTable[Order ID])</f>
        <v>1000</v>
      </c>
      <c r="S214" s="7">
        <f>OrdersTable[[#This Row],[Total revenue]]/OrdersTable[[#This Row],[count order id]]</f>
        <v>45.134254999999996</v>
      </c>
    </row>
    <row r="215" spans="1:19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_xlfn.XLOOKUP(C215,customers!$A$1:$A$1001,customers!B214:B1214,,0)</f>
        <v>Manuel Darrigoe</v>
      </c>
      <c r="G215" s="2" t="str">
        <f>_xlfn.XLOOKUP(C215,customers!$A$1:$A$1001,customers!$C$1:$C$1001,,0)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 s="5">
        <f>_xlfn.XLOOKUP(D215,products!$A$1:$A$49,products!$D$1:$D$49,,0)</f>
        <v>2.5</v>
      </c>
      <c r="L215" s="6">
        <f>_xlfn.XLOOKUP(D215,products!$A$1:$A$49,products!$E$1:$E$49,,0)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_xlfn.XLOOKUP(OrdersTable[[#This Row],[Customer ID]],customers!$A$1:$A$1001,customers!I214:I1214,,0)</f>
        <v>Yes</v>
      </c>
      <c r="Q215" s="7">
        <f>SUM(OrdersTable[Sales])</f>
        <v>45134.254999999997</v>
      </c>
      <c r="R215">
        <f>COUNTA(OrdersTable[Order ID])</f>
        <v>1000</v>
      </c>
      <c r="S215" s="7">
        <f>OrdersTable[[#This Row],[Total revenue]]/OrdersTable[[#This Row],[count order id]]</f>
        <v>45.134254999999996</v>
      </c>
    </row>
    <row r="216" spans="1:19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_xlfn.XLOOKUP(C216,customers!$A$1:$A$1001,customers!B215:B1215,,0)</f>
        <v>Minetta Ackrill</v>
      </c>
      <c r="G216" s="2" t="str">
        <f>_xlfn.XLOOKUP(C216,customers!$A$1:$A$1001,customers!$C$1:$C$1001,,0)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 s="5">
        <f>_xlfn.XLOOKUP(D216,products!$A$1:$A$49,products!$D$1:$D$49,,0)</f>
        <v>1</v>
      </c>
      <c r="L216" s="6">
        <f>_xlfn.XLOOKUP(D216,products!$A$1:$A$49,products!$E$1:$E$49,,0)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Large</v>
      </c>
      <c r="P216" t="str">
        <f>_xlfn.XLOOKUP(OrdersTable[[#This Row],[Customer ID]],customers!$A$1:$A$1001,customers!I215:I1215,,0)</f>
        <v>No</v>
      </c>
      <c r="Q216" s="7">
        <f>SUM(OrdersTable[Sales])</f>
        <v>45134.254999999997</v>
      </c>
      <c r="R216">
        <f>COUNTA(OrdersTable[Order ID])</f>
        <v>1000</v>
      </c>
      <c r="S216" s="7">
        <f>OrdersTable[[#This Row],[Total revenue]]/OrdersTable[[#This Row],[count order id]]</f>
        <v>45.134254999999996</v>
      </c>
    </row>
    <row r="217" spans="1:19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_xlfn.XLOOKUP(C217,customers!$A$1:$A$1001,customers!B216:B1216,,0)</f>
        <v>Melosa Kippen</v>
      </c>
      <c r="G217" s="2" t="str">
        <f>_xlfn.XLOOKUP(C217,customers!$A$1:$A$1001,customers!$C$1:$C$1001,,0)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 s="5">
        <f>_xlfn.XLOOKUP(D217,products!$A$1:$A$49,products!$D$1:$D$49,,0)</f>
        <v>0.2</v>
      </c>
      <c r="L217" s="6">
        <f>_xlfn.XLOOKUP(D217,products!$A$1:$A$49,products!$E$1:$E$49,,0)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_xlfn.XLOOKUP(OrdersTable[[#This Row],[Customer ID]],customers!$A$1:$A$1001,customers!I216:I1216,,0)</f>
        <v>Yes</v>
      </c>
      <c r="Q217" s="7">
        <f>SUM(OrdersTable[Sales])</f>
        <v>45134.254999999997</v>
      </c>
      <c r="R217">
        <f>COUNTA(OrdersTable[Order ID])</f>
        <v>1000</v>
      </c>
      <c r="S217" s="7">
        <f>OrdersTable[[#This Row],[Total revenue]]/OrdersTable[[#This Row],[count order id]]</f>
        <v>45.134254999999996</v>
      </c>
    </row>
    <row r="218" spans="1:19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_xlfn.XLOOKUP(C218,customers!$A$1:$A$1001,customers!B217:B1217,,0)</f>
        <v>Rod Gowdie</v>
      </c>
      <c r="G218" s="2" t="str">
        <f>_xlfn.XLOOKUP(C218,customers!$A$1:$A$1001,customers!$C$1:$C$1001,,0)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 s="5">
        <f>_xlfn.XLOOKUP(D218,products!$A$1:$A$49,products!$D$1:$D$49,,0)</f>
        <v>1</v>
      </c>
      <c r="L218" s="6">
        <f>_xlfn.XLOOKUP(D218,products!$A$1:$A$49,products!$E$1:$E$49,,0)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_xlfn.XLOOKUP(OrdersTable[[#This Row],[Customer ID]],customers!$A$1:$A$1001,customers!I217:I1217,,0)</f>
        <v>No</v>
      </c>
      <c r="Q218" s="7">
        <f>SUM(OrdersTable[Sales])</f>
        <v>45134.254999999997</v>
      </c>
      <c r="R218">
        <f>COUNTA(OrdersTable[Order ID])</f>
        <v>1000</v>
      </c>
      <c r="S218" s="7">
        <f>OrdersTable[[#This Row],[Total revenue]]/OrdersTable[[#This Row],[count order id]]</f>
        <v>45.134254999999996</v>
      </c>
    </row>
    <row r="219" spans="1:19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_xlfn.XLOOKUP(C219,customers!$A$1:$A$1001,customers!B218:B1218,,0)</f>
        <v>Nevsa Fields</v>
      </c>
      <c r="G219" s="2" t="str">
        <f>_xlfn.XLOOKUP(C219,customers!$A$1:$A$1001,customers!$C$1:$C$1001,,0)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 s="5">
        <f>_xlfn.XLOOKUP(D219,products!$A$1:$A$49,products!$D$1:$D$49,,0)</f>
        <v>0.5</v>
      </c>
      <c r="L219" s="6">
        <f>_xlfn.XLOOKUP(D219,products!$A$1:$A$49,products!$E$1:$E$49,,0)</f>
        <v>8.91</v>
      </c>
      <c r="M219" s="6">
        <f t="shared" si="9"/>
        <v>35.64</v>
      </c>
      <c r="N219" t="str">
        <f t="shared" si="10"/>
        <v>Excecutive</v>
      </c>
      <c r="O219" t="str">
        <f t="shared" si="11"/>
        <v>Large</v>
      </c>
      <c r="P219" t="str">
        <f>_xlfn.XLOOKUP(OrdersTable[[#This Row],[Customer ID]],customers!$A$1:$A$1001,customers!I218:I1218,,0)</f>
        <v>No</v>
      </c>
      <c r="Q219" s="7">
        <f>SUM(OrdersTable[Sales])</f>
        <v>45134.254999999997</v>
      </c>
      <c r="R219">
        <f>COUNTA(OrdersTable[Order ID])</f>
        <v>1000</v>
      </c>
      <c r="S219" s="7">
        <f>OrdersTable[[#This Row],[Total revenue]]/OrdersTable[[#This Row],[count order id]]</f>
        <v>45.134254999999996</v>
      </c>
    </row>
    <row r="220" spans="1:19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_xlfn.XLOOKUP(C220,customers!$A$1:$A$1001,customers!B219:B1219,,0)</f>
        <v>Orly Ryland</v>
      </c>
      <c r="G220" s="2" t="str">
        <f>_xlfn.XLOOKUP(C220,customers!$A$1:$A$1001,customers!$C$1:$C$1001,,0)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 s="5">
        <f>_xlfn.XLOOKUP(D220,products!$A$1:$A$49,products!$D$1:$D$49,,0)</f>
        <v>1</v>
      </c>
      <c r="L220" s="6">
        <f>_xlfn.XLOOKUP(D220,products!$A$1:$A$49,products!$E$1:$E$49,,0)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_xlfn.XLOOKUP(OrdersTable[[#This Row],[Customer ID]],customers!$A$1:$A$1001,customers!I219:I1219,,0)</f>
        <v>Yes</v>
      </c>
      <c r="Q220" s="7">
        <f>SUM(OrdersTable[Sales])</f>
        <v>45134.254999999997</v>
      </c>
      <c r="R220">
        <f>COUNTA(OrdersTable[Order ID])</f>
        <v>1000</v>
      </c>
      <c r="S220" s="7">
        <f>OrdersTable[[#This Row],[Total revenue]]/OrdersTable[[#This Row],[count order id]]</f>
        <v>45.134254999999996</v>
      </c>
    </row>
    <row r="221" spans="1:19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_xlfn.XLOOKUP(C221,customers!$A$1:$A$1001,customers!B220:B1220,,0)</f>
        <v>Brandy Lottrington</v>
      </c>
      <c r="G221" s="2" t="str">
        <f>_xlfn.XLOOKUP(C221,customers!$A$1:$A$1001,customers!$C$1:$C$1001,,0)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 s="5">
        <f>_xlfn.XLOOKUP(D221,products!$A$1:$A$49,products!$D$1:$D$49,,0)</f>
        <v>0.2</v>
      </c>
      <c r="L221" s="6">
        <f>_xlfn.XLOOKUP(D221,products!$A$1:$A$49,products!$E$1:$E$49,,0)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Large</v>
      </c>
      <c r="P221" t="str">
        <f>_xlfn.XLOOKUP(OrdersTable[[#This Row],[Customer ID]],customers!$A$1:$A$1001,customers!I220:I1220,,0)</f>
        <v>No</v>
      </c>
      <c r="Q221" s="7">
        <f>SUM(OrdersTable[Sales])</f>
        <v>45134.254999999997</v>
      </c>
      <c r="R221">
        <f>COUNTA(OrdersTable[Order ID])</f>
        <v>1000</v>
      </c>
      <c r="S221" s="7">
        <f>OrdersTable[[#This Row],[Total revenue]]/OrdersTable[[#This Row],[count order id]]</f>
        <v>45.134254999999996</v>
      </c>
    </row>
    <row r="222" spans="1:19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_xlfn.XLOOKUP(C222,customers!$A$1:$A$1001,customers!B221:B1221,,0)</f>
        <v>Chickie Ragless</v>
      </c>
      <c r="G222" s="2" t="str">
        <f>_xlfn.XLOOKUP(C222,customers!$A$1:$A$1001,customers!$C$1:$C$1001,,0)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 s="5">
        <f>_xlfn.XLOOKUP(D222,products!$A$1:$A$49,products!$D$1:$D$49,,0)</f>
        <v>0.2</v>
      </c>
      <c r="L222" s="6">
        <f>_xlfn.XLOOKUP(D222,products!$A$1:$A$49,products!$E$1:$E$49,,0)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_xlfn.XLOOKUP(OrdersTable[[#This Row],[Customer ID]],customers!$A$1:$A$1001,customers!I221:I1221,,0)</f>
        <v>No</v>
      </c>
      <c r="Q222" s="7">
        <f>SUM(OrdersTable[Sales])</f>
        <v>45134.254999999997</v>
      </c>
      <c r="R222">
        <f>COUNTA(OrdersTable[Order ID])</f>
        <v>1000</v>
      </c>
      <c r="S222" s="7">
        <f>OrdersTable[[#This Row],[Total revenue]]/OrdersTable[[#This Row],[count order id]]</f>
        <v>45.134254999999996</v>
      </c>
    </row>
    <row r="223" spans="1:19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_xlfn.XLOOKUP(C223,customers!$A$1:$A$1001,customers!B222:B1222,,0)</f>
        <v>Koralle Heads</v>
      </c>
      <c r="G223" s="2" t="str">
        <f>_xlfn.XLOOKUP(C223,customers!$A$1:$A$1001,customers!$C$1:$C$1001,,0)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 s="5">
        <f>_xlfn.XLOOKUP(D223,products!$A$1:$A$49,products!$D$1:$D$49,,0)</f>
        <v>1</v>
      </c>
      <c r="L223" s="6">
        <f>_xlfn.XLOOKUP(D223,products!$A$1:$A$49,products!$E$1:$E$49,,0)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Large</v>
      </c>
      <c r="P223" t="str">
        <f>_xlfn.XLOOKUP(OrdersTable[[#This Row],[Customer ID]],customers!$A$1:$A$1001,customers!I222:I1222,,0)</f>
        <v>No</v>
      </c>
      <c r="Q223" s="7">
        <f>SUM(OrdersTable[Sales])</f>
        <v>45134.254999999997</v>
      </c>
      <c r="R223">
        <f>COUNTA(OrdersTable[Order ID])</f>
        <v>1000</v>
      </c>
      <c r="S223" s="7">
        <f>OrdersTable[[#This Row],[Total revenue]]/OrdersTable[[#This Row],[count order id]]</f>
        <v>45.134254999999996</v>
      </c>
    </row>
    <row r="224" spans="1:19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_xlfn.XLOOKUP(C224,customers!$A$1:$A$1001,customers!B223:B1223,,0)</f>
        <v>Rasia Jacquemard</v>
      </c>
      <c r="G224" s="2" t="str">
        <f>_xlfn.XLOOKUP(C224,customers!$A$1:$A$1001,customers!$C$1:$C$1001,,0)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 s="5">
        <f>_xlfn.XLOOKUP(D224,products!$A$1:$A$49,products!$D$1:$D$49,,0)</f>
        <v>0.5</v>
      </c>
      <c r="L224" s="6">
        <f>_xlfn.XLOOKUP(D224,products!$A$1:$A$49,products!$E$1:$E$49,,0)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_xlfn.XLOOKUP(OrdersTable[[#This Row],[Customer ID]],customers!$A$1:$A$1001,customers!I223:I1223,,0)</f>
        <v>No</v>
      </c>
      <c r="Q224" s="7">
        <f>SUM(OrdersTable[Sales])</f>
        <v>45134.254999999997</v>
      </c>
      <c r="R224">
        <f>COUNTA(OrdersTable[Order ID])</f>
        <v>1000</v>
      </c>
      <c r="S224" s="7">
        <f>OrdersTable[[#This Row],[Total revenue]]/OrdersTable[[#This Row],[count order id]]</f>
        <v>45.134254999999996</v>
      </c>
    </row>
    <row r="225" spans="1:19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_xlfn.XLOOKUP(C225,customers!$A$1:$A$1001,customers!B224:B1224,,0)</f>
        <v>Wain Cholomin</v>
      </c>
      <c r="G225" s="2">
        <f>_xlfn.XLOOKUP(C225,customers!$A$1:$A$1001,customers!$C$1:$C$1001,,0)</f>
        <v>0</v>
      </c>
      <c r="H225" s="2" t="str">
        <f>_xlfn.XLOOKUP(C225,customers!$A$1:$A$1001,customers!$G$1:$G$1001,,0)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 s="5">
        <f>_xlfn.XLOOKUP(D225,products!$A$1:$A$49,products!$D$1:$D$49,,0)</f>
        <v>1</v>
      </c>
      <c r="L225" s="6">
        <f>_xlfn.XLOOKUP(D225,products!$A$1:$A$49,products!$E$1:$E$49,,0)</f>
        <v>14.85</v>
      </c>
      <c r="M225" s="6">
        <f t="shared" si="9"/>
        <v>59.4</v>
      </c>
      <c r="N225" t="str">
        <f t="shared" si="10"/>
        <v>Excecutive</v>
      </c>
      <c r="O225" t="str">
        <f t="shared" si="11"/>
        <v>Large</v>
      </c>
      <c r="P225" t="str">
        <f>_xlfn.XLOOKUP(OrdersTable[[#This Row],[Customer ID]],customers!$A$1:$A$1001,customers!I224:I1224,,0)</f>
        <v>Yes</v>
      </c>
      <c r="Q225" s="7">
        <f>SUM(OrdersTable[Sales])</f>
        <v>45134.254999999997</v>
      </c>
      <c r="R225">
        <f>COUNTA(OrdersTable[Order ID])</f>
        <v>1000</v>
      </c>
      <c r="S225" s="7">
        <f>OrdersTable[[#This Row],[Total revenue]]/OrdersTable[[#This Row],[count order id]]</f>
        <v>45.134254999999996</v>
      </c>
    </row>
    <row r="226" spans="1:19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_xlfn.XLOOKUP(C226,customers!$A$1:$A$1001,customers!B225:B1225,,0)</f>
        <v>Pru Durban</v>
      </c>
      <c r="G226" s="2" t="str">
        <f>_xlfn.XLOOKUP(C226,customers!$A$1:$A$1001,customers!$C$1:$C$1001,,0)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 s="5">
        <f>_xlfn.XLOOKUP(D226,products!$A$1:$A$49,products!$D$1:$D$49,,0)</f>
        <v>2.5</v>
      </c>
      <c r="L226" s="6">
        <f>_xlfn.XLOOKUP(D226,products!$A$1:$A$49,products!$E$1:$E$49,,0)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_xlfn.XLOOKUP(OrdersTable[[#This Row],[Customer ID]],customers!$A$1:$A$1001,customers!I225:I1225,,0)</f>
        <v>No</v>
      </c>
      <c r="Q226" s="7">
        <f>SUM(OrdersTable[Sales])</f>
        <v>45134.254999999997</v>
      </c>
      <c r="R226">
        <f>COUNTA(OrdersTable[Order ID])</f>
        <v>1000</v>
      </c>
      <c r="S226" s="7">
        <f>OrdersTable[[#This Row],[Total revenue]]/OrdersTable[[#This Row],[count order id]]</f>
        <v>45.134254999999996</v>
      </c>
    </row>
    <row r="227" spans="1:19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_xlfn.XLOOKUP(C227,customers!$A$1:$A$1001,customers!B226:B1226,,0)</f>
        <v>Sim Pamphilon</v>
      </c>
      <c r="G227" s="2" t="str">
        <f>_xlfn.XLOOKUP(C227,customers!$A$1:$A$1001,customers!$C$1:$C$1001,,0)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 s="5">
        <f>_xlfn.XLOOKUP(D227,products!$A$1:$A$49,products!$D$1:$D$49,,0)</f>
        <v>0.2</v>
      </c>
      <c r="L227" s="6">
        <f>_xlfn.XLOOKUP(D227,products!$A$1:$A$49,products!$E$1:$E$49,,0)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Large</v>
      </c>
      <c r="P227" t="str">
        <f>_xlfn.XLOOKUP(OrdersTable[[#This Row],[Customer ID]],customers!$A$1:$A$1001,customers!I226:I1226,,0)</f>
        <v>No</v>
      </c>
      <c r="Q227" s="7">
        <f>SUM(OrdersTable[Sales])</f>
        <v>45134.254999999997</v>
      </c>
      <c r="R227">
        <f>COUNTA(OrdersTable[Order ID])</f>
        <v>1000</v>
      </c>
      <c r="S227" s="7">
        <f>OrdersTable[[#This Row],[Total revenue]]/OrdersTable[[#This Row],[count order id]]</f>
        <v>45.134254999999996</v>
      </c>
    </row>
    <row r="228" spans="1:19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_xlfn.XLOOKUP(C228,customers!$A$1:$A$1001,customers!B227:B1227,,0)</f>
        <v>Morgen Seson</v>
      </c>
      <c r="G228" s="2" t="str">
        <f>_xlfn.XLOOKUP(C228,customers!$A$1:$A$1001,customers!$C$1:$C$1001,,0)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 s="5">
        <f>_xlfn.XLOOKUP(D228,products!$A$1:$A$49,products!$D$1:$D$49,,0)</f>
        <v>2.5</v>
      </c>
      <c r="L228" s="6">
        <f>_xlfn.XLOOKUP(D228,products!$A$1:$A$49,products!$E$1:$E$49,,0)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_xlfn.XLOOKUP(OrdersTable[[#This Row],[Customer ID]],customers!$A$1:$A$1001,customers!I227:I1227,,0)</f>
        <v>No</v>
      </c>
      <c r="Q228" s="7">
        <f>SUM(OrdersTable[Sales])</f>
        <v>45134.254999999997</v>
      </c>
      <c r="R228">
        <f>COUNTA(OrdersTable[Order ID])</f>
        <v>1000</v>
      </c>
      <c r="S228" s="7">
        <f>OrdersTable[[#This Row],[Total revenue]]/OrdersTable[[#This Row],[count order id]]</f>
        <v>45.134254999999996</v>
      </c>
    </row>
    <row r="229" spans="1:19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_xlfn.XLOOKUP(C229,customers!$A$1:$A$1001,customers!B228:B1228,,0)</f>
        <v>Reube Cawley</v>
      </c>
      <c r="G229" s="2" t="str">
        <f>_xlfn.XLOOKUP(C229,customers!$A$1:$A$1001,customers!$C$1:$C$1001,,0)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 s="5">
        <f>_xlfn.XLOOKUP(D229,products!$A$1:$A$49,products!$D$1:$D$49,,0)</f>
        <v>0.2</v>
      </c>
      <c r="L229" s="6">
        <f>_xlfn.XLOOKUP(D229,products!$A$1:$A$49,products!$E$1:$E$49,,0)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_xlfn.XLOOKUP(OrdersTable[[#This Row],[Customer ID]],customers!$A$1:$A$1001,customers!I228:I1228,,0)</f>
        <v>Yes</v>
      </c>
      <c r="Q229" s="7">
        <f>SUM(OrdersTable[Sales])</f>
        <v>45134.254999999997</v>
      </c>
      <c r="R229">
        <f>COUNTA(OrdersTable[Order ID])</f>
        <v>1000</v>
      </c>
      <c r="S229" s="7">
        <f>OrdersTable[[#This Row],[Total revenue]]/OrdersTable[[#This Row],[count order id]]</f>
        <v>45.134254999999996</v>
      </c>
    </row>
    <row r="230" spans="1:19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_xlfn.XLOOKUP(C230,customers!$A$1:$A$1001,customers!B229:B1229,,0)</f>
        <v>Agnes Adamides</v>
      </c>
      <c r="G230" s="2" t="str">
        <f>_xlfn.XLOOKUP(C230,customers!$A$1:$A$1001,customers!$C$1:$C$1001,,0)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 s="5">
        <f>_xlfn.XLOOKUP(D230,products!$A$1:$A$49,products!$D$1:$D$49,,0)</f>
        <v>0.2</v>
      </c>
      <c r="L230" s="6">
        <f>_xlfn.XLOOKUP(D230,products!$A$1:$A$49,products!$E$1:$E$49,,0)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Large</v>
      </c>
      <c r="P230" t="str">
        <f>_xlfn.XLOOKUP(OrdersTable[[#This Row],[Customer ID]],customers!$A$1:$A$1001,customers!I229:I1229,,0)</f>
        <v>No</v>
      </c>
      <c r="Q230" s="7">
        <f>SUM(OrdersTable[Sales])</f>
        <v>45134.254999999997</v>
      </c>
      <c r="R230">
        <f>COUNTA(OrdersTable[Order ID])</f>
        <v>1000</v>
      </c>
      <c r="S230" s="7">
        <f>OrdersTable[[#This Row],[Total revenue]]/OrdersTable[[#This Row],[count order id]]</f>
        <v>45.134254999999996</v>
      </c>
    </row>
    <row r="231" spans="1:19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_xlfn.XLOOKUP(C231,customers!$A$1:$A$1001,customers!B230:B1230,,0)</f>
        <v>Rodolfo Willoway</v>
      </c>
      <c r="G231" s="2" t="str">
        <f>_xlfn.XLOOKUP(C231,customers!$A$1:$A$1001,customers!$C$1:$C$1001,,0)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 s="5">
        <f>_xlfn.XLOOKUP(D231,products!$A$1:$A$49,products!$D$1:$D$49,,0)</f>
        <v>0.2</v>
      </c>
      <c r="L231" s="6">
        <f>_xlfn.XLOOKUP(D231,products!$A$1:$A$49,products!$E$1:$E$49,,0)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_xlfn.XLOOKUP(OrdersTable[[#This Row],[Customer ID]],customers!$A$1:$A$1001,customers!I230:I1230,,0)</f>
        <v>No</v>
      </c>
      <c r="Q231" s="7">
        <f>SUM(OrdersTable[Sales])</f>
        <v>45134.254999999997</v>
      </c>
      <c r="R231">
        <f>COUNTA(OrdersTable[Order ID])</f>
        <v>1000</v>
      </c>
      <c r="S231" s="7">
        <f>OrdersTable[[#This Row],[Total revenue]]/OrdersTable[[#This Row],[count order id]]</f>
        <v>45.134254999999996</v>
      </c>
    </row>
    <row r="232" spans="1:19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_xlfn.XLOOKUP(C232,customers!$A$1:$A$1001,customers!B231:B1231,,0)</f>
        <v>Araldo Bilbrook</v>
      </c>
      <c r="G232" s="2" t="str">
        <f>_xlfn.XLOOKUP(C232,customers!$A$1:$A$1001,customers!$C$1:$C$1001,,0)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 s="5">
        <f>_xlfn.XLOOKUP(D232,products!$A$1:$A$49,products!$D$1:$D$49,,0)</f>
        <v>2.5</v>
      </c>
      <c r="L232" s="6">
        <f>_xlfn.XLOOKUP(D232,products!$A$1:$A$49,products!$E$1:$E$49,,0)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_xlfn.XLOOKUP(OrdersTable[[#This Row],[Customer ID]],customers!$A$1:$A$1001,customers!I231:I1231,,0)</f>
        <v>Yes</v>
      </c>
      <c r="Q232" s="7">
        <f>SUM(OrdersTable[Sales])</f>
        <v>45134.254999999997</v>
      </c>
      <c r="R232">
        <f>COUNTA(OrdersTable[Order ID])</f>
        <v>1000</v>
      </c>
      <c r="S232" s="7">
        <f>OrdersTable[[#This Row],[Total revenue]]/OrdersTable[[#This Row],[count order id]]</f>
        <v>45.134254999999996</v>
      </c>
    </row>
    <row r="233" spans="1:19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_xlfn.XLOOKUP(C233,customers!$A$1:$A$1001,customers!B232:B1232,,0)</f>
        <v>Borg Daile</v>
      </c>
      <c r="G233" s="2">
        <f>_xlfn.XLOOKUP(C233,customers!$A$1:$A$1001,customers!$C$1:$C$1001,,0)</f>
        <v>0</v>
      </c>
      <c r="H233" s="2" t="str">
        <f>_xlfn.XLOOKUP(C233,customers!$A$1:$A$1001,customers!$G$1:$G$1001,,0)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 s="5">
        <f>_xlfn.XLOOKUP(D233,products!$A$1:$A$49,products!$D$1:$D$49,,0)</f>
        <v>0.2</v>
      </c>
      <c r="L233" s="6">
        <f>_xlfn.XLOOKUP(D233,products!$A$1:$A$49,products!$E$1:$E$49,,0)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_xlfn.XLOOKUP(OrdersTable[[#This Row],[Customer ID]],customers!$A$1:$A$1001,customers!I232:I1232,,0)</f>
        <v>Yes</v>
      </c>
      <c r="Q233" s="7">
        <f>SUM(OrdersTable[Sales])</f>
        <v>45134.254999999997</v>
      </c>
      <c r="R233">
        <f>COUNTA(OrdersTable[Order ID])</f>
        <v>1000</v>
      </c>
      <c r="S233" s="7">
        <f>OrdersTable[[#This Row],[Total revenue]]/OrdersTable[[#This Row],[count order id]]</f>
        <v>45.134254999999996</v>
      </c>
    </row>
    <row r="234" spans="1:19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_xlfn.XLOOKUP(C234,customers!$A$1:$A$1001,customers!B233:B1233,,0)</f>
        <v>Annetta Brentnall</v>
      </c>
      <c r="G234" s="2" t="str">
        <f>_xlfn.XLOOKUP(C234,customers!$A$1:$A$1001,customers!$C$1:$C$1001,,0)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 s="5">
        <f>_xlfn.XLOOKUP(D234,products!$A$1:$A$49,products!$D$1:$D$49,,0)</f>
        <v>0.2</v>
      </c>
      <c r="L234" s="6">
        <f>_xlfn.XLOOKUP(D234,products!$A$1:$A$49,products!$E$1:$E$49,,0)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Large</v>
      </c>
      <c r="P234" t="str">
        <f>_xlfn.XLOOKUP(OrdersTable[[#This Row],[Customer ID]],customers!$A$1:$A$1001,customers!I233:I1233,,0)</f>
        <v>No</v>
      </c>
      <c r="Q234" s="7">
        <f>SUM(OrdersTable[Sales])</f>
        <v>45134.254999999997</v>
      </c>
      <c r="R234">
        <f>COUNTA(OrdersTable[Order ID])</f>
        <v>1000</v>
      </c>
      <c r="S234" s="7">
        <f>OrdersTable[[#This Row],[Total revenue]]/OrdersTable[[#This Row],[count order id]]</f>
        <v>45.134254999999996</v>
      </c>
    </row>
    <row r="235" spans="1:19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_xlfn.XLOOKUP(C235,customers!$A$1:$A$1001,customers!B234:B1234,,0)</f>
        <v>Dagny Kornel</v>
      </c>
      <c r="G235" s="2" t="str">
        <f>_xlfn.XLOOKUP(C235,customers!$A$1:$A$1001,customers!$C$1:$C$1001,,0)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 s="5">
        <f>_xlfn.XLOOKUP(D235,products!$A$1:$A$49,products!$D$1:$D$49,,0)</f>
        <v>0.2</v>
      </c>
      <c r="L235" s="6">
        <f>_xlfn.XLOOKUP(D235,products!$A$1:$A$49,products!$E$1:$E$49,,0)</f>
        <v>4.125</v>
      </c>
      <c r="M235" s="6">
        <f t="shared" si="9"/>
        <v>20.625</v>
      </c>
      <c r="N235" t="str">
        <f t="shared" si="10"/>
        <v>Excecutive</v>
      </c>
      <c r="O235" t="str">
        <f t="shared" si="11"/>
        <v>Medium</v>
      </c>
      <c r="P235" t="str">
        <f>_xlfn.XLOOKUP(OrdersTable[[#This Row],[Customer ID]],customers!$A$1:$A$1001,customers!I234:I1234,,0)</f>
        <v>Yes</v>
      </c>
      <c r="Q235" s="7">
        <f>SUM(OrdersTable[Sales])</f>
        <v>45134.254999999997</v>
      </c>
      <c r="R235">
        <f>COUNTA(OrdersTable[Order ID])</f>
        <v>1000</v>
      </c>
      <c r="S235" s="7">
        <f>OrdersTable[[#This Row],[Total revenue]]/OrdersTable[[#This Row],[count order id]]</f>
        <v>45.134254999999996</v>
      </c>
    </row>
    <row r="236" spans="1:19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_xlfn.XLOOKUP(C236,customers!$A$1:$A$1001,customers!B235:B1235,,0)</f>
        <v>Julius Mccaull</v>
      </c>
      <c r="G236" s="2" t="str">
        <f>_xlfn.XLOOKUP(C236,customers!$A$1:$A$1001,customers!$C$1:$C$1001,,0)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 s="5">
        <f>_xlfn.XLOOKUP(D236,products!$A$1:$A$49,products!$D$1:$D$49,,0)</f>
        <v>2.5</v>
      </c>
      <c r="L236" s="6">
        <f>_xlfn.XLOOKUP(D236,products!$A$1:$A$49,products!$E$1:$E$49,,0)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Large</v>
      </c>
      <c r="P236" t="str">
        <f>_xlfn.XLOOKUP(OrdersTable[[#This Row],[Customer ID]],customers!$A$1:$A$1001,customers!I235:I1235,,0)</f>
        <v>Yes</v>
      </c>
      <c r="Q236" s="7">
        <f>SUM(OrdersTable[Sales])</f>
        <v>45134.254999999997</v>
      </c>
      <c r="R236">
        <f>COUNTA(OrdersTable[Order ID])</f>
        <v>1000</v>
      </c>
      <c r="S236" s="7">
        <f>OrdersTable[[#This Row],[Total revenue]]/OrdersTable[[#This Row],[count order id]]</f>
        <v>45.134254999999996</v>
      </c>
    </row>
    <row r="237" spans="1:19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_xlfn.XLOOKUP(C237,customers!$A$1:$A$1001,customers!B236:B1236,,0)</f>
        <v>Alberto Hutchinson</v>
      </c>
      <c r="G237" s="2">
        <f>_xlfn.XLOOKUP(C237,customers!$A$1:$A$1001,customers!$C$1:$C$1001,,0)</f>
        <v>0</v>
      </c>
      <c r="H237" s="2" t="str">
        <f>_xlfn.XLOOKUP(C237,customers!$A$1:$A$1001,customers!$G$1:$G$1001,,0)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 s="5">
        <f>_xlfn.XLOOKUP(D237,products!$A$1:$A$49,products!$D$1:$D$49,,0)</f>
        <v>2.5</v>
      </c>
      <c r="L237" s="6">
        <f>_xlfn.XLOOKUP(D237,products!$A$1:$A$49,products!$E$1:$E$49,,0)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Large</v>
      </c>
      <c r="P237" t="str">
        <f>_xlfn.XLOOKUP(OrdersTable[[#This Row],[Customer ID]],customers!$A$1:$A$1001,customers!I236:I1236,,0)</f>
        <v>Yes</v>
      </c>
      <c r="Q237" s="7">
        <f>SUM(OrdersTable[Sales])</f>
        <v>45134.254999999997</v>
      </c>
      <c r="R237">
        <f>COUNTA(OrdersTable[Order ID])</f>
        <v>1000</v>
      </c>
      <c r="S237" s="7">
        <f>OrdersTable[[#This Row],[Total revenue]]/OrdersTable[[#This Row],[count order id]]</f>
        <v>45.134254999999996</v>
      </c>
    </row>
    <row r="238" spans="1:19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_xlfn.XLOOKUP(C238,customers!$A$1:$A$1001,customers!B237:B1237,,0)</f>
        <v>Roxine Drivers</v>
      </c>
      <c r="G238" s="2" t="str">
        <f>_xlfn.XLOOKUP(C238,customers!$A$1:$A$1001,customers!$C$1:$C$1001,,0)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 s="5">
        <f>_xlfn.XLOOKUP(D238,products!$A$1:$A$49,products!$D$1:$D$49,,0)</f>
        <v>2.5</v>
      </c>
      <c r="L238" s="6">
        <f>_xlfn.XLOOKUP(D238,products!$A$1:$A$49,products!$E$1:$E$49,,0)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_xlfn.XLOOKUP(OrdersTable[[#This Row],[Customer ID]],customers!$A$1:$A$1001,customers!I237:I1237,,0)</f>
        <v>No</v>
      </c>
      <c r="Q238" s="7">
        <f>SUM(OrdersTable[Sales])</f>
        <v>45134.254999999997</v>
      </c>
      <c r="R238">
        <f>COUNTA(OrdersTable[Order ID])</f>
        <v>1000</v>
      </c>
      <c r="S238" s="7">
        <f>OrdersTable[[#This Row],[Total revenue]]/OrdersTable[[#This Row],[count order id]]</f>
        <v>45.134254999999996</v>
      </c>
    </row>
    <row r="239" spans="1:19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_xlfn.XLOOKUP(C239,customers!$A$1:$A$1001,customers!B238:B1238,,0)</f>
        <v>Granger Smallcombe</v>
      </c>
      <c r="G239" s="2">
        <f>_xlfn.XLOOKUP(C239,customers!$A$1:$A$1001,customers!$C$1:$C$1001,,0)</f>
        <v>0</v>
      </c>
      <c r="H239" s="2" t="str">
        <f>_xlfn.XLOOKUP(C239,customers!$A$1:$A$1001,customers!$G$1:$G$1001,,0)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 s="5">
        <f>_xlfn.XLOOKUP(D239,products!$A$1:$A$49,products!$D$1:$D$49,,0)</f>
        <v>0.2</v>
      </c>
      <c r="L239" s="6">
        <f>_xlfn.XLOOKUP(D239,products!$A$1:$A$49,products!$E$1:$E$49,,0)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Large</v>
      </c>
      <c r="P239" t="str">
        <f>_xlfn.XLOOKUP(OrdersTable[[#This Row],[Customer ID]],customers!$A$1:$A$1001,customers!I238:I1238,,0)</f>
        <v>Yes</v>
      </c>
      <c r="Q239" s="7">
        <f>SUM(OrdersTable[Sales])</f>
        <v>45134.254999999997</v>
      </c>
      <c r="R239">
        <f>COUNTA(OrdersTable[Order ID])</f>
        <v>1000</v>
      </c>
      <c r="S239" s="7">
        <f>OrdersTable[[#This Row],[Total revenue]]/OrdersTable[[#This Row],[count order id]]</f>
        <v>45.134254999999996</v>
      </c>
    </row>
    <row r="240" spans="1:19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_xlfn.XLOOKUP(C240,customers!$A$1:$A$1001,customers!B239:B1239,,0)</f>
        <v>Gardy Dimitriou</v>
      </c>
      <c r="G240" s="2" t="str">
        <f>_xlfn.XLOOKUP(C240,customers!$A$1:$A$1001,customers!$C$1:$C$1001,,0)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 s="5">
        <f>_xlfn.XLOOKUP(D240,products!$A$1:$A$49,products!$D$1:$D$49,,0)</f>
        <v>2.5</v>
      </c>
      <c r="L240" s="6">
        <f>_xlfn.XLOOKUP(D240,products!$A$1:$A$49,products!$E$1:$E$49,,0)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_xlfn.XLOOKUP(OrdersTable[[#This Row],[Customer ID]],customers!$A$1:$A$1001,customers!I239:I1239,,0)</f>
        <v>Yes</v>
      </c>
      <c r="Q240" s="7">
        <f>SUM(OrdersTable[Sales])</f>
        <v>45134.254999999997</v>
      </c>
      <c r="R240">
        <f>COUNTA(OrdersTable[Order ID])</f>
        <v>1000</v>
      </c>
      <c r="S240" s="7">
        <f>OrdersTable[[#This Row],[Total revenue]]/OrdersTable[[#This Row],[count order id]]</f>
        <v>45.134254999999996</v>
      </c>
    </row>
    <row r="241" spans="1:19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_xlfn.XLOOKUP(C241,customers!$A$1:$A$1001,customers!B240:B1240,,0)</f>
        <v>Ailey Brash</v>
      </c>
      <c r="G241" s="2" t="str">
        <f>_xlfn.XLOOKUP(C241,customers!$A$1:$A$1001,customers!$C$1:$C$1001,,0)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 s="5">
        <f>_xlfn.XLOOKUP(D241,products!$A$1:$A$49,products!$D$1:$D$49,,0)</f>
        <v>1</v>
      </c>
      <c r="L241" s="6">
        <f>_xlfn.XLOOKUP(D241,products!$A$1:$A$49,products!$E$1:$E$49,,0)</f>
        <v>14.85</v>
      </c>
      <c r="M241" s="6">
        <f t="shared" si="9"/>
        <v>59.4</v>
      </c>
      <c r="N241" t="str">
        <f t="shared" si="10"/>
        <v>Excecutive</v>
      </c>
      <c r="O241" t="str">
        <f t="shared" si="11"/>
        <v>Large</v>
      </c>
      <c r="P241" t="str">
        <f>_xlfn.XLOOKUP(OrdersTable[[#This Row],[Customer ID]],customers!$A$1:$A$1001,customers!I240:I1240,,0)</f>
        <v>Yes</v>
      </c>
      <c r="Q241" s="7">
        <f>SUM(OrdersTable[Sales])</f>
        <v>45134.254999999997</v>
      </c>
      <c r="R241">
        <f>COUNTA(OrdersTable[Order ID])</f>
        <v>1000</v>
      </c>
      <c r="S241" s="7">
        <f>OrdersTable[[#This Row],[Total revenue]]/OrdersTable[[#This Row],[count order id]]</f>
        <v>45.134254999999996</v>
      </c>
    </row>
    <row r="242" spans="1:19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_xlfn.XLOOKUP(C242,customers!$A$1:$A$1001,customers!B241:B1241,,0)</f>
        <v>Wendeline McInerney</v>
      </c>
      <c r="G242" s="2">
        <f>_xlfn.XLOOKUP(C242,customers!$A$1:$A$1001,customers!$C$1:$C$1001,,0)</f>
        <v>0</v>
      </c>
      <c r="H242" s="2" t="str">
        <f>_xlfn.XLOOKUP(C242,customers!$A$1:$A$1001,customers!$G$1:$G$1001,,0)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 s="5">
        <f>_xlfn.XLOOKUP(D242,products!$A$1:$A$49,products!$D$1:$D$49,,0)</f>
        <v>2.5</v>
      </c>
      <c r="L242" s="6">
        <f>_xlfn.XLOOKUP(D242,products!$A$1:$A$49,products!$E$1:$E$49,,0)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_xlfn.XLOOKUP(OrdersTable[[#This Row],[Customer ID]],customers!$A$1:$A$1001,customers!I241:I1241,,0)</f>
        <v>No</v>
      </c>
      <c r="Q242" s="7">
        <f>SUM(OrdersTable[Sales])</f>
        <v>45134.254999999997</v>
      </c>
      <c r="R242">
        <f>COUNTA(OrdersTable[Order ID])</f>
        <v>1000</v>
      </c>
      <c r="S242" s="7">
        <f>OrdersTable[[#This Row],[Total revenue]]/OrdersTable[[#This Row],[count order id]]</f>
        <v>45.134254999999996</v>
      </c>
    </row>
    <row r="243" spans="1:19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_xlfn.XLOOKUP(C243,customers!$A$1:$A$1001,customers!B242:B1242,,0)</f>
        <v>Stanly Keets</v>
      </c>
      <c r="G243" s="2">
        <f>_xlfn.XLOOKUP(C243,customers!$A$1:$A$1001,customers!$C$1:$C$1001,,0)</f>
        <v>0</v>
      </c>
      <c r="H243" s="2" t="str">
        <f>_xlfn.XLOOKUP(C243,customers!$A$1:$A$1001,customers!$G$1:$G$1001,,0)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 s="5">
        <f>_xlfn.XLOOKUP(D243,products!$A$1:$A$49,products!$D$1:$D$49,,0)</f>
        <v>2.5</v>
      </c>
      <c r="L243" s="6">
        <f>_xlfn.XLOOKUP(D243,products!$A$1:$A$49,products!$E$1:$E$49,,0)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_xlfn.XLOOKUP(OrdersTable[[#This Row],[Customer ID]],customers!$A$1:$A$1001,customers!I242:I1242,,0)</f>
        <v>Yes</v>
      </c>
      <c r="Q243" s="7">
        <f>SUM(OrdersTable[Sales])</f>
        <v>45134.254999999997</v>
      </c>
      <c r="R243">
        <f>COUNTA(OrdersTable[Order ID])</f>
        <v>1000</v>
      </c>
      <c r="S243" s="7">
        <f>OrdersTable[[#This Row],[Total revenue]]/OrdersTable[[#This Row],[count order id]]</f>
        <v>45.134254999999996</v>
      </c>
    </row>
    <row r="244" spans="1:19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_xlfn.XLOOKUP(C244,customers!$A$1:$A$1001,customers!B243:B1243,,0)</f>
        <v>Keefer Cake</v>
      </c>
      <c r="G244" s="2" t="str">
        <f>_xlfn.XLOOKUP(C244,customers!$A$1:$A$1001,customers!$C$1:$C$1001,,0)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 s="5">
        <f>_xlfn.XLOOKUP(D244,products!$A$1:$A$49,products!$D$1:$D$49,,0)</f>
        <v>1</v>
      </c>
      <c r="L244" s="6">
        <f>_xlfn.XLOOKUP(D244,products!$A$1:$A$49,products!$E$1:$E$49,,0)</f>
        <v>12.15</v>
      </c>
      <c r="M244" s="6">
        <f t="shared" si="9"/>
        <v>36.450000000000003</v>
      </c>
      <c r="N244" t="str">
        <f t="shared" si="10"/>
        <v>Excecutive</v>
      </c>
      <c r="O244" t="str">
        <f t="shared" si="11"/>
        <v>Dark</v>
      </c>
      <c r="P244" t="str">
        <f>_xlfn.XLOOKUP(OrdersTable[[#This Row],[Customer ID]],customers!$A$1:$A$1001,customers!I243:I1243,,0)</f>
        <v>No</v>
      </c>
      <c r="Q244" s="7">
        <f>SUM(OrdersTable[Sales])</f>
        <v>45134.254999999997</v>
      </c>
      <c r="R244">
        <f>COUNTA(OrdersTable[Order ID])</f>
        <v>1000</v>
      </c>
      <c r="S244" s="7">
        <f>OrdersTable[[#This Row],[Total revenue]]/OrdersTable[[#This Row],[count order id]]</f>
        <v>45.134254999999996</v>
      </c>
    </row>
    <row r="245" spans="1:19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_xlfn.XLOOKUP(C245,customers!$A$1:$A$1001,customers!B244:B1244,,0)</f>
        <v>Franny Kienlein</v>
      </c>
      <c r="G245" s="2" t="str">
        <f>_xlfn.XLOOKUP(C245,customers!$A$1:$A$1001,customers!$C$1:$C$1001,,0)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 s="5">
        <f>_xlfn.XLOOKUP(D245,products!$A$1:$A$49,products!$D$1:$D$49,,0)</f>
        <v>0.5</v>
      </c>
      <c r="L245" s="6">
        <f>_xlfn.XLOOKUP(D245,products!$A$1:$A$49,products!$E$1:$E$49,,0)</f>
        <v>7.29</v>
      </c>
      <c r="M245" s="6">
        <f t="shared" si="9"/>
        <v>29.16</v>
      </c>
      <c r="N245" t="str">
        <f t="shared" si="10"/>
        <v>Excecutive</v>
      </c>
      <c r="O245" t="str">
        <f t="shared" si="11"/>
        <v>Dark</v>
      </c>
      <c r="P245" t="str">
        <f>_xlfn.XLOOKUP(OrdersTable[[#This Row],[Customer ID]],customers!$A$1:$A$1001,customers!I244:I1244,,0)</f>
        <v>Yes</v>
      </c>
      <c r="Q245" s="7">
        <f>SUM(OrdersTable[Sales])</f>
        <v>45134.254999999997</v>
      </c>
      <c r="R245">
        <f>COUNTA(OrdersTable[Order ID])</f>
        <v>1000</v>
      </c>
      <c r="S245" s="7">
        <f>OrdersTable[[#This Row],[Total revenue]]/OrdersTable[[#This Row],[count order id]]</f>
        <v>45.134254999999996</v>
      </c>
    </row>
    <row r="246" spans="1:19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_xlfn.XLOOKUP(C246,customers!$A$1:$A$1001,customers!B245:B1245,,0)</f>
        <v>Becky Semkins</v>
      </c>
      <c r="G246" s="2" t="str">
        <f>_xlfn.XLOOKUP(C246,customers!$A$1:$A$1001,customers!$C$1:$C$1001,,0)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 s="5">
        <f>_xlfn.XLOOKUP(D246,products!$A$1:$A$49,products!$D$1:$D$49,,0)</f>
        <v>2.5</v>
      </c>
      <c r="L246" s="6">
        <f>_xlfn.XLOOKUP(D246,products!$A$1:$A$49,products!$E$1:$E$49,,0)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_xlfn.XLOOKUP(OrdersTable[[#This Row],[Customer ID]],customers!$A$1:$A$1001,customers!I245:I1245,,0)</f>
        <v>Yes</v>
      </c>
      <c r="Q246" s="7">
        <f>SUM(OrdersTable[Sales])</f>
        <v>45134.254999999997</v>
      </c>
      <c r="R246">
        <f>COUNTA(OrdersTable[Order ID])</f>
        <v>1000</v>
      </c>
      <c r="S246" s="7">
        <f>OrdersTable[[#This Row],[Total revenue]]/OrdersTable[[#This Row],[count order id]]</f>
        <v>45.134254999999996</v>
      </c>
    </row>
    <row r="247" spans="1:19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_xlfn.XLOOKUP(C247,customers!$A$1:$A$1001,customers!B246:B1246,,0)</f>
        <v>Bob Giannazzi</v>
      </c>
      <c r="G247" s="2" t="str">
        <f>_xlfn.XLOOKUP(C247,customers!$A$1:$A$1001,customers!$C$1:$C$1001,,0)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 s="5">
        <f>_xlfn.XLOOKUP(D247,products!$A$1:$A$49,products!$D$1:$D$49,,0)</f>
        <v>0.2</v>
      </c>
      <c r="L247" s="6">
        <f>_xlfn.XLOOKUP(D247,products!$A$1:$A$49,products!$E$1:$E$49,,0)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Large</v>
      </c>
      <c r="P247" t="str">
        <f>_xlfn.XLOOKUP(OrdersTable[[#This Row],[Customer ID]],customers!$A$1:$A$1001,customers!I246:I1246,,0)</f>
        <v>No</v>
      </c>
      <c r="Q247" s="7">
        <f>SUM(OrdersTable[Sales])</f>
        <v>45134.254999999997</v>
      </c>
      <c r="R247">
        <f>COUNTA(OrdersTable[Order ID])</f>
        <v>1000</v>
      </c>
      <c r="S247" s="7">
        <f>OrdersTable[[#This Row],[Total revenue]]/OrdersTable[[#This Row],[count order id]]</f>
        <v>45.134254999999996</v>
      </c>
    </row>
    <row r="248" spans="1:19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_xlfn.XLOOKUP(C248,customers!$A$1:$A$1001,customers!B247:B1247,,0)</f>
        <v>Uriah Lethbrig</v>
      </c>
      <c r="G248" s="2" t="str">
        <f>_xlfn.XLOOKUP(C248,customers!$A$1:$A$1001,customers!$C$1:$C$1001,,0)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 s="5">
        <f>_xlfn.XLOOKUP(D248,products!$A$1:$A$49,products!$D$1:$D$49,,0)</f>
        <v>1</v>
      </c>
      <c r="L248" s="6">
        <f>_xlfn.XLOOKUP(D248,products!$A$1:$A$49,products!$E$1:$E$49,,0)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_xlfn.XLOOKUP(OrdersTable[[#This Row],[Customer ID]],customers!$A$1:$A$1001,customers!I247:I1247,,0)</f>
        <v>Yes</v>
      </c>
      <c r="Q248" s="7">
        <f>SUM(OrdersTable[Sales])</f>
        <v>45134.254999999997</v>
      </c>
      <c r="R248">
        <f>COUNTA(OrdersTable[Order ID])</f>
        <v>1000</v>
      </c>
      <c r="S248" s="7">
        <f>OrdersTable[[#This Row],[Total revenue]]/OrdersTable[[#This Row],[count order id]]</f>
        <v>45.134254999999996</v>
      </c>
    </row>
    <row r="249" spans="1:19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_xlfn.XLOOKUP(C249,customers!$A$1:$A$1001,customers!B248:B1248,,0)</f>
        <v>Felicia Jecock</v>
      </c>
      <c r="G249" s="2">
        <f>_xlfn.XLOOKUP(C249,customers!$A$1:$A$1001,customers!$C$1:$C$1001,,0)</f>
        <v>0</v>
      </c>
      <c r="H249" s="2" t="str">
        <f>_xlfn.XLOOKUP(C249,customers!$A$1:$A$1001,customers!$G$1:$G$1001,,0)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 s="5">
        <f>_xlfn.XLOOKUP(D249,products!$A$1:$A$49,products!$D$1:$D$49,,0)</f>
        <v>0.2</v>
      </c>
      <c r="L249" s="6">
        <f>_xlfn.XLOOKUP(D249,products!$A$1:$A$49,products!$E$1:$E$49,,0)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Large</v>
      </c>
      <c r="P249" t="str">
        <f>_xlfn.XLOOKUP(OrdersTable[[#This Row],[Customer ID]],customers!$A$1:$A$1001,customers!I248:I1248,,0)</f>
        <v>No</v>
      </c>
      <c r="Q249" s="7">
        <f>SUM(OrdersTable[Sales])</f>
        <v>45134.254999999997</v>
      </c>
      <c r="R249">
        <f>COUNTA(OrdersTable[Order ID])</f>
        <v>1000</v>
      </c>
      <c r="S249" s="7">
        <f>OrdersTable[[#This Row],[Total revenue]]/OrdersTable[[#This Row],[count order id]]</f>
        <v>45.134254999999996</v>
      </c>
    </row>
    <row r="250" spans="1:19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_xlfn.XLOOKUP(C250,customers!$A$1:$A$1001,customers!B249:B1249,,0)</f>
        <v>Hamlen Pallister</v>
      </c>
      <c r="G250" s="2" t="str">
        <f>_xlfn.XLOOKUP(C250,customers!$A$1:$A$1001,customers!$C$1:$C$1001,,0)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 s="5">
        <f>_xlfn.XLOOKUP(D250,products!$A$1:$A$49,products!$D$1:$D$49,,0)</f>
        <v>1</v>
      </c>
      <c r="L250" s="6">
        <f>_xlfn.XLOOKUP(D250,products!$A$1:$A$49,products!$E$1:$E$49,,0)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_xlfn.XLOOKUP(OrdersTable[[#This Row],[Customer ID]],customers!$A$1:$A$1001,customers!I249:I1249,,0)</f>
        <v>No</v>
      </c>
      <c r="Q250" s="7">
        <f>SUM(OrdersTable[Sales])</f>
        <v>45134.254999999997</v>
      </c>
      <c r="R250">
        <f>COUNTA(OrdersTable[Order ID])</f>
        <v>1000</v>
      </c>
      <c r="S250" s="7">
        <f>OrdersTable[[#This Row],[Total revenue]]/OrdersTable[[#This Row],[count order id]]</f>
        <v>45.134254999999996</v>
      </c>
    </row>
    <row r="251" spans="1:19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_xlfn.XLOOKUP(C251,customers!$A$1:$A$1001,customers!B250:B1250,,0)</f>
        <v>Wain Stearley</v>
      </c>
      <c r="G251" s="2" t="str">
        <f>_xlfn.XLOOKUP(C251,customers!$A$1:$A$1001,customers!$C$1:$C$1001,,0)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 s="5">
        <f>_xlfn.XLOOKUP(D251,products!$A$1:$A$49,products!$D$1:$D$49,,0)</f>
        <v>1</v>
      </c>
      <c r="L251" s="6">
        <f>_xlfn.XLOOKUP(D251,products!$A$1:$A$49,products!$E$1:$E$49,,0)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Large</v>
      </c>
      <c r="P251" t="str">
        <f>_xlfn.XLOOKUP(OrdersTable[[#This Row],[Customer ID]],customers!$A$1:$A$1001,customers!I250:I1250,,0)</f>
        <v>No</v>
      </c>
      <c r="Q251" s="7">
        <f>SUM(OrdersTable[Sales])</f>
        <v>45134.254999999997</v>
      </c>
      <c r="R251">
        <f>COUNTA(OrdersTable[Order ID])</f>
        <v>1000</v>
      </c>
      <c r="S251" s="7">
        <f>OrdersTable[[#This Row],[Total revenue]]/OrdersTable[[#This Row],[count order id]]</f>
        <v>45.134254999999996</v>
      </c>
    </row>
    <row r="252" spans="1:19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_xlfn.XLOOKUP(C252,customers!$A$1:$A$1001,customers!B251:B1251,,0)</f>
        <v>Alf Housaman</v>
      </c>
      <c r="G252" s="2" t="str">
        <f>_xlfn.XLOOKUP(C252,customers!$A$1:$A$1001,customers!$C$1:$C$1001,,0)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 s="5">
        <f>_xlfn.XLOOKUP(D252,products!$A$1:$A$49,products!$D$1:$D$49,,0)</f>
        <v>0.2</v>
      </c>
      <c r="L252" s="6">
        <f>_xlfn.XLOOKUP(D252,products!$A$1:$A$49,products!$E$1:$E$49,,0)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_xlfn.XLOOKUP(OrdersTable[[#This Row],[Customer ID]],customers!$A$1:$A$1001,customers!I251:I1251,,0)</f>
        <v>No</v>
      </c>
      <c r="Q252" s="7">
        <f>SUM(OrdersTable[Sales])</f>
        <v>45134.254999999997</v>
      </c>
      <c r="R252">
        <f>COUNTA(OrdersTable[Order ID])</f>
        <v>1000</v>
      </c>
      <c r="S252" s="7">
        <f>OrdersTable[[#This Row],[Total revenue]]/OrdersTable[[#This Row],[count order id]]</f>
        <v>45.134254999999996</v>
      </c>
    </row>
    <row r="253" spans="1:19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_xlfn.XLOOKUP(C253,customers!$A$1:$A$1001,customers!B252:B1252,,0)</f>
        <v>Emelita Shearsby</v>
      </c>
      <c r="G253" s="2" t="str">
        <f>_xlfn.XLOOKUP(C253,customers!$A$1:$A$1001,customers!$C$1:$C$1001,,0)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 s="5">
        <f>_xlfn.XLOOKUP(D253,products!$A$1:$A$49,products!$D$1:$D$49,,0)</f>
        <v>1</v>
      </c>
      <c r="L253" s="6">
        <f>_xlfn.XLOOKUP(D253,products!$A$1:$A$49,products!$E$1:$E$49,,0)</f>
        <v>13.75</v>
      </c>
      <c r="M253" s="6">
        <f t="shared" si="9"/>
        <v>68.75</v>
      </c>
      <c r="N253" t="str">
        <f t="shared" si="10"/>
        <v>Excecutive</v>
      </c>
      <c r="O253" t="str">
        <f t="shared" si="11"/>
        <v>Medium</v>
      </c>
      <c r="P253" t="str">
        <f>_xlfn.XLOOKUP(OrdersTable[[#This Row],[Customer ID]],customers!$A$1:$A$1001,customers!I252:I1252,,0)</f>
        <v>No</v>
      </c>
      <c r="Q253" s="7">
        <f>SUM(OrdersTable[Sales])</f>
        <v>45134.254999999997</v>
      </c>
      <c r="R253">
        <f>COUNTA(OrdersTable[Order ID])</f>
        <v>1000</v>
      </c>
      <c r="S253" s="7">
        <f>OrdersTable[[#This Row],[Total revenue]]/OrdersTable[[#This Row],[count order id]]</f>
        <v>45.134254999999996</v>
      </c>
    </row>
    <row r="254" spans="1:19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_xlfn.XLOOKUP(C254,customers!$A$1:$A$1001,customers!B253:B1253,,0)</f>
        <v>Nadia Erswell</v>
      </c>
      <c r="G254" s="2">
        <f>_xlfn.XLOOKUP(C254,customers!$A$1:$A$1001,customers!$C$1:$C$1001,,0)</f>
        <v>0</v>
      </c>
      <c r="H254" s="2" t="str">
        <f>_xlfn.XLOOKUP(C254,customers!$A$1:$A$1001,customers!$G$1:$G$1001,,0)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 s="5">
        <f>_xlfn.XLOOKUP(D254,products!$A$1:$A$49,products!$D$1:$D$49,,0)</f>
        <v>1</v>
      </c>
      <c r="L254" s="6">
        <f>_xlfn.XLOOKUP(D254,products!$A$1:$A$49,products!$E$1:$E$49,,0)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_xlfn.XLOOKUP(OrdersTable[[#This Row],[Customer ID]],customers!$A$1:$A$1001,customers!I253:I1253,,0)</f>
        <v>Yes</v>
      </c>
      <c r="Q254" s="7">
        <f>SUM(OrdersTable[Sales])</f>
        <v>45134.254999999997</v>
      </c>
      <c r="R254">
        <f>COUNTA(OrdersTable[Order ID])</f>
        <v>1000</v>
      </c>
      <c r="S254" s="7">
        <f>OrdersTable[[#This Row],[Total revenue]]/OrdersTable[[#This Row],[count order id]]</f>
        <v>45.134254999999996</v>
      </c>
    </row>
    <row r="255" spans="1:19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_xlfn.XLOOKUP(C255,customers!$A$1:$A$1001,customers!B254:B1254,,0)</f>
        <v>Diane-marie Wincer</v>
      </c>
      <c r="G255" s="2" t="str">
        <f>_xlfn.XLOOKUP(C255,customers!$A$1:$A$1001,customers!$C$1:$C$1001,,0)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 s="5">
        <f>_xlfn.XLOOKUP(D255,products!$A$1:$A$49,products!$D$1:$D$49,,0)</f>
        <v>1</v>
      </c>
      <c r="L255" s="6">
        <f>_xlfn.XLOOKUP(D255,products!$A$1:$A$49,products!$E$1:$E$49,,0)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_xlfn.XLOOKUP(OrdersTable[[#This Row],[Customer ID]],customers!$A$1:$A$1001,customers!I254:I1254,,0)</f>
        <v>Yes</v>
      </c>
      <c r="Q255" s="7">
        <f>SUM(OrdersTable[Sales])</f>
        <v>45134.254999999997</v>
      </c>
      <c r="R255">
        <f>COUNTA(OrdersTable[Order ID])</f>
        <v>1000</v>
      </c>
      <c r="S255" s="7">
        <f>OrdersTable[[#This Row],[Total revenue]]/OrdersTable[[#This Row],[count order id]]</f>
        <v>45.134254999999996</v>
      </c>
    </row>
    <row r="256" spans="1:19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_xlfn.XLOOKUP(C256,customers!$A$1:$A$1001,customers!B255:B1255,,0)</f>
        <v>Heall Perris</v>
      </c>
      <c r="G256" s="2" t="str">
        <f>_xlfn.XLOOKUP(C256,customers!$A$1:$A$1001,customers!$C$1:$C$1001,,0)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 s="5">
        <f>_xlfn.XLOOKUP(D256,products!$A$1:$A$49,products!$D$1:$D$49,,0)</f>
        <v>0.5</v>
      </c>
      <c r="L256" s="6">
        <f>_xlfn.XLOOKUP(D256,products!$A$1:$A$49,products!$E$1:$E$49,,0)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Large</v>
      </c>
      <c r="P256" t="str">
        <f>_xlfn.XLOOKUP(OrdersTable[[#This Row],[Customer ID]],customers!$A$1:$A$1001,customers!I255:I1255,,0)</f>
        <v>No</v>
      </c>
      <c r="Q256" s="7">
        <f>SUM(OrdersTable[Sales])</f>
        <v>45134.254999999997</v>
      </c>
      <c r="R256">
        <f>COUNTA(OrdersTable[Order ID])</f>
        <v>1000</v>
      </c>
      <c r="S256" s="7">
        <f>OrdersTable[[#This Row],[Total revenue]]/OrdersTable[[#This Row],[count order id]]</f>
        <v>45.134254999999996</v>
      </c>
    </row>
    <row r="257" spans="1:19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_xlfn.XLOOKUP(C257,customers!$A$1:$A$1001,customers!B256:B1256,,0)</f>
        <v>Camellia Kid</v>
      </c>
      <c r="G257" s="2" t="str">
        <f>_xlfn.XLOOKUP(C257,customers!$A$1:$A$1001,customers!$C$1:$C$1001,,0)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 s="5">
        <f>_xlfn.XLOOKUP(D257,products!$A$1:$A$49,products!$D$1:$D$49,,0)</f>
        <v>0.5</v>
      </c>
      <c r="L257" s="6">
        <f>_xlfn.XLOOKUP(D257,products!$A$1:$A$49,products!$E$1:$E$49,,0)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Large</v>
      </c>
      <c r="P257" t="str">
        <f>_xlfn.XLOOKUP(OrdersTable[[#This Row],[Customer ID]],customers!$A$1:$A$1001,customers!I256:I1256,,0)</f>
        <v>Yes</v>
      </c>
      <c r="Q257" s="7">
        <f>SUM(OrdersTable[Sales])</f>
        <v>45134.254999999997</v>
      </c>
      <c r="R257">
        <f>COUNTA(OrdersTable[Order ID])</f>
        <v>1000</v>
      </c>
      <c r="S257" s="7">
        <f>OrdersTable[[#This Row],[Total revenue]]/OrdersTable[[#This Row],[count order id]]</f>
        <v>45.134254999999996</v>
      </c>
    </row>
    <row r="258" spans="1:19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_xlfn.XLOOKUP(C258,customers!$A$1:$A$1001,customers!B257:B1257,,0)</f>
        <v>Celia Bakeup</v>
      </c>
      <c r="G258" s="2" t="str">
        <f>_xlfn.XLOOKUP(C258,customers!$A$1:$A$1001,customers!$C$1:$C$1001,,0)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 s="5">
        <f>_xlfn.XLOOKUP(D258,products!$A$1:$A$49,products!$D$1:$D$49,,0)</f>
        <v>0.5</v>
      </c>
      <c r="L258" s="6">
        <f>_xlfn.XLOOKUP(D258,products!$A$1:$A$49,products!$E$1:$E$49,,0)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_xlfn.XLOOKUP(OrdersTable[[#This Row],[Customer ID]],customers!$A$1:$A$1001,customers!I257:I1257,,0)</f>
        <v>No</v>
      </c>
      <c r="Q258" s="7">
        <f>SUM(OrdersTable[Sales])</f>
        <v>45134.254999999997</v>
      </c>
      <c r="R258">
        <f>COUNTA(OrdersTable[Order ID])</f>
        <v>1000</v>
      </c>
      <c r="S258" s="7">
        <f>OrdersTable[[#This Row],[Total revenue]]/OrdersTable[[#This Row],[count order id]]</f>
        <v>45.134254999999996</v>
      </c>
    </row>
    <row r="259" spans="1:19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_xlfn.XLOOKUP(C259,customers!$A$1:$A$1001,customers!B258:B1258,,0)</f>
        <v>Pippo Witherington</v>
      </c>
      <c r="G259" s="2" t="str">
        <f>_xlfn.XLOOKUP(C259,customers!$A$1:$A$1001,customers!$C$1:$C$1001,,0)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 s="5">
        <f>_xlfn.XLOOKUP(D259,products!$A$1:$A$49,products!$D$1:$D$49,,0)</f>
        <v>2.5</v>
      </c>
      <c r="L259" s="6">
        <f>_xlfn.XLOOKUP(D259,products!$A$1:$A$49,products!$E$1:$E$49,,0)</f>
        <v>27.945</v>
      </c>
      <c r="M259" s="6">
        <f t="shared" ref="M259:M322" si="12">L259*E259</f>
        <v>27.945</v>
      </c>
      <c r="N259" t="str">
        <f t="shared" ref="N259:N322" si="13">IF(I259="Rob","Robusta", IF(I259="Exc","Excecutive", IF(I259="Ara","Arabica", IF(I259="Lib","Liberica"))))</f>
        <v>Excecutive</v>
      </c>
      <c r="O259" t="str">
        <f t="shared" ref="O259:O322" si="14">IF(J259="M","Medium", IF(J259="L","Large", IF(J259="D","Dark")))</f>
        <v>Dark</v>
      </c>
      <c r="P259" t="str">
        <f>_xlfn.XLOOKUP(OrdersTable[[#This Row],[Customer ID]],customers!$A$1:$A$1001,customers!I258:I1258,,0)</f>
        <v>Yes</v>
      </c>
      <c r="Q259" s="7">
        <f>SUM(OrdersTable[Sales])</f>
        <v>45134.254999999997</v>
      </c>
      <c r="R259">
        <f>COUNTA(OrdersTable[Order ID])</f>
        <v>1000</v>
      </c>
      <c r="S259" s="7">
        <f>OrdersTable[[#This Row],[Total revenue]]/OrdersTable[[#This Row],[count order id]]</f>
        <v>45.134254999999996</v>
      </c>
    </row>
    <row r="260" spans="1:19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_xlfn.XLOOKUP(C260,customers!$A$1:$A$1001,customers!B259:B1259,,0)</f>
        <v>Cindra Burling</v>
      </c>
      <c r="G260" s="2" t="str">
        <f>_xlfn.XLOOKUP(C260,customers!$A$1:$A$1001,customers!$C$1:$C$1001,,0)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 s="5">
        <f>_xlfn.XLOOKUP(D260,products!$A$1:$A$49,products!$D$1:$D$49,,0)</f>
        <v>2.5</v>
      </c>
      <c r="L260" s="6">
        <f>_xlfn.XLOOKUP(D260,products!$A$1:$A$49,products!$E$1:$E$49,,0)</f>
        <v>27.945</v>
      </c>
      <c r="M260" s="6">
        <f t="shared" si="12"/>
        <v>139.72499999999999</v>
      </c>
      <c r="N260" t="str">
        <f t="shared" si="13"/>
        <v>Excecutive</v>
      </c>
      <c r="O260" t="str">
        <f t="shared" si="14"/>
        <v>Dark</v>
      </c>
      <c r="P260" t="str">
        <f>_xlfn.XLOOKUP(OrdersTable[[#This Row],[Customer ID]],customers!$A$1:$A$1001,customers!I259:I1259,,0)</f>
        <v>Yes</v>
      </c>
      <c r="Q260" s="7">
        <f>SUM(OrdersTable[Sales])</f>
        <v>45134.254999999997</v>
      </c>
      <c r="R260">
        <f>COUNTA(OrdersTable[Order ID])</f>
        <v>1000</v>
      </c>
      <c r="S260" s="7">
        <f>OrdersTable[[#This Row],[Total revenue]]/OrdersTable[[#This Row],[count order id]]</f>
        <v>45.134254999999996</v>
      </c>
    </row>
    <row r="261" spans="1:19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_xlfn.XLOOKUP(C261,customers!$A$1:$A$1001,customers!B260:B1260,,0)</f>
        <v>Karl Imorts</v>
      </c>
      <c r="G261" s="2" t="str">
        <f>_xlfn.XLOOKUP(C261,customers!$A$1:$A$1001,customers!$C$1:$C$1001,,0)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 s="5">
        <f>_xlfn.XLOOKUP(D261,products!$A$1:$A$49,products!$D$1:$D$49,,0)</f>
        <v>0.2</v>
      </c>
      <c r="L261" s="6">
        <f>_xlfn.XLOOKUP(D261,products!$A$1:$A$49,products!$E$1:$E$49,,0)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_xlfn.XLOOKUP(OrdersTable[[#This Row],[Customer ID]],customers!$A$1:$A$1001,customers!I260:I1260,,0)</f>
        <v>No</v>
      </c>
      <c r="Q261" s="7">
        <f>SUM(OrdersTable[Sales])</f>
        <v>45134.254999999997</v>
      </c>
      <c r="R261">
        <f>COUNTA(OrdersTable[Order ID])</f>
        <v>1000</v>
      </c>
      <c r="S261" s="7">
        <f>OrdersTable[[#This Row],[Total revenue]]/OrdersTable[[#This Row],[count order id]]</f>
        <v>45.134254999999996</v>
      </c>
    </row>
    <row r="262" spans="1:19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_xlfn.XLOOKUP(C262,customers!$A$1:$A$1001,customers!B261:B1261,,0)</f>
        <v>Mag Armistead</v>
      </c>
      <c r="G262" s="2" t="str">
        <f>_xlfn.XLOOKUP(C262,customers!$A$1:$A$1001,customers!$C$1:$C$1001,,0)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 s="5">
        <f>_xlfn.XLOOKUP(D262,products!$A$1:$A$49,products!$D$1:$D$49,,0)</f>
        <v>2.5</v>
      </c>
      <c r="L262" s="6">
        <f>_xlfn.XLOOKUP(D262,products!$A$1:$A$49,products!$E$1:$E$49,,0)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Large</v>
      </c>
      <c r="P262" t="str">
        <f>_xlfn.XLOOKUP(OrdersTable[[#This Row],[Customer ID]],customers!$A$1:$A$1001,customers!I261:I1261,,0)</f>
        <v>No</v>
      </c>
      <c r="Q262" s="7">
        <f>SUM(OrdersTable[Sales])</f>
        <v>45134.254999999997</v>
      </c>
      <c r="R262">
        <f>COUNTA(OrdersTable[Order ID])</f>
        <v>1000</v>
      </c>
      <c r="S262" s="7">
        <f>OrdersTable[[#This Row],[Total revenue]]/OrdersTable[[#This Row],[count order id]]</f>
        <v>45.134254999999996</v>
      </c>
    </row>
    <row r="263" spans="1:19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_xlfn.XLOOKUP(C263,customers!$A$1:$A$1001,customers!B262:B1262,,0)</f>
        <v>Vasili Upstone</v>
      </c>
      <c r="G263" s="2" t="str">
        <f>_xlfn.XLOOKUP(C263,customers!$A$1:$A$1001,customers!$C$1:$C$1001,,0)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 s="5">
        <f>_xlfn.XLOOKUP(D263,products!$A$1:$A$49,products!$D$1:$D$49,,0)</f>
        <v>1</v>
      </c>
      <c r="L263" s="6">
        <f>_xlfn.XLOOKUP(D263,products!$A$1:$A$49,products!$E$1:$E$49,,0)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Large</v>
      </c>
      <c r="P263" t="str">
        <f>_xlfn.XLOOKUP(OrdersTable[[#This Row],[Customer ID]],customers!$A$1:$A$1001,customers!I262:I1262,,0)</f>
        <v>No</v>
      </c>
      <c r="Q263" s="7">
        <f>SUM(OrdersTable[Sales])</f>
        <v>45134.254999999997</v>
      </c>
      <c r="R263">
        <f>COUNTA(OrdersTable[Order ID])</f>
        <v>1000</v>
      </c>
      <c r="S263" s="7">
        <f>OrdersTable[[#This Row],[Total revenue]]/OrdersTable[[#This Row],[count order id]]</f>
        <v>45.134254999999996</v>
      </c>
    </row>
    <row r="264" spans="1:19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_xlfn.XLOOKUP(C264,customers!$A$1:$A$1001,customers!B263:B1263,,0)</f>
        <v>Erny Stenyng</v>
      </c>
      <c r="G264" s="2" t="str">
        <f>_xlfn.XLOOKUP(C264,customers!$A$1:$A$1001,customers!$C$1:$C$1001,,0)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 s="5">
        <f>_xlfn.XLOOKUP(D264,products!$A$1:$A$49,products!$D$1:$D$49,,0)</f>
        <v>1</v>
      </c>
      <c r="L264" s="6">
        <f>_xlfn.XLOOKUP(D264,products!$A$1:$A$49,products!$E$1:$E$49,,0)</f>
        <v>13.75</v>
      </c>
      <c r="M264" s="6">
        <f t="shared" si="12"/>
        <v>41.25</v>
      </c>
      <c r="N264" t="str">
        <f t="shared" si="13"/>
        <v>Excecutive</v>
      </c>
      <c r="O264" t="str">
        <f t="shared" si="14"/>
        <v>Medium</v>
      </c>
      <c r="P264" t="str">
        <f>_xlfn.XLOOKUP(OrdersTable[[#This Row],[Customer ID]],customers!$A$1:$A$1001,customers!I263:I1263,,0)</f>
        <v>No</v>
      </c>
      <c r="Q264" s="7">
        <f>SUM(OrdersTable[Sales])</f>
        <v>45134.254999999997</v>
      </c>
      <c r="R264">
        <f>COUNTA(OrdersTable[Order ID])</f>
        <v>1000</v>
      </c>
      <c r="S264" s="7">
        <f>OrdersTable[[#This Row],[Total revenue]]/OrdersTable[[#This Row],[count order id]]</f>
        <v>45.134254999999996</v>
      </c>
    </row>
    <row r="265" spans="1:19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_xlfn.XLOOKUP(C265,customers!$A$1:$A$1001,customers!B264:B1264,,0)</f>
        <v>Webb Speechly</v>
      </c>
      <c r="G265" s="2">
        <f>_xlfn.XLOOKUP(C265,customers!$A$1:$A$1001,customers!$C$1:$C$1001,,0)</f>
        <v>0</v>
      </c>
      <c r="H265" s="2" t="str">
        <f>_xlfn.XLOOKUP(C265,customers!$A$1:$A$1001,customers!$G$1:$G$1001,,0)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 s="5">
        <f>_xlfn.XLOOKUP(D265,products!$A$1:$A$49,products!$D$1:$D$49,,0)</f>
        <v>2.5</v>
      </c>
      <c r="L265" s="6">
        <f>_xlfn.XLOOKUP(D265,products!$A$1:$A$49,products!$E$1:$E$49,,0)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_xlfn.XLOOKUP(OrdersTable[[#This Row],[Customer ID]],customers!$A$1:$A$1001,customers!I264:I1264,,0)</f>
        <v>Yes</v>
      </c>
      <c r="Q265" s="7">
        <f>SUM(OrdersTable[Sales])</f>
        <v>45134.254999999997</v>
      </c>
      <c r="R265">
        <f>COUNTA(OrdersTable[Order ID])</f>
        <v>1000</v>
      </c>
      <c r="S265" s="7">
        <f>OrdersTable[[#This Row],[Total revenue]]/OrdersTable[[#This Row],[count order id]]</f>
        <v>45.134254999999996</v>
      </c>
    </row>
    <row r="266" spans="1:19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_xlfn.XLOOKUP(C266,customers!$A$1:$A$1001,customers!B265:B1265,,0)</f>
        <v>Lem Pennacci</v>
      </c>
      <c r="G266" s="2">
        <f>_xlfn.XLOOKUP(C266,customers!$A$1:$A$1001,customers!$C$1:$C$1001,,0)</f>
        <v>0</v>
      </c>
      <c r="H266" s="2" t="str">
        <f>_xlfn.XLOOKUP(C266,customers!$A$1:$A$1001,customers!$G$1:$G$1001,,0)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 s="5">
        <f>_xlfn.XLOOKUP(D266,products!$A$1:$A$49,products!$D$1:$D$49,,0)</f>
        <v>1</v>
      </c>
      <c r="L266" s="6">
        <f>_xlfn.XLOOKUP(D266,products!$A$1:$A$49,products!$E$1:$E$49,,0)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Large</v>
      </c>
      <c r="P266" t="str">
        <f>_xlfn.XLOOKUP(OrdersTable[[#This Row],[Customer ID]],customers!$A$1:$A$1001,customers!I265:I1265,,0)</f>
        <v>No</v>
      </c>
      <c r="Q266" s="7">
        <f>SUM(OrdersTable[Sales])</f>
        <v>45134.254999999997</v>
      </c>
      <c r="R266">
        <f>COUNTA(OrdersTable[Order ID])</f>
        <v>1000</v>
      </c>
      <c r="S266" s="7">
        <f>OrdersTable[[#This Row],[Total revenue]]/OrdersTable[[#This Row],[count order id]]</f>
        <v>45.134254999999996</v>
      </c>
    </row>
    <row r="267" spans="1:19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_xlfn.XLOOKUP(C267,customers!$A$1:$A$1001,customers!B266:B1266,,0)</f>
        <v>Donny Fries</v>
      </c>
      <c r="G267" s="2" t="str">
        <f>_xlfn.XLOOKUP(C267,customers!$A$1:$A$1001,customers!$C$1:$C$1001,,0)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 s="5">
        <f>_xlfn.XLOOKUP(D267,products!$A$1:$A$49,products!$D$1:$D$49,,0)</f>
        <v>0.5</v>
      </c>
      <c r="L267" s="6">
        <f>_xlfn.XLOOKUP(D267,products!$A$1:$A$49,products!$E$1:$E$49,,0)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_xlfn.XLOOKUP(OrdersTable[[#This Row],[Customer ID]],customers!$A$1:$A$1001,customers!I266:I1266,,0)</f>
        <v>No</v>
      </c>
      <c r="Q267" s="7">
        <f>SUM(OrdersTable[Sales])</f>
        <v>45134.254999999997</v>
      </c>
      <c r="R267">
        <f>COUNTA(OrdersTable[Order ID])</f>
        <v>1000</v>
      </c>
      <c r="S267" s="7">
        <f>OrdersTable[[#This Row],[Total revenue]]/OrdersTable[[#This Row],[count order id]]</f>
        <v>45.134254999999996</v>
      </c>
    </row>
    <row r="268" spans="1:19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_xlfn.XLOOKUP(C268,customers!$A$1:$A$1001,customers!B267:B1267,,0)</f>
        <v>Nannie Naseby</v>
      </c>
      <c r="G268" s="2" t="str">
        <f>_xlfn.XLOOKUP(C268,customers!$A$1:$A$1001,customers!$C$1:$C$1001,,0)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 s="5">
        <f>_xlfn.XLOOKUP(D268,products!$A$1:$A$49,products!$D$1:$D$49,,0)</f>
        <v>1</v>
      </c>
      <c r="L268" s="6">
        <f>_xlfn.XLOOKUP(D268,products!$A$1:$A$49,products!$E$1:$E$49,,0)</f>
        <v>12.15</v>
      </c>
      <c r="M268" s="6">
        <f t="shared" si="12"/>
        <v>24.3</v>
      </c>
      <c r="N268" t="str">
        <f t="shared" si="13"/>
        <v>Excecutive</v>
      </c>
      <c r="O268" t="str">
        <f t="shared" si="14"/>
        <v>Dark</v>
      </c>
      <c r="P268" t="str">
        <f>_xlfn.XLOOKUP(OrdersTable[[#This Row],[Customer ID]],customers!$A$1:$A$1001,customers!I267:I1267,,0)</f>
        <v>Yes</v>
      </c>
      <c r="Q268" s="7">
        <f>SUM(OrdersTable[Sales])</f>
        <v>45134.254999999997</v>
      </c>
      <c r="R268">
        <f>COUNTA(OrdersTable[Order ID])</f>
        <v>1000</v>
      </c>
      <c r="S268" s="7">
        <f>OrdersTable[[#This Row],[Total revenue]]/OrdersTable[[#This Row],[count order id]]</f>
        <v>45.134254999999996</v>
      </c>
    </row>
    <row r="269" spans="1:19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_xlfn.XLOOKUP(C269,customers!$A$1:$A$1001,customers!B268:B1268,,0)</f>
        <v>Kris O'Cullen</v>
      </c>
      <c r="G269" s="2" t="str">
        <f>_xlfn.XLOOKUP(C269,customers!$A$1:$A$1001,customers!$C$1:$C$1001,,0)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 s="5">
        <f>_xlfn.XLOOKUP(D269,products!$A$1:$A$49,products!$D$1:$D$49,,0)</f>
        <v>0.2</v>
      </c>
      <c r="L269" s="6">
        <f>_xlfn.XLOOKUP(D269,products!$A$1:$A$49,products!$E$1:$E$49,,0)</f>
        <v>3.645</v>
      </c>
      <c r="M269" s="6">
        <f t="shared" si="12"/>
        <v>21.87</v>
      </c>
      <c r="N269" t="str">
        <f t="shared" si="13"/>
        <v>Excecutive</v>
      </c>
      <c r="O269" t="str">
        <f t="shared" si="14"/>
        <v>Dark</v>
      </c>
      <c r="P269" t="str">
        <f>_xlfn.XLOOKUP(OrdersTable[[#This Row],[Customer ID]],customers!$A$1:$A$1001,customers!I268:I1268,,0)</f>
        <v>Yes</v>
      </c>
      <c r="Q269" s="7">
        <f>SUM(OrdersTable[Sales])</f>
        <v>45134.254999999997</v>
      </c>
      <c r="R269">
        <f>COUNTA(OrdersTable[Order ID])</f>
        <v>1000</v>
      </c>
      <c r="S269" s="7">
        <f>OrdersTable[[#This Row],[Total revenue]]/OrdersTable[[#This Row],[count order id]]</f>
        <v>45.134254999999996</v>
      </c>
    </row>
    <row r="270" spans="1:19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_xlfn.XLOOKUP(C270,customers!$A$1:$A$1001,customers!B269:B1269,,0)</f>
        <v>Ailey Brash</v>
      </c>
      <c r="G270" s="2" t="str">
        <f>_xlfn.XLOOKUP(C270,customers!$A$1:$A$1001,customers!$C$1:$C$1001,,0)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 s="5">
        <f>_xlfn.XLOOKUP(D270,products!$A$1:$A$49,products!$D$1:$D$49,,0)</f>
        <v>1</v>
      </c>
      <c r="L270" s="6">
        <f>_xlfn.XLOOKUP(D270,products!$A$1:$A$49,products!$E$1:$E$49,,0)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_xlfn.XLOOKUP(OrdersTable[[#This Row],[Customer ID]],customers!$A$1:$A$1001,customers!I269:I1269,,0)</f>
        <v>Yes</v>
      </c>
      <c r="Q270" s="7">
        <f>SUM(OrdersTable[Sales])</f>
        <v>45134.254999999997</v>
      </c>
      <c r="R270">
        <f>COUNTA(OrdersTable[Order ID])</f>
        <v>1000</v>
      </c>
      <c r="S270" s="7">
        <f>OrdersTable[[#This Row],[Total revenue]]/OrdersTable[[#This Row],[count order id]]</f>
        <v>45.134254999999996</v>
      </c>
    </row>
    <row r="271" spans="1:19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_xlfn.XLOOKUP(C271,customers!$A$1:$A$1001,customers!B270:B1270,,0)</f>
        <v>Amii Gallyon</v>
      </c>
      <c r="G271" s="2" t="str">
        <f>_xlfn.XLOOKUP(C271,customers!$A$1:$A$1001,customers!$C$1:$C$1001,,0)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 s="5">
        <f>_xlfn.XLOOKUP(D271,products!$A$1:$A$49,products!$D$1:$D$49,,0)</f>
        <v>0.2</v>
      </c>
      <c r="L271" s="6">
        <f>_xlfn.XLOOKUP(D271,products!$A$1:$A$49,products!$E$1:$E$49,,0)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_xlfn.XLOOKUP(OrdersTable[[#This Row],[Customer ID]],customers!$A$1:$A$1001,customers!I270:I1270,,0)</f>
        <v>Yes</v>
      </c>
      <c r="Q271" s="7">
        <f>SUM(OrdersTable[Sales])</f>
        <v>45134.254999999997</v>
      </c>
      <c r="R271">
        <f>COUNTA(OrdersTable[Order ID])</f>
        <v>1000</v>
      </c>
      <c r="S271" s="7">
        <f>OrdersTable[[#This Row],[Total revenue]]/OrdersTable[[#This Row],[count order id]]</f>
        <v>45.134254999999996</v>
      </c>
    </row>
    <row r="272" spans="1:19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_xlfn.XLOOKUP(C272,customers!$A$1:$A$1001,customers!B271:B1271,,0)</f>
        <v>Killian Osler</v>
      </c>
      <c r="G272" s="2">
        <f>_xlfn.XLOOKUP(C272,customers!$A$1:$A$1001,customers!$C$1:$C$1001,,0)</f>
        <v>0</v>
      </c>
      <c r="H272" s="2" t="str">
        <f>_xlfn.XLOOKUP(C272,customers!$A$1:$A$1001,customers!$G$1:$G$1001,,0)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 s="5">
        <f>_xlfn.XLOOKUP(D272,products!$A$1:$A$49,products!$D$1:$D$49,,0)</f>
        <v>0.5</v>
      </c>
      <c r="L272" s="6">
        <f>_xlfn.XLOOKUP(D272,products!$A$1:$A$49,products!$E$1:$E$49,,0)</f>
        <v>7.29</v>
      </c>
      <c r="M272" s="6">
        <f t="shared" si="12"/>
        <v>7.29</v>
      </c>
      <c r="N272" t="str">
        <f t="shared" si="13"/>
        <v>Excecutive</v>
      </c>
      <c r="O272" t="str">
        <f t="shared" si="14"/>
        <v>Dark</v>
      </c>
      <c r="P272" t="str">
        <f>_xlfn.XLOOKUP(OrdersTable[[#This Row],[Customer ID]],customers!$A$1:$A$1001,customers!I271:I1271,,0)</f>
        <v>Yes</v>
      </c>
      <c r="Q272" s="7">
        <f>SUM(OrdersTable[Sales])</f>
        <v>45134.254999999997</v>
      </c>
      <c r="R272">
        <f>COUNTA(OrdersTable[Order ID])</f>
        <v>1000</v>
      </c>
      <c r="S272" s="7">
        <f>OrdersTable[[#This Row],[Total revenue]]/OrdersTable[[#This Row],[count order id]]</f>
        <v>45.134254999999996</v>
      </c>
    </row>
    <row r="273" spans="1:19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_xlfn.XLOOKUP(C273,customers!$A$1:$A$1001,customers!B272:B1272,,0)</f>
        <v>Zack Pellett</v>
      </c>
      <c r="G273" s="2" t="str">
        <f>_xlfn.XLOOKUP(C273,customers!$A$1:$A$1001,customers!$C$1:$C$1001,,0)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 s="5">
        <f>_xlfn.XLOOKUP(D273,products!$A$1:$A$49,products!$D$1:$D$49,,0)</f>
        <v>0.2</v>
      </c>
      <c r="L273" s="6">
        <f>_xlfn.XLOOKUP(D273,products!$A$1:$A$49,products!$E$1:$E$49,,0)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_xlfn.XLOOKUP(OrdersTable[[#This Row],[Customer ID]],customers!$A$1:$A$1001,customers!I272:I1272,,0)</f>
        <v>No</v>
      </c>
      <c r="Q273" s="7">
        <f>SUM(OrdersTable[Sales])</f>
        <v>45134.254999999997</v>
      </c>
      <c r="R273">
        <f>COUNTA(OrdersTable[Order ID])</f>
        <v>1000</v>
      </c>
      <c r="S273" s="7">
        <f>OrdersTable[[#This Row],[Total revenue]]/OrdersTable[[#This Row],[count order id]]</f>
        <v>45.134254999999996</v>
      </c>
    </row>
    <row r="274" spans="1:19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_xlfn.XLOOKUP(C274,customers!$A$1:$A$1001,customers!B273:B1273,,0)</f>
        <v>Heda Fromant</v>
      </c>
      <c r="G274" s="2" t="str">
        <f>_xlfn.XLOOKUP(C274,customers!$A$1:$A$1001,customers!$C$1:$C$1001,,0)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 s="5">
        <f>_xlfn.XLOOKUP(D274,products!$A$1:$A$49,products!$D$1:$D$49,,0)</f>
        <v>1</v>
      </c>
      <c r="L274" s="6">
        <f>_xlfn.XLOOKUP(D274,products!$A$1:$A$49,products!$E$1:$E$49,,0)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Large</v>
      </c>
      <c r="P274" t="str">
        <f>_xlfn.XLOOKUP(OrdersTable[[#This Row],[Customer ID]],customers!$A$1:$A$1001,customers!I273:I1273,,0)</f>
        <v>No</v>
      </c>
      <c r="Q274" s="7">
        <f>SUM(OrdersTable[Sales])</f>
        <v>45134.254999999997</v>
      </c>
      <c r="R274">
        <f>COUNTA(OrdersTable[Order ID])</f>
        <v>1000</v>
      </c>
      <c r="S274" s="7">
        <f>OrdersTable[[#This Row],[Total revenue]]/OrdersTable[[#This Row],[count order id]]</f>
        <v>45.134254999999996</v>
      </c>
    </row>
    <row r="275" spans="1:19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_xlfn.XLOOKUP(C275,customers!$A$1:$A$1001,customers!B274:B1274,,0)</f>
        <v>Dom Milella</v>
      </c>
      <c r="G275" s="2" t="str">
        <f>_xlfn.XLOOKUP(C275,customers!$A$1:$A$1001,customers!$C$1:$C$1001,,0)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 s="5">
        <f>_xlfn.XLOOKUP(D275,products!$A$1:$A$49,products!$D$1:$D$49,,0)</f>
        <v>0.2</v>
      </c>
      <c r="L275" s="6">
        <f>_xlfn.XLOOKUP(D275,products!$A$1:$A$49,products!$E$1:$E$49,,0)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Large</v>
      </c>
      <c r="P275" t="str">
        <f>_xlfn.XLOOKUP(OrdersTable[[#This Row],[Customer ID]],customers!$A$1:$A$1001,customers!I274:I1274,,0)</f>
        <v>No</v>
      </c>
      <c r="Q275" s="7">
        <f>SUM(OrdersTable[Sales])</f>
        <v>45134.254999999997</v>
      </c>
      <c r="R275">
        <f>COUNTA(OrdersTable[Order ID])</f>
        <v>1000</v>
      </c>
      <c r="S275" s="7">
        <f>OrdersTable[[#This Row],[Total revenue]]/OrdersTable[[#This Row],[count order id]]</f>
        <v>45.134254999999996</v>
      </c>
    </row>
    <row r="276" spans="1:19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_xlfn.XLOOKUP(C276,customers!$A$1:$A$1001,customers!B275:B1275,,0)</f>
        <v>Bette-ann Munden</v>
      </c>
      <c r="G276" s="2" t="str">
        <f>_xlfn.XLOOKUP(C276,customers!$A$1:$A$1001,customers!$C$1:$C$1001,,0)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 s="5">
        <f>_xlfn.XLOOKUP(D276,products!$A$1:$A$49,products!$D$1:$D$49,,0)</f>
        <v>2.5</v>
      </c>
      <c r="L276" s="6">
        <f>_xlfn.XLOOKUP(D276,products!$A$1:$A$49,products!$E$1:$E$49,,0)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_xlfn.XLOOKUP(OrdersTable[[#This Row],[Customer ID]],customers!$A$1:$A$1001,customers!I275:I1275,,0)</f>
        <v>Yes</v>
      </c>
      <c r="Q276" s="7">
        <f>SUM(OrdersTable[Sales])</f>
        <v>45134.254999999997</v>
      </c>
      <c r="R276">
        <f>COUNTA(OrdersTable[Order ID])</f>
        <v>1000</v>
      </c>
      <c r="S276" s="7">
        <f>OrdersTable[[#This Row],[Total revenue]]/OrdersTable[[#This Row],[count order id]]</f>
        <v>45.134254999999996</v>
      </c>
    </row>
    <row r="277" spans="1:19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_xlfn.XLOOKUP(C277,customers!$A$1:$A$1001,customers!B276:B1276,,0)</f>
        <v>Nick Brakespear</v>
      </c>
      <c r="G277" s="2" t="str">
        <f>_xlfn.XLOOKUP(C277,customers!$A$1:$A$1001,customers!$C$1:$C$1001,,0)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 s="5">
        <f>_xlfn.XLOOKUP(D277,products!$A$1:$A$49,products!$D$1:$D$49,,0)</f>
        <v>2.5</v>
      </c>
      <c r="L277" s="6">
        <f>_xlfn.XLOOKUP(D277,products!$A$1:$A$49,products!$E$1:$E$49,,0)</f>
        <v>34.154999999999994</v>
      </c>
      <c r="M277" s="6">
        <f t="shared" si="12"/>
        <v>204.92999999999995</v>
      </c>
      <c r="N277" t="str">
        <f t="shared" si="13"/>
        <v>Excecutive</v>
      </c>
      <c r="O277" t="str">
        <f t="shared" si="14"/>
        <v>Large</v>
      </c>
      <c r="P277" t="str">
        <f>_xlfn.XLOOKUP(OrdersTable[[#This Row],[Customer ID]],customers!$A$1:$A$1001,customers!I276:I1276,,0)</f>
        <v>Yes</v>
      </c>
      <c r="Q277" s="7">
        <f>SUM(OrdersTable[Sales])</f>
        <v>45134.254999999997</v>
      </c>
      <c r="R277">
        <f>COUNTA(OrdersTable[Order ID])</f>
        <v>1000</v>
      </c>
      <c r="S277" s="7">
        <f>OrdersTable[[#This Row],[Total revenue]]/OrdersTable[[#This Row],[count order id]]</f>
        <v>45.134254999999996</v>
      </c>
    </row>
    <row r="278" spans="1:19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_xlfn.XLOOKUP(C278,customers!$A$1:$A$1001,customers!B277:B1277,,0)</f>
        <v>Granville Alberts</v>
      </c>
      <c r="G278" s="2" t="str">
        <f>_xlfn.XLOOKUP(C278,customers!$A$1:$A$1001,customers!$C$1:$C$1001,,0)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 s="5">
        <f>_xlfn.XLOOKUP(D278,products!$A$1:$A$49,products!$D$1:$D$49,,0)</f>
        <v>2.5</v>
      </c>
      <c r="L278" s="6">
        <f>_xlfn.XLOOKUP(D278,products!$A$1:$A$49,products!$E$1:$E$49,,0)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Large</v>
      </c>
      <c r="P278" t="str">
        <f>_xlfn.XLOOKUP(OrdersTable[[#This Row],[Customer ID]],customers!$A$1:$A$1001,customers!I277:I1277,,0)</f>
        <v>Yes</v>
      </c>
      <c r="Q278" s="7">
        <f>SUM(OrdersTable[Sales])</f>
        <v>45134.254999999997</v>
      </c>
      <c r="R278">
        <f>COUNTA(OrdersTable[Order ID])</f>
        <v>1000</v>
      </c>
      <c r="S278" s="7">
        <f>OrdersTable[[#This Row],[Total revenue]]/OrdersTable[[#This Row],[count order id]]</f>
        <v>45.134254999999996</v>
      </c>
    </row>
    <row r="279" spans="1:19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_xlfn.XLOOKUP(C279,customers!$A$1:$A$1001,customers!B278:B1278,,0)</f>
        <v>Madelaine Sharples</v>
      </c>
      <c r="G279" s="2" t="str">
        <f>_xlfn.XLOOKUP(C279,customers!$A$1:$A$1001,customers!$C$1:$C$1001,,0)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 s="5">
        <f>_xlfn.XLOOKUP(D279,products!$A$1:$A$49,products!$D$1:$D$49,,0)</f>
        <v>1</v>
      </c>
      <c r="L279" s="6">
        <f>_xlfn.XLOOKUP(D279,products!$A$1:$A$49,products!$E$1:$E$49,,0)</f>
        <v>14.85</v>
      </c>
      <c r="M279" s="6">
        <f t="shared" si="12"/>
        <v>89.1</v>
      </c>
      <c r="N279" t="str">
        <f t="shared" si="13"/>
        <v>Excecutive</v>
      </c>
      <c r="O279" t="str">
        <f t="shared" si="14"/>
        <v>Large</v>
      </c>
      <c r="P279" t="str">
        <f>_xlfn.XLOOKUP(OrdersTable[[#This Row],[Customer ID]],customers!$A$1:$A$1001,customers!I278:I1278,,0)</f>
        <v>Yes</v>
      </c>
      <c r="Q279" s="7">
        <f>SUM(OrdersTable[Sales])</f>
        <v>45134.254999999997</v>
      </c>
      <c r="R279">
        <f>COUNTA(OrdersTable[Order ID])</f>
        <v>1000</v>
      </c>
      <c r="S279" s="7">
        <f>OrdersTable[[#This Row],[Total revenue]]/OrdersTable[[#This Row],[count order id]]</f>
        <v>45.134254999999996</v>
      </c>
    </row>
    <row r="280" spans="1:19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_xlfn.XLOOKUP(C280,customers!$A$1:$A$1001,customers!B279:B1279,,0)</f>
        <v>Cissiee Raisbeck</v>
      </c>
      <c r="G280" s="2" t="str">
        <f>_xlfn.XLOOKUP(C280,customers!$A$1:$A$1001,customers!$C$1:$C$1001,,0)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 s="5">
        <f>_xlfn.XLOOKUP(D280,products!$A$1:$A$49,products!$D$1:$D$49,,0)</f>
        <v>0.2</v>
      </c>
      <c r="L280" s="6">
        <f>_xlfn.XLOOKUP(D280,products!$A$1:$A$49,products!$E$1:$E$49,,0)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Large</v>
      </c>
      <c r="P280" t="str">
        <f>_xlfn.XLOOKUP(OrdersTable[[#This Row],[Customer ID]],customers!$A$1:$A$1001,customers!I279:I1279,,0)</f>
        <v>Yes</v>
      </c>
      <c r="Q280" s="7">
        <f>SUM(OrdersTable[Sales])</f>
        <v>45134.254999999997</v>
      </c>
      <c r="R280">
        <f>COUNTA(OrdersTable[Order ID])</f>
        <v>1000</v>
      </c>
      <c r="S280" s="7">
        <f>OrdersTable[[#This Row],[Total revenue]]/OrdersTable[[#This Row],[count order id]]</f>
        <v>45.134254999999996</v>
      </c>
    </row>
    <row r="281" spans="1:19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_xlfn.XLOOKUP(C281,customers!$A$1:$A$1001,customers!B280:B1280,,0)</f>
        <v>Kenton Wetherick</v>
      </c>
      <c r="G281" s="2" t="str">
        <f>_xlfn.XLOOKUP(C281,customers!$A$1:$A$1001,customers!$C$1:$C$1001,,0)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 s="5">
        <f>_xlfn.XLOOKUP(D281,products!$A$1:$A$49,products!$D$1:$D$49,,0)</f>
        <v>2.5</v>
      </c>
      <c r="L281" s="6">
        <f>_xlfn.XLOOKUP(D281,products!$A$1:$A$49,products!$E$1:$E$49,,0)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_xlfn.XLOOKUP(OrdersTable[[#This Row],[Customer ID]],customers!$A$1:$A$1001,customers!I280:I1280,,0)</f>
        <v>Yes</v>
      </c>
      <c r="Q281" s="7">
        <f>SUM(OrdersTable[Sales])</f>
        <v>45134.254999999997</v>
      </c>
      <c r="R281">
        <f>COUNTA(OrdersTable[Order ID])</f>
        <v>1000</v>
      </c>
      <c r="S281" s="7">
        <f>OrdersTable[[#This Row],[Total revenue]]/OrdersTable[[#This Row],[count order id]]</f>
        <v>45.134254999999996</v>
      </c>
    </row>
    <row r="282" spans="1:19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_xlfn.XLOOKUP(C282,customers!$A$1:$A$1001,customers!B281:B1281,,0)</f>
        <v>Hatty Dovydenas</v>
      </c>
      <c r="G282" s="2">
        <f>_xlfn.XLOOKUP(C282,customers!$A$1:$A$1001,customers!$C$1:$C$1001,,0)</f>
        <v>0</v>
      </c>
      <c r="H282" s="2" t="str">
        <f>_xlfn.XLOOKUP(C282,customers!$A$1:$A$1001,customers!$G$1:$G$1001,,0)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 s="5">
        <f>_xlfn.XLOOKUP(D282,products!$A$1:$A$49,products!$D$1:$D$49,,0)</f>
        <v>0.5</v>
      </c>
      <c r="L282" s="6">
        <f>_xlfn.XLOOKUP(D282,products!$A$1:$A$49,products!$E$1:$E$49,,0)</f>
        <v>8.25</v>
      </c>
      <c r="M282" s="6">
        <f t="shared" si="12"/>
        <v>41.25</v>
      </c>
      <c r="N282" t="str">
        <f t="shared" si="13"/>
        <v>Excecutive</v>
      </c>
      <c r="O282" t="str">
        <f t="shared" si="14"/>
        <v>Medium</v>
      </c>
      <c r="P282" t="str">
        <f>_xlfn.XLOOKUP(OrdersTable[[#This Row],[Customer ID]],customers!$A$1:$A$1001,customers!I281:I1281,,0)</f>
        <v>Yes</v>
      </c>
      <c r="Q282" s="7">
        <f>SUM(OrdersTable[Sales])</f>
        <v>45134.254999999997</v>
      </c>
      <c r="R282">
        <f>COUNTA(OrdersTable[Order ID])</f>
        <v>1000</v>
      </c>
      <c r="S282" s="7">
        <f>OrdersTable[[#This Row],[Total revenue]]/OrdersTable[[#This Row],[count order id]]</f>
        <v>45.134254999999996</v>
      </c>
    </row>
    <row r="283" spans="1:19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_xlfn.XLOOKUP(C283,customers!$A$1:$A$1001,customers!B282:B1282,,0)</f>
        <v>Brendan Grece</v>
      </c>
      <c r="G283" s="2" t="str">
        <f>_xlfn.XLOOKUP(C283,customers!$A$1:$A$1001,customers!$C$1:$C$1001,,0)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 s="5">
        <f>_xlfn.XLOOKUP(D283,products!$A$1:$A$49,products!$D$1:$D$49,,0)</f>
        <v>1</v>
      </c>
      <c r="L283" s="6">
        <f>_xlfn.XLOOKUP(D283,products!$A$1:$A$49,products!$E$1:$E$49,,0)</f>
        <v>14.85</v>
      </c>
      <c r="M283" s="6">
        <f t="shared" si="12"/>
        <v>59.4</v>
      </c>
      <c r="N283" t="str">
        <f t="shared" si="13"/>
        <v>Excecutive</v>
      </c>
      <c r="O283" t="str">
        <f t="shared" si="14"/>
        <v>Large</v>
      </c>
      <c r="P283" t="str">
        <f>_xlfn.XLOOKUP(OrdersTable[[#This Row],[Customer ID]],customers!$A$1:$A$1001,customers!I282:I1282,,0)</f>
        <v>No</v>
      </c>
      <c r="Q283" s="7">
        <f>SUM(OrdersTable[Sales])</f>
        <v>45134.254999999997</v>
      </c>
      <c r="R283">
        <f>COUNTA(OrdersTable[Order ID])</f>
        <v>1000</v>
      </c>
      <c r="S283" s="7">
        <f>OrdersTable[[#This Row],[Total revenue]]/OrdersTable[[#This Row],[count order id]]</f>
        <v>45.134254999999996</v>
      </c>
    </row>
    <row r="284" spans="1:19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_xlfn.XLOOKUP(C284,customers!$A$1:$A$1001,customers!B283:B1283,,0)</f>
        <v>Abbe Thys</v>
      </c>
      <c r="G284" s="2" t="str">
        <f>_xlfn.XLOOKUP(C284,customers!$A$1:$A$1001,customers!$C$1:$C$1001,,0)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 s="5">
        <f>_xlfn.XLOOKUP(D284,products!$A$1:$A$49,products!$D$1:$D$49,,0)</f>
        <v>0.5</v>
      </c>
      <c r="L284" s="6">
        <f>_xlfn.XLOOKUP(D284,products!$A$1:$A$49,products!$E$1:$E$49,,0)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Large</v>
      </c>
      <c r="P284" t="str">
        <f>_xlfn.XLOOKUP(OrdersTable[[#This Row],[Customer ID]],customers!$A$1:$A$1001,customers!I283:I1283,,0)</f>
        <v>No</v>
      </c>
      <c r="Q284" s="7">
        <f>SUM(OrdersTable[Sales])</f>
        <v>45134.254999999997</v>
      </c>
      <c r="R284">
        <f>COUNTA(OrdersTable[Order ID])</f>
        <v>1000</v>
      </c>
      <c r="S284" s="7">
        <f>OrdersTable[[#This Row],[Total revenue]]/OrdersTable[[#This Row],[count order id]]</f>
        <v>45.134254999999996</v>
      </c>
    </row>
    <row r="285" spans="1:19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_xlfn.XLOOKUP(C285,customers!$A$1:$A$1001,customers!B284:B1284,,0)</f>
        <v>Audra Kelston</v>
      </c>
      <c r="G285" s="2" t="str">
        <f>_xlfn.XLOOKUP(C285,customers!$A$1:$A$1001,customers!$C$1:$C$1001,,0)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 s="5">
        <f>_xlfn.XLOOKUP(D285,products!$A$1:$A$49,products!$D$1:$D$49,,0)</f>
        <v>0.5</v>
      </c>
      <c r="L285" s="6">
        <f>_xlfn.XLOOKUP(D285,products!$A$1:$A$49,products!$E$1:$E$49,,0)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_xlfn.XLOOKUP(OrdersTable[[#This Row],[Customer ID]],customers!$A$1:$A$1001,customers!I284:I1284,,0)</f>
        <v>Yes</v>
      </c>
      <c r="Q285" s="7">
        <f>SUM(OrdersTable[Sales])</f>
        <v>45134.254999999997</v>
      </c>
      <c r="R285">
        <f>COUNTA(OrdersTable[Order ID])</f>
        <v>1000</v>
      </c>
      <c r="S285" s="7">
        <f>OrdersTable[[#This Row],[Total revenue]]/OrdersTable[[#This Row],[count order id]]</f>
        <v>45.134254999999996</v>
      </c>
    </row>
    <row r="286" spans="1:19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_xlfn.XLOOKUP(C286,customers!$A$1:$A$1001,customers!B285:B1285,,0)</f>
        <v>Claiborne Mottram</v>
      </c>
      <c r="G286" s="2">
        <f>_xlfn.XLOOKUP(C286,customers!$A$1:$A$1001,customers!$C$1:$C$1001,,0)</f>
        <v>0</v>
      </c>
      <c r="H286" s="2" t="str">
        <f>_xlfn.XLOOKUP(C286,customers!$A$1:$A$1001,customers!$G$1:$G$1001,,0)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 s="5">
        <f>_xlfn.XLOOKUP(D286,products!$A$1:$A$49,products!$D$1:$D$49,,0)</f>
        <v>2.5</v>
      </c>
      <c r="L286" s="6">
        <f>_xlfn.XLOOKUP(D286,products!$A$1:$A$49,products!$E$1:$E$49,,0)</f>
        <v>31.624999999999996</v>
      </c>
      <c r="M286" s="6">
        <f t="shared" si="12"/>
        <v>94.874999999999986</v>
      </c>
      <c r="N286" t="str">
        <f t="shared" si="13"/>
        <v>Excecutive</v>
      </c>
      <c r="O286" t="str">
        <f t="shared" si="14"/>
        <v>Medium</v>
      </c>
      <c r="P286" t="str">
        <f>_xlfn.XLOOKUP(OrdersTable[[#This Row],[Customer ID]],customers!$A$1:$A$1001,customers!I285:I1285,,0)</f>
        <v>Yes</v>
      </c>
      <c r="Q286" s="7">
        <f>SUM(OrdersTable[Sales])</f>
        <v>45134.254999999997</v>
      </c>
      <c r="R286">
        <f>COUNTA(OrdersTable[Order ID])</f>
        <v>1000</v>
      </c>
      <c r="S286" s="7">
        <f>OrdersTable[[#This Row],[Total revenue]]/OrdersTable[[#This Row],[count order id]]</f>
        <v>45.134254999999996</v>
      </c>
    </row>
    <row r="287" spans="1:19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_xlfn.XLOOKUP(C287,customers!$A$1:$A$1001,customers!B286:B1286,,0)</f>
        <v>Donalt Sangwin</v>
      </c>
      <c r="G287" s="2">
        <f>_xlfn.XLOOKUP(C287,customers!$A$1:$A$1001,customers!$C$1:$C$1001,,0)</f>
        <v>0</v>
      </c>
      <c r="H287" s="2" t="str">
        <f>_xlfn.XLOOKUP(C287,customers!$A$1:$A$1001,customers!$G$1:$G$1001,,0)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 s="5">
        <f>_xlfn.XLOOKUP(D287,products!$A$1:$A$49,products!$D$1:$D$49,,0)</f>
        <v>2.5</v>
      </c>
      <c r="L287" s="6">
        <f>_xlfn.XLOOKUP(D287,products!$A$1:$A$49,products!$E$1:$E$49,,0)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Large</v>
      </c>
      <c r="P287" t="str">
        <f>_xlfn.XLOOKUP(OrdersTable[[#This Row],[Customer ID]],customers!$A$1:$A$1001,customers!I286:I1286,,0)</f>
        <v>No</v>
      </c>
      <c r="Q287" s="7">
        <f>SUM(OrdersTable[Sales])</f>
        <v>45134.254999999997</v>
      </c>
      <c r="R287">
        <f>COUNTA(OrdersTable[Order ID])</f>
        <v>1000</v>
      </c>
      <c r="S287" s="7">
        <f>OrdersTable[[#This Row],[Total revenue]]/OrdersTable[[#This Row],[count order id]]</f>
        <v>45.134254999999996</v>
      </c>
    </row>
    <row r="288" spans="1:19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_xlfn.XLOOKUP(C288,customers!$A$1:$A$1001,customers!B287:B1287,,0)</f>
        <v>Herbie Peppard</v>
      </c>
      <c r="G288" s="2" t="str">
        <f>_xlfn.XLOOKUP(C288,customers!$A$1:$A$1001,customers!$C$1:$C$1001,,0)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 s="5">
        <f>_xlfn.XLOOKUP(D288,products!$A$1:$A$49,products!$D$1:$D$49,,0)</f>
        <v>0.2</v>
      </c>
      <c r="L288" s="6">
        <f>_xlfn.XLOOKUP(D288,products!$A$1:$A$49,products!$E$1:$E$49,,0)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_xlfn.XLOOKUP(OrdersTable[[#This Row],[Customer ID]],customers!$A$1:$A$1001,customers!I287:I1287,,0)</f>
        <v>Yes</v>
      </c>
      <c r="Q288" s="7">
        <f>SUM(OrdersTable[Sales])</f>
        <v>45134.254999999997</v>
      </c>
      <c r="R288">
        <f>COUNTA(OrdersTable[Order ID])</f>
        <v>1000</v>
      </c>
      <c r="S288" s="7">
        <f>OrdersTable[[#This Row],[Total revenue]]/OrdersTable[[#This Row],[count order id]]</f>
        <v>45.134254999999996</v>
      </c>
    </row>
    <row r="289" spans="1:19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_xlfn.XLOOKUP(C289,customers!$A$1:$A$1001,customers!B288:B1288,,0)</f>
        <v>Maggy Harby</v>
      </c>
      <c r="G289" s="2" t="str">
        <f>_xlfn.XLOOKUP(C289,customers!$A$1:$A$1001,customers!$C$1:$C$1001,,0)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 s="5">
        <f>_xlfn.XLOOKUP(D289,products!$A$1:$A$49,products!$D$1:$D$49,,0)</f>
        <v>0.2</v>
      </c>
      <c r="L289" s="6">
        <f>_xlfn.XLOOKUP(D289,products!$A$1:$A$49,products!$E$1:$E$49,,0)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Large</v>
      </c>
      <c r="P289" t="str">
        <f>_xlfn.XLOOKUP(OrdersTable[[#This Row],[Customer ID]],customers!$A$1:$A$1001,customers!I288:I1288,,0)</f>
        <v>Yes</v>
      </c>
      <c r="Q289" s="7">
        <f>SUM(OrdersTable[Sales])</f>
        <v>45134.254999999997</v>
      </c>
      <c r="R289">
        <f>COUNTA(OrdersTable[Order ID])</f>
        <v>1000</v>
      </c>
      <c r="S289" s="7">
        <f>OrdersTable[[#This Row],[Total revenue]]/OrdersTable[[#This Row],[count order id]]</f>
        <v>45.134254999999996</v>
      </c>
    </row>
    <row r="290" spans="1:19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_xlfn.XLOOKUP(C290,customers!$A$1:$A$1001,customers!B289:B1289,,0)</f>
        <v>Phyllys Ormerod</v>
      </c>
      <c r="G290" s="2">
        <f>_xlfn.XLOOKUP(C290,customers!$A$1:$A$1001,customers!$C$1:$C$1001,,0)</f>
        <v>0</v>
      </c>
      <c r="H290" s="2" t="str">
        <f>_xlfn.XLOOKUP(C290,customers!$A$1:$A$1001,customers!$G$1:$G$1001,,0)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 s="5">
        <f>_xlfn.XLOOKUP(D290,products!$A$1:$A$49,products!$D$1:$D$49,,0)</f>
        <v>0.5</v>
      </c>
      <c r="L290" s="6">
        <f>_xlfn.XLOOKUP(D290,products!$A$1:$A$49,products!$E$1:$E$49,,0)</f>
        <v>8.25</v>
      </c>
      <c r="M290" s="6">
        <f t="shared" si="12"/>
        <v>8.25</v>
      </c>
      <c r="N290" t="str">
        <f t="shared" si="13"/>
        <v>Excecutive</v>
      </c>
      <c r="O290" t="str">
        <f t="shared" si="14"/>
        <v>Medium</v>
      </c>
      <c r="P290" t="str">
        <f>_xlfn.XLOOKUP(OrdersTable[[#This Row],[Customer ID]],customers!$A$1:$A$1001,customers!I289:I1289,,0)</f>
        <v>No</v>
      </c>
      <c r="Q290" s="7">
        <f>SUM(OrdersTable[Sales])</f>
        <v>45134.254999999997</v>
      </c>
      <c r="R290">
        <f>COUNTA(OrdersTable[Order ID])</f>
        <v>1000</v>
      </c>
      <c r="S290" s="7">
        <f>OrdersTable[[#This Row],[Total revenue]]/OrdersTable[[#This Row],[count order id]]</f>
        <v>45.134254999999996</v>
      </c>
    </row>
    <row r="291" spans="1:19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_xlfn.XLOOKUP(C291,customers!$A$1:$A$1001,customers!B290:B1290,,0)</f>
        <v>Tymon Zanetti</v>
      </c>
      <c r="G291" s="2">
        <f>_xlfn.XLOOKUP(C291,customers!$A$1:$A$1001,customers!$C$1:$C$1001,,0)</f>
        <v>0</v>
      </c>
      <c r="H291" s="2" t="str">
        <f>_xlfn.XLOOKUP(C291,customers!$A$1:$A$1001,customers!$G$1:$G$1001,,0)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 s="5">
        <f>_xlfn.XLOOKUP(D291,products!$A$1:$A$49,products!$D$1:$D$49,,0)</f>
        <v>0.2</v>
      </c>
      <c r="L291" s="6">
        <f>_xlfn.XLOOKUP(D291,products!$A$1:$A$49,products!$E$1:$E$49,,0)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_xlfn.XLOOKUP(OrdersTable[[#This Row],[Customer ID]],customers!$A$1:$A$1001,customers!I290:I1290,,0)</f>
        <v>No</v>
      </c>
      <c r="Q291" s="7">
        <f>SUM(OrdersTable[Sales])</f>
        <v>45134.254999999997</v>
      </c>
      <c r="R291">
        <f>COUNTA(OrdersTable[Order ID])</f>
        <v>1000</v>
      </c>
      <c r="S291" s="7">
        <f>OrdersTable[[#This Row],[Total revenue]]/OrdersTable[[#This Row],[count order id]]</f>
        <v>45.134254999999996</v>
      </c>
    </row>
    <row r="292" spans="1:19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_xlfn.XLOOKUP(C292,customers!$A$1:$A$1001,customers!B291:B1291,,0)</f>
        <v>Reinaldos Kirtley</v>
      </c>
      <c r="G292" s="2" t="str">
        <f>_xlfn.XLOOKUP(C292,customers!$A$1:$A$1001,customers!$C$1:$C$1001,,0)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 s="5">
        <f>_xlfn.XLOOKUP(D292,products!$A$1:$A$49,products!$D$1:$D$49,,0)</f>
        <v>1</v>
      </c>
      <c r="L292" s="6">
        <f>_xlfn.XLOOKUP(D292,products!$A$1:$A$49,products!$E$1:$E$49,,0)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_xlfn.XLOOKUP(OrdersTable[[#This Row],[Customer ID]],customers!$A$1:$A$1001,customers!I291:I1291,,0)</f>
        <v>Yes</v>
      </c>
      <c r="Q292" s="7">
        <f>SUM(OrdersTable[Sales])</f>
        <v>45134.254999999997</v>
      </c>
      <c r="R292">
        <f>COUNTA(OrdersTable[Order ID])</f>
        <v>1000</v>
      </c>
      <c r="S292" s="7">
        <f>OrdersTable[[#This Row],[Total revenue]]/OrdersTable[[#This Row],[count order id]]</f>
        <v>45.134254999999996</v>
      </c>
    </row>
    <row r="293" spans="1:19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_xlfn.XLOOKUP(C293,customers!$A$1:$A$1001,customers!B292:B1292,,0)</f>
        <v>Russell Donet</v>
      </c>
      <c r="G293" s="2">
        <f>_xlfn.XLOOKUP(C293,customers!$A$1:$A$1001,customers!$C$1:$C$1001,,0)</f>
        <v>0</v>
      </c>
      <c r="H293" s="2" t="str">
        <f>_xlfn.XLOOKUP(C293,customers!$A$1:$A$1001,customers!$G$1:$G$1001,,0)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 s="5">
        <f>_xlfn.XLOOKUP(D293,products!$A$1:$A$49,products!$D$1:$D$49,,0)</f>
        <v>0.5</v>
      </c>
      <c r="L293" s="6">
        <f>_xlfn.XLOOKUP(D293,products!$A$1:$A$49,products!$E$1:$E$49,,0)</f>
        <v>8.25</v>
      </c>
      <c r="M293" s="6">
        <f t="shared" si="12"/>
        <v>16.5</v>
      </c>
      <c r="N293" t="str">
        <f t="shared" si="13"/>
        <v>Excecutive</v>
      </c>
      <c r="O293" t="str">
        <f t="shared" si="14"/>
        <v>Medium</v>
      </c>
      <c r="P293" t="str">
        <f>_xlfn.XLOOKUP(OrdersTable[[#This Row],[Customer ID]],customers!$A$1:$A$1001,customers!I292:I1292,,0)</f>
        <v>No</v>
      </c>
      <c r="Q293" s="7">
        <f>SUM(OrdersTable[Sales])</f>
        <v>45134.254999999997</v>
      </c>
      <c r="R293">
        <f>COUNTA(OrdersTable[Order ID])</f>
        <v>1000</v>
      </c>
      <c r="S293" s="7">
        <f>OrdersTable[[#This Row],[Total revenue]]/OrdersTable[[#This Row],[count order id]]</f>
        <v>45.134254999999996</v>
      </c>
    </row>
    <row r="294" spans="1:19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_xlfn.XLOOKUP(C294,customers!$A$1:$A$1001,customers!B293:B1293,,0)</f>
        <v>Rickey Readie</v>
      </c>
      <c r="G294" s="2" t="str">
        <f>_xlfn.XLOOKUP(C294,customers!$A$1:$A$1001,customers!$C$1:$C$1001,,0)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 s="5">
        <f>_xlfn.XLOOKUP(D294,products!$A$1:$A$49,products!$D$1:$D$49,,0)</f>
        <v>0.5</v>
      </c>
      <c r="L294" s="6">
        <f>_xlfn.XLOOKUP(D294,products!$A$1:$A$49,products!$E$1:$E$49,,0)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_xlfn.XLOOKUP(OrdersTable[[#This Row],[Customer ID]],customers!$A$1:$A$1001,customers!I293:I1293,,0)</f>
        <v>No</v>
      </c>
      <c r="Q294" s="7">
        <f>SUM(OrdersTable[Sales])</f>
        <v>45134.254999999997</v>
      </c>
      <c r="R294">
        <f>COUNTA(OrdersTable[Order ID])</f>
        <v>1000</v>
      </c>
      <c r="S294" s="7">
        <f>OrdersTable[[#This Row],[Total revenue]]/OrdersTable[[#This Row],[count order id]]</f>
        <v>45.134254999999996</v>
      </c>
    </row>
    <row r="295" spans="1:19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_xlfn.XLOOKUP(C295,customers!$A$1:$A$1001,customers!B294:B1294,,0)</f>
        <v>Zilvia Claisse</v>
      </c>
      <c r="G295" s="2" t="str">
        <f>_xlfn.XLOOKUP(C295,customers!$A$1:$A$1001,customers!$C$1:$C$1001,,0)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 s="5">
        <f>_xlfn.XLOOKUP(D295,products!$A$1:$A$49,products!$D$1:$D$49,,0)</f>
        <v>0.5</v>
      </c>
      <c r="L295" s="6">
        <f>_xlfn.XLOOKUP(D295,products!$A$1:$A$49,products!$E$1:$E$49,,0)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_xlfn.XLOOKUP(OrdersTable[[#This Row],[Customer ID]],customers!$A$1:$A$1001,customers!I294:I1294,,0)</f>
        <v>No</v>
      </c>
      <c r="Q295" s="7">
        <f>SUM(OrdersTable[Sales])</f>
        <v>45134.254999999997</v>
      </c>
      <c r="R295">
        <f>COUNTA(OrdersTable[Order ID])</f>
        <v>1000</v>
      </c>
      <c r="S295" s="7">
        <f>OrdersTable[[#This Row],[Total revenue]]/OrdersTable[[#This Row],[count order id]]</f>
        <v>45.134254999999996</v>
      </c>
    </row>
    <row r="296" spans="1:19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_xlfn.XLOOKUP(C296,customers!$A$1:$A$1001,customers!B295:B1295,,0)</f>
        <v>Valenka Stansbury</v>
      </c>
      <c r="G296" s="2">
        <f>_xlfn.XLOOKUP(C296,customers!$A$1:$A$1001,customers!$C$1:$C$1001,,0)</f>
        <v>0</v>
      </c>
      <c r="H296" s="2" t="str">
        <f>_xlfn.XLOOKUP(C296,customers!$A$1:$A$1001,customers!$G$1:$G$1001,,0)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 s="5">
        <f>_xlfn.XLOOKUP(D296,products!$A$1:$A$49,products!$D$1:$D$49,,0)</f>
        <v>1</v>
      </c>
      <c r="L296" s="6">
        <f>_xlfn.XLOOKUP(D296,products!$A$1:$A$49,products!$E$1:$E$49,,0)</f>
        <v>14.85</v>
      </c>
      <c r="M296" s="6">
        <f t="shared" si="12"/>
        <v>44.55</v>
      </c>
      <c r="N296" t="str">
        <f t="shared" si="13"/>
        <v>Excecutive</v>
      </c>
      <c r="O296" t="str">
        <f t="shared" si="14"/>
        <v>Large</v>
      </c>
      <c r="P296" t="str">
        <f>_xlfn.XLOOKUP(OrdersTable[[#This Row],[Customer ID]],customers!$A$1:$A$1001,customers!I295:I1295,,0)</f>
        <v>Yes</v>
      </c>
      <c r="Q296" s="7">
        <f>SUM(OrdersTable[Sales])</f>
        <v>45134.254999999997</v>
      </c>
      <c r="R296">
        <f>COUNTA(OrdersTable[Order ID])</f>
        <v>1000</v>
      </c>
      <c r="S296" s="7">
        <f>OrdersTable[[#This Row],[Total revenue]]/OrdersTable[[#This Row],[count order id]]</f>
        <v>45.134254999999996</v>
      </c>
    </row>
    <row r="297" spans="1:19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_xlfn.XLOOKUP(C297,customers!$A$1:$A$1001,customers!B296:B1296,,0)</f>
        <v>Jewelle Shenton</v>
      </c>
      <c r="G297" s="2">
        <f>_xlfn.XLOOKUP(C297,customers!$A$1:$A$1001,customers!$C$1:$C$1001,,0)</f>
        <v>0</v>
      </c>
      <c r="H297" s="2" t="str">
        <f>_xlfn.XLOOKUP(C297,customers!$A$1:$A$1001,customers!$G$1:$G$1001,,0)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 s="5">
        <f>_xlfn.XLOOKUP(D297,products!$A$1:$A$49,products!$D$1:$D$49,,0)</f>
        <v>1</v>
      </c>
      <c r="L297" s="6">
        <f>_xlfn.XLOOKUP(D297,products!$A$1:$A$49,products!$E$1:$E$49,,0)</f>
        <v>13.75</v>
      </c>
      <c r="M297" s="6">
        <f t="shared" si="12"/>
        <v>27.5</v>
      </c>
      <c r="N297" t="str">
        <f t="shared" si="13"/>
        <v>Excecutive</v>
      </c>
      <c r="O297" t="str">
        <f t="shared" si="14"/>
        <v>Medium</v>
      </c>
      <c r="P297" t="str">
        <f>_xlfn.XLOOKUP(OrdersTable[[#This Row],[Customer ID]],customers!$A$1:$A$1001,customers!I296:I1296,,0)</f>
        <v>Yes</v>
      </c>
      <c r="Q297" s="7">
        <f>SUM(OrdersTable[Sales])</f>
        <v>45134.254999999997</v>
      </c>
      <c r="R297">
        <f>COUNTA(OrdersTable[Order ID])</f>
        <v>1000</v>
      </c>
      <c r="S297" s="7">
        <f>OrdersTable[[#This Row],[Total revenue]]/OrdersTable[[#This Row],[count order id]]</f>
        <v>45.134254999999996</v>
      </c>
    </row>
    <row r="298" spans="1:19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_xlfn.XLOOKUP(C298,customers!$A$1:$A$1001,customers!B297:B1297,,0)</f>
        <v>Kylie Mowat</v>
      </c>
      <c r="G298" s="2" t="str">
        <f>_xlfn.XLOOKUP(C298,customers!$A$1:$A$1001,customers!$C$1:$C$1001,,0)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 s="5">
        <f>_xlfn.XLOOKUP(D298,products!$A$1:$A$49,products!$D$1:$D$49,,0)</f>
        <v>0.5</v>
      </c>
      <c r="L298" s="6">
        <f>_xlfn.XLOOKUP(D298,products!$A$1:$A$49,products!$E$1:$E$49,,0)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_xlfn.XLOOKUP(OrdersTable[[#This Row],[Customer ID]],customers!$A$1:$A$1001,customers!I297:I1297,,0)</f>
        <v>No</v>
      </c>
      <c r="Q298" s="7">
        <f>SUM(OrdersTable[Sales])</f>
        <v>45134.254999999997</v>
      </c>
      <c r="R298">
        <f>COUNTA(OrdersTable[Order ID])</f>
        <v>1000</v>
      </c>
      <c r="S298" s="7">
        <f>OrdersTable[[#This Row],[Total revenue]]/OrdersTable[[#This Row],[count order id]]</f>
        <v>45.134254999999996</v>
      </c>
    </row>
    <row r="299" spans="1:19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_xlfn.XLOOKUP(C299,customers!$A$1:$A$1001,customers!B298:B1298,,0)</f>
        <v>Gabriel Starcks</v>
      </c>
      <c r="G299" s="2" t="str">
        <f>_xlfn.XLOOKUP(C299,customers!$A$1:$A$1001,customers!$C$1:$C$1001,,0)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 s="5">
        <f>_xlfn.XLOOKUP(D299,products!$A$1:$A$49,products!$D$1:$D$49,,0)</f>
        <v>0.5</v>
      </c>
      <c r="L299" s="6">
        <f>_xlfn.XLOOKUP(D299,products!$A$1:$A$49,products!$E$1:$E$49,,0)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_xlfn.XLOOKUP(OrdersTable[[#This Row],[Customer ID]],customers!$A$1:$A$1001,customers!I298:I1298,,0)</f>
        <v>No</v>
      </c>
      <c r="Q299" s="7">
        <f>SUM(OrdersTable[Sales])</f>
        <v>45134.254999999997</v>
      </c>
      <c r="R299">
        <f>COUNTA(OrdersTable[Order ID])</f>
        <v>1000</v>
      </c>
      <c r="S299" s="7">
        <f>OrdersTable[[#This Row],[Total revenue]]/OrdersTable[[#This Row],[count order id]]</f>
        <v>45.134254999999996</v>
      </c>
    </row>
    <row r="300" spans="1:19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_xlfn.XLOOKUP(C300,customers!$A$1:$A$1001,customers!B299:B1299,,0)</f>
        <v>Kienan Scholard</v>
      </c>
      <c r="G300" s="2" t="str">
        <f>_xlfn.XLOOKUP(C300,customers!$A$1:$A$1001,customers!$C$1:$C$1001,,0)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 s="5">
        <f>_xlfn.XLOOKUP(D300,products!$A$1:$A$49,products!$D$1:$D$49,,0)</f>
        <v>0.2</v>
      </c>
      <c r="L300" s="6">
        <f>_xlfn.XLOOKUP(D300,products!$A$1:$A$49,products!$E$1:$E$49,,0)</f>
        <v>4.4550000000000001</v>
      </c>
      <c r="M300" s="6">
        <f t="shared" si="12"/>
        <v>26.73</v>
      </c>
      <c r="N300" t="str">
        <f t="shared" si="13"/>
        <v>Excecutive</v>
      </c>
      <c r="O300" t="str">
        <f t="shared" si="14"/>
        <v>Large</v>
      </c>
      <c r="P300" t="str">
        <f>_xlfn.XLOOKUP(OrdersTable[[#This Row],[Customer ID]],customers!$A$1:$A$1001,customers!I299:I1299,,0)</f>
        <v>No</v>
      </c>
      <c r="Q300" s="7">
        <f>SUM(OrdersTable[Sales])</f>
        <v>45134.254999999997</v>
      </c>
      <c r="R300">
        <f>COUNTA(OrdersTable[Order ID])</f>
        <v>1000</v>
      </c>
      <c r="S300" s="7">
        <f>OrdersTable[[#This Row],[Total revenue]]/OrdersTable[[#This Row],[count order id]]</f>
        <v>45.134254999999996</v>
      </c>
    </row>
    <row r="301" spans="1:19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_xlfn.XLOOKUP(C301,customers!$A$1:$A$1001,customers!B300:B1300,,0)</f>
        <v>Krissie Hammett</v>
      </c>
      <c r="G301" s="2" t="str">
        <f>_xlfn.XLOOKUP(C301,customers!$A$1:$A$1001,customers!$C$1:$C$1001,,0)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 s="5">
        <f>_xlfn.XLOOKUP(D301,products!$A$1:$A$49,products!$D$1:$D$49,,0)</f>
        <v>2.5</v>
      </c>
      <c r="L301" s="6">
        <f>_xlfn.XLOOKUP(D301,products!$A$1:$A$49,products!$E$1:$E$49,,0)</f>
        <v>34.154999999999994</v>
      </c>
      <c r="M301" s="6">
        <f t="shared" si="12"/>
        <v>204.92999999999995</v>
      </c>
      <c r="N301" t="str">
        <f t="shared" si="13"/>
        <v>Excecutive</v>
      </c>
      <c r="O301" t="str">
        <f t="shared" si="14"/>
        <v>Large</v>
      </c>
      <c r="P301" t="str">
        <f>_xlfn.XLOOKUP(OrdersTable[[#This Row],[Customer ID]],customers!$A$1:$A$1001,customers!I300:I1300,,0)</f>
        <v>Yes</v>
      </c>
      <c r="Q301" s="7">
        <f>SUM(OrdersTable[Sales])</f>
        <v>45134.254999999997</v>
      </c>
      <c r="R301">
        <f>COUNTA(OrdersTable[Order ID])</f>
        <v>1000</v>
      </c>
      <c r="S301" s="7">
        <f>OrdersTable[[#This Row],[Total revenue]]/OrdersTable[[#This Row],[count order id]]</f>
        <v>45.134254999999996</v>
      </c>
    </row>
    <row r="302" spans="1:19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_xlfn.XLOOKUP(C302,customers!$A$1:$A$1001,customers!B301:B1301,,0)</f>
        <v>Peyter Lauritzen</v>
      </c>
      <c r="G302" s="2" t="str">
        <f>_xlfn.XLOOKUP(C302,customers!$A$1:$A$1001,customers!$C$1:$C$1001,,0)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 s="5">
        <f>_xlfn.XLOOKUP(D302,products!$A$1:$A$49,products!$D$1:$D$49,,0)</f>
        <v>1</v>
      </c>
      <c r="L302" s="6">
        <f>_xlfn.XLOOKUP(D302,products!$A$1:$A$49,products!$E$1:$E$49,,0)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Large</v>
      </c>
      <c r="P302" t="str">
        <f>_xlfn.XLOOKUP(OrdersTable[[#This Row],[Customer ID]],customers!$A$1:$A$1001,customers!I301:I1301,,0)</f>
        <v>No</v>
      </c>
      <c r="Q302" s="7">
        <f>SUM(OrdersTable[Sales])</f>
        <v>45134.254999999997</v>
      </c>
      <c r="R302">
        <f>COUNTA(OrdersTable[Order ID])</f>
        <v>1000</v>
      </c>
      <c r="S302" s="7">
        <f>OrdersTable[[#This Row],[Total revenue]]/OrdersTable[[#This Row],[count order id]]</f>
        <v>45.134254999999996</v>
      </c>
    </row>
    <row r="303" spans="1:19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_xlfn.XLOOKUP(C303,customers!$A$1:$A$1001,customers!B302:B1302,,0)</f>
        <v>Emalee Rolin</v>
      </c>
      <c r="G303" s="2" t="str">
        <f>_xlfn.XLOOKUP(C303,customers!$A$1:$A$1001,customers!$C$1:$C$1001,,0)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 s="5">
        <f>_xlfn.XLOOKUP(D303,products!$A$1:$A$49,products!$D$1:$D$49,,0)</f>
        <v>0.2</v>
      </c>
      <c r="L303" s="6">
        <f>_xlfn.XLOOKUP(D303,products!$A$1:$A$49,products!$E$1:$E$49,,0)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_xlfn.XLOOKUP(OrdersTable[[#This Row],[Customer ID]],customers!$A$1:$A$1001,customers!I302:I1302,,0)</f>
        <v>Yes</v>
      </c>
      <c r="Q303" s="7">
        <f>SUM(OrdersTable[Sales])</f>
        <v>45134.254999999997</v>
      </c>
      <c r="R303">
        <f>COUNTA(OrdersTable[Order ID])</f>
        <v>1000</v>
      </c>
      <c r="S303" s="7">
        <f>OrdersTable[[#This Row],[Total revenue]]/OrdersTable[[#This Row],[count order id]]</f>
        <v>45.134254999999996</v>
      </c>
    </row>
    <row r="304" spans="1:19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_xlfn.XLOOKUP(C304,customers!$A$1:$A$1001,customers!B303:B1303,,0)</f>
        <v>Jorge Bettison</v>
      </c>
      <c r="G304" s="2" t="str">
        <f>_xlfn.XLOOKUP(C304,customers!$A$1:$A$1001,customers!$C$1:$C$1001,,0)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 s="5">
        <f>_xlfn.XLOOKUP(D304,products!$A$1:$A$49,products!$D$1:$D$49,,0)</f>
        <v>0.5</v>
      </c>
      <c r="L304" s="6">
        <f>_xlfn.XLOOKUP(D304,products!$A$1:$A$49,products!$E$1:$E$49,,0)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_xlfn.XLOOKUP(OrdersTable[[#This Row],[Customer ID]],customers!$A$1:$A$1001,customers!I303:I1303,,0)</f>
        <v>No</v>
      </c>
      <c r="Q304" s="7">
        <f>SUM(OrdersTable[Sales])</f>
        <v>45134.254999999997</v>
      </c>
      <c r="R304">
        <f>COUNTA(OrdersTable[Order ID])</f>
        <v>1000</v>
      </c>
      <c r="S304" s="7">
        <f>OrdersTable[[#This Row],[Total revenue]]/OrdersTable[[#This Row],[count order id]]</f>
        <v>45.134254999999996</v>
      </c>
    </row>
    <row r="305" spans="1:19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_xlfn.XLOOKUP(C305,customers!$A$1:$A$1001,customers!B304:B1304,,0)</f>
        <v>Brendin Peattie</v>
      </c>
      <c r="G305" s="2" t="str">
        <f>_xlfn.XLOOKUP(C305,customers!$A$1:$A$1001,customers!$C$1:$C$1001,,0)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 s="5">
        <f>_xlfn.XLOOKUP(D305,products!$A$1:$A$49,products!$D$1:$D$49,,0)</f>
        <v>2.5</v>
      </c>
      <c r="L305" s="6">
        <f>_xlfn.XLOOKUP(D305,products!$A$1:$A$49,products!$E$1:$E$49,,0)</f>
        <v>27.945</v>
      </c>
      <c r="M305" s="6">
        <f t="shared" si="12"/>
        <v>111.78</v>
      </c>
      <c r="N305" t="str">
        <f t="shared" si="13"/>
        <v>Excecutive</v>
      </c>
      <c r="O305" t="str">
        <f t="shared" si="14"/>
        <v>Dark</v>
      </c>
      <c r="P305" t="str">
        <f>_xlfn.XLOOKUP(OrdersTable[[#This Row],[Customer ID]],customers!$A$1:$A$1001,customers!I304:I1304,,0)</f>
        <v>No</v>
      </c>
      <c r="Q305" s="7">
        <f>SUM(OrdersTable[Sales])</f>
        <v>45134.254999999997</v>
      </c>
      <c r="R305">
        <f>COUNTA(OrdersTable[Order ID])</f>
        <v>1000</v>
      </c>
      <c r="S305" s="7">
        <f>OrdersTable[[#This Row],[Total revenue]]/OrdersTable[[#This Row],[count order id]]</f>
        <v>45.134254999999996</v>
      </c>
    </row>
    <row r="306" spans="1:19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_xlfn.XLOOKUP(C306,customers!$A$1:$A$1001,customers!B305:B1305,,0)</f>
        <v>Shay Couronne</v>
      </c>
      <c r="G306" s="2" t="str">
        <f>_xlfn.XLOOKUP(C306,customers!$A$1:$A$1001,customers!$C$1:$C$1001,,0)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 s="5">
        <f>_xlfn.XLOOKUP(D306,products!$A$1:$A$49,products!$D$1:$D$49,,0)</f>
        <v>0.2</v>
      </c>
      <c r="L306" s="6">
        <f>_xlfn.XLOOKUP(D306,products!$A$1:$A$49,products!$E$1:$E$49,,0)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Large</v>
      </c>
      <c r="P306" t="str">
        <f>_xlfn.XLOOKUP(OrdersTable[[#This Row],[Customer ID]],customers!$A$1:$A$1001,customers!I305:I1305,,0)</f>
        <v>Yes</v>
      </c>
      <c r="Q306" s="7">
        <f>SUM(OrdersTable[Sales])</f>
        <v>45134.254999999997</v>
      </c>
      <c r="R306">
        <f>COUNTA(OrdersTable[Order ID])</f>
        <v>1000</v>
      </c>
      <c r="S306" s="7">
        <f>OrdersTable[[#This Row],[Total revenue]]/OrdersTable[[#This Row],[count order id]]</f>
        <v>45.134254999999996</v>
      </c>
    </row>
    <row r="307" spans="1:19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_xlfn.XLOOKUP(C307,customers!$A$1:$A$1001,customers!B306:B1306,,0)</f>
        <v>Angelia Cleyburn</v>
      </c>
      <c r="G307" s="2" t="str">
        <f>_xlfn.XLOOKUP(C307,customers!$A$1:$A$1001,customers!$C$1:$C$1001,,0)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 s="5">
        <f>_xlfn.XLOOKUP(D307,products!$A$1:$A$49,products!$D$1:$D$49,,0)</f>
        <v>0.2</v>
      </c>
      <c r="L307" s="6">
        <f>_xlfn.XLOOKUP(D307,products!$A$1:$A$49,products!$E$1:$E$49,,0)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_xlfn.XLOOKUP(OrdersTable[[#This Row],[Customer ID]],customers!$A$1:$A$1001,customers!I306:I1306,,0)</f>
        <v>No</v>
      </c>
      <c r="Q307" s="7">
        <f>SUM(OrdersTable[Sales])</f>
        <v>45134.254999999997</v>
      </c>
      <c r="R307">
        <f>COUNTA(OrdersTable[Order ID])</f>
        <v>1000</v>
      </c>
      <c r="S307" s="7">
        <f>OrdersTable[[#This Row],[Total revenue]]/OrdersTable[[#This Row],[count order id]]</f>
        <v>45.134254999999996</v>
      </c>
    </row>
    <row r="308" spans="1:19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_xlfn.XLOOKUP(C308,customers!$A$1:$A$1001,customers!B307:B1307,,0)</f>
        <v>Betti Lacasa</v>
      </c>
      <c r="G308" s="2" t="str">
        <f>_xlfn.XLOOKUP(C308,customers!$A$1:$A$1001,customers!$C$1:$C$1001,,0)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 s="5">
        <f>_xlfn.XLOOKUP(D308,products!$A$1:$A$49,products!$D$1:$D$49,,0)</f>
        <v>0.2</v>
      </c>
      <c r="L308" s="6">
        <f>_xlfn.XLOOKUP(D308,products!$A$1:$A$49,products!$E$1:$E$49,,0)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_xlfn.XLOOKUP(OrdersTable[[#This Row],[Customer ID]],customers!$A$1:$A$1001,customers!I307:I1307,,0)</f>
        <v>No</v>
      </c>
      <c r="Q308" s="7">
        <f>SUM(OrdersTable[Sales])</f>
        <v>45134.254999999997</v>
      </c>
      <c r="R308">
        <f>COUNTA(OrdersTable[Order ID])</f>
        <v>1000</v>
      </c>
      <c r="S308" s="7">
        <f>OrdersTable[[#This Row],[Total revenue]]/OrdersTable[[#This Row],[count order id]]</f>
        <v>45.134254999999996</v>
      </c>
    </row>
    <row r="309" spans="1:19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_xlfn.XLOOKUP(C309,customers!$A$1:$A$1001,customers!B308:B1308,,0)</f>
        <v>Vita Pummery</v>
      </c>
      <c r="G309" s="2" t="str">
        <f>_xlfn.XLOOKUP(C309,customers!$A$1:$A$1001,customers!$C$1:$C$1001,,0)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 s="5">
        <f>_xlfn.XLOOKUP(D309,products!$A$1:$A$49,products!$D$1:$D$49,,0)</f>
        <v>1</v>
      </c>
      <c r="L309" s="6">
        <f>_xlfn.XLOOKUP(D309,products!$A$1:$A$49,products!$E$1:$E$49,,0)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_xlfn.XLOOKUP(OrdersTable[[#This Row],[Customer ID]],customers!$A$1:$A$1001,customers!I308:I1308,,0)</f>
        <v>No</v>
      </c>
      <c r="Q309" s="7">
        <f>SUM(OrdersTable[Sales])</f>
        <v>45134.254999999997</v>
      </c>
      <c r="R309">
        <f>COUNTA(OrdersTable[Order ID])</f>
        <v>1000</v>
      </c>
      <c r="S309" s="7">
        <f>OrdersTable[[#This Row],[Total revenue]]/OrdersTable[[#This Row],[count order id]]</f>
        <v>45.134254999999996</v>
      </c>
    </row>
    <row r="310" spans="1:19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_xlfn.XLOOKUP(C310,customers!$A$1:$A$1001,customers!B309:B1309,,0)</f>
        <v>Linus Flippelli</v>
      </c>
      <c r="G310" s="2" t="str">
        <f>_xlfn.XLOOKUP(C310,customers!$A$1:$A$1001,customers!$C$1:$C$1001,,0)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 s="5">
        <f>_xlfn.XLOOKUP(D310,products!$A$1:$A$49,products!$D$1:$D$49,,0)</f>
        <v>1</v>
      </c>
      <c r="L310" s="6">
        <f>_xlfn.XLOOKUP(D310,products!$A$1:$A$49,products!$E$1:$E$49,,0)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_xlfn.XLOOKUP(OrdersTable[[#This Row],[Customer ID]],customers!$A$1:$A$1001,customers!I309:I1309,,0)</f>
        <v>No</v>
      </c>
      <c r="Q310" s="7">
        <f>SUM(OrdersTable[Sales])</f>
        <v>45134.254999999997</v>
      </c>
      <c r="R310">
        <f>COUNTA(OrdersTable[Order ID])</f>
        <v>1000</v>
      </c>
      <c r="S310" s="7">
        <f>OrdersTable[[#This Row],[Total revenue]]/OrdersTable[[#This Row],[count order id]]</f>
        <v>45.134254999999996</v>
      </c>
    </row>
    <row r="311" spans="1:19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_xlfn.XLOOKUP(C311,customers!$A$1:$A$1001,customers!B310:B1310,,0)</f>
        <v>Innis Renhard</v>
      </c>
      <c r="G311" s="2" t="str">
        <f>_xlfn.XLOOKUP(C311,customers!$A$1:$A$1001,customers!$C$1:$C$1001,,0)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 s="5">
        <f>_xlfn.XLOOKUP(D311,products!$A$1:$A$49,products!$D$1:$D$49,,0)</f>
        <v>0.2</v>
      </c>
      <c r="L311" s="6">
        <f>_xlfn.XLOOKUP(D311,products!$A$1:$A$49,products!$E$1:$E$49,,0)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_xlfn.XLOOKUP(OrdersTable[[#This Row],[Customer ID]],customers!$A$1:$A$1001,customers!I310:I1310,,0)</f>
        <v>Yes</v>
      </c>
      <c r="Q311" s="7">
        <f>SUM(OrdersTable[Sales])</f>
        <v>45134.254999999997</v>
      </c>
      <c r="R311">
        <f>COUNTA(OrdersTable[Order ID])</f>
        <v>1000</v>
      </c>
      <c r="S311" s="7">
        <f>OrdersTable[[#This Row],[Total revenue]]/OrdersTable[[#This Row],[count order id]]</f>
        <v>45.134254999999996</v>
      </c>
    </row>
    <row r="312" spans="1:19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_xlfn.XLOOKUP(C312,customers!$A$1:$A$1001,customers!B311:B1311,,0)</f>
        <v>Josy Bus</v>
      </c>
      <c r="G312" s="2" t="str">
        <f>_xlfn.XLOOKUP(C312,customers!$A$1:$A$1001,customers!$C$1:$C$1001,,0)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 s="5">
        <f>_xlfn.XLOOKUP(D312,products!$A$1:$A$49,products!$D$1:$D$49,,0)</f>
        <v>1</v>
      </c>
      <c r="L312" s="6">
        <f>_xlfn.XLOOKUP(D312,products!$A$1:$A$49,products!$E$1:$E$49,,0)</f>
        <v>14.85</v>
      </c>
      <c r="M312" s="6">
        <f t="shared" si="12"/>
        <v>14.85</v>
      </c>
      <c r="N312" t="str">
        <f t="shared" si="13"/>
        <v>Excecutive</v>
      </c>
      <c r="O312" t="str">
        <f t="shared" si="14"/>
        <v>Large</v>
      </c>
      <c r="P312" t="str">
        <f>_xlfn.XLOOKUP(OrdersTable[[#This Row],[Customer ID]],customers!$A$1:$A$1001,customers!I311:I1311,,0)</f>
        <v>No</v>
      </c>
      <c r="Q312" s="7">
        <f>SUM(OrdersTable[Sales])</f>
        <v>45134.254999999997</v>
      </c>
      <c r="R312">
        <f>COUNTA(OrdersTable[Order ID])</f>
        <v>1000</v>
      </c>
      <c r="S312" s="7">
        <f>OrdersTable[[#This Row],[Total revenue]]/OrdersTable[[#This Row],[count order id]]</f>
        <v>45.134254999999996</v>
      </c>
    </row>
    <row r="313" spans="1:19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_xlfn.XLOOKUP(C313,customers!$A$1:$A$1001,customers!B312:B1312,,0)</f>
        <v>Bertine Byrd</v>
      </c>
      <c r="G313" s="2" t="str">
        <f>_xlfn.XLOOKUP(C313,customers!$A$1:$A$1001,customers!$C$1:$C$1001,,0)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 s="5">
        <f>_xlfn.XLOOKUP(D313,products!$A$1:$A$49,products!$D$1:$D$49,,0)</f>
        <v>2.5</v>
      </c>
      <c r="L313" s="6">
        <f>_xlfn.XLOOKUP(D313,products!$A$1:$A$49,products!$E$1:$E$49,,0)</f>
        <v>31.624999999999996</v>
      </c>
      <c r="M313" s="6">
        <f t="shared" si="12"/>
        <v>189.74999999999997</v>
      </c>
      <c r="N313" t="str">
        <f t="shared" si="13"/>
        <v>Excecutive</v>
      </c>
      <c r="O313" t="str">
        <f t="shared" si="14"/>
        <v>Medium</v>
      </c>
      <c r="P313" t="str">
        <f>_xlfn.XLOOKUP(OrdersTable[[#This Row],[Customer ID]],customers!$A$1:$A$1001,customers!I312:I1312,,0)</f>
        <v>No</v>
      </c>
      <c r="Q313" s="7">
        <f>SUM(OrdersTable[Sales])</f>
        <v>45134.254999999997</v>
      </c>
      <c r="R313">
        <f>COUNTA(OrdersTable[Order ID])</f>
        <v>1000</v>
      </c>
      <c r="S313" s="7">
        <f>OrdersTable[[#This Row],[Total revenue]]/OrdersTable[[#This Row],[count order id]]</f>
        <v>45.134254999999996</v>
      </c>
    </row>
    <row r="314" spans="1:19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_xlfn.XLOOKUP(C314,customers!$A$1:$A$1001,customers!B313:B1313,,0)</f>
        <v>Dianne Chardin</v>
      </c>
      <c r="G314" s="2" t="str">
        <f>_xlfn.XLOOKUP(C314,customers!$A$1:$A$1001,customers!$C$1:$C$1001,,0)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 s="5">
        <f>_xlfn.XLOOKUP(D314,products!$A$1:$A$49,products!$D$1:$D$49,,0)</f>
        <v>0.5</v>
      </c>
      <c r="L314" s="6">
        <f>_xlfn.XLOOKUP(D314,products!$A$1:$A$49,products!$E$1:$E$49,,0)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_xlfn.XLOOKUP(OrdersTable[[#This Row],[Customer ID]],customers!$A$1:$A$1001,customers!I313:I1313,,0)</f>
        <v>Yes</v>
      </c>
      <c r="Q314" s="7">
        <f>SUM(OrdersTable[Sales])</f>
        <v>45134.254999999997</v>
      </c>
      <c r="R314">
        <f>COUNTA(OrdersTable[Order ID])</f>
        <v>1000</v>
      </c>
      <c r="S314" s="7">
        <f>OrdersTable[[#This Row],[Total revenue]]/OrdersTable[[#This Row],[count order id]]</f>
        <v>45.134254999999996</v>
      </c>
    </row>
    <row r="315" spans="1:19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_xlfn.XLOOKUP(C315,customers!$A$1:$A$1001,customers!B314:B1314,,0)</f>
        <v>Wallis Bernth</v>
      </c>
      <c r="G315" s="2" t="str">
        <f>_xlfn.XLOOKUP(C315,customers!$A$1:$A$1001,customers!$C$1:$C$1001,,0)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 s="5">
        <f>_xlfn.XLOOKUP(D315,products!$A$1:$A$49,products!$D$1:$D$49,,0)</f>
        <v>1</v>
      </c>
      <c r="L315" s="6">
        <f>_xlfn.XLOOKUP(D315,products!$A$1:$A$49,products!$E$1:$E$49,,0)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_xlfn.XLOOKUP(OrdersTable[[#This Row],[Customer ID]],customers!$A$1:$A$1001,customers!I314:I1314,,0)</f>
        <v>No</v>
      </c>
      <c r="Q315" s="7">
        <f>SUM(OrdersTable[Sales])</f>
        <v>45134.254999999997</v>
      </c>
      <c r="R315">
        <f>COUNTA(OrdersTable[Order ID])</f>
        <v>1000</v>
      </c>
      <c r="S315" s="7">
        <f>OrdersTable[[#This Row],[Total revenue]]/OrdersTable[[#This Row],[count order id]]</f>
        <v>45.134254999999996</v>
      </c>
    </row>
    <row r="316" spans="1:19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_xlfn.XLOOKUP(C316,customers!$A$1:$A$1001,customers!B315:B1315,,0)</f>
        <v>Faunie Brigham</v>
      </c>
      <c r="G316" s="2">
        <f>_xlfn.XLOOKUP(C316,customers!$A$1:$A$1001,customers!$C$1:$C$1001,,0)</f>
        <v>0</v>
      </c>
      <c r="H316" s="2" t="str">
        <f>_xlfn.XLOOKUP(C316,customers!$A$1:$A$1001,customers!$G$1:$G$1001,,0)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 s="5">
        <f>_xlfn.XLOOKUP(D316,products!$A$1:$A$49,products!$D$1:$D$49,,0)</f>
        <v>1</v>
      </c>
      <c r="L316" s="6">
        <f>_xlfn.XLOOKUP(D316,products!$A$1:$A$49,products!$E$1:$E$49,,0)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_xlfn.XLOOKUP(OrdersTable[[#This Row],[Customer ID]],customers!$A$1:$A$1001,customers!I315:I1315,,0)</f>
        <v>Yes</v>
      </c>
      <c r="Q316" s="7">
        <f>SUM(OrdersTable[Sales])</f>
        <v>45134.254999999997</v>
      </c>
      <c r="R316">
        <f>COUNTA(OrdersTable[Order ID])</f>
        <v>1000</v>
      </c>
      <c r="S316" s="7">
        <f>OrdersTable[[#This Row],[Total revenue]]/OrdersTable[[#This Row],[count order id]]</f>
        <v>45.134254999999996</v>
      </c>
    </row>
    <row r="317" spans="1:19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_xlfn.XLOOKUP(C317,customers!$A$1:$A$1001,customers!B316:B1316,,0)</f>
        <v>Cami Meir</v>
      </c>
      <c r="G317" s="2" t="str">
        <f>_xlfn.XLOOKUP(C317,customers!$A$1:$A$1001,customers!$C$1:$C$1001,,0)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 s="5">
        <f>_xlfn.XLOOKUP(D317,products!$A$1:$A$49,products!$D$1:$D$49,,0)</f>
        <v>2.5</v>
      </c>
      <c r="L317" s="6">
        <f>_xlfn.XLOOKUP(D317,products!$A$1:$A$49,products!$E$1:$E$49,,0)</f>
        <v>34.154999999999994</v>
      </c>
      <c r="M317" s="6">
        <f t="shared" si="12"/>
        <v>34.154999999999994</v>
      </c>
      <c r="N317" t="str">
        <f t="shared" si="13"/>
        <v>Excecutive</v>
      </c>
      <c r="O317" t="str">
        <f t="shared" si="14"/>
        <v>Large</v>
      </c>
      <c r="P317" t="str">
        <f>_xlfn.XLOOKUP(OrdersTable[[#This Row],[Customer ID]],customers!$A$1:$A$1001,customers!I316:I1316,,0)</f>
        <v>No</v>
      </c>
      <c r="Q317" s="7">
        <f>SUM(OrdersTable[Sales])</f>
        <v>45134.254999999997</v>
      </c>
      <c r="R317">
        <f>COUNTA(OrdersTable[Order ID])</f>
        <v>1000</v>
      </c>
      <c r="S317" s="7">
        <f>OrdersTable[[#This Row],[Total revenue]]/OrdersTable[[#This Row],[count order id]]</f>
        <v>45.134254999999996</v>
      </c>
    </row>
    <row r="318" spans="1:19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_xlfn.XLOOKUP(C318,customers!$A$1:$A$1001,customers!B317:B1317,,0)</f>
        <v>Marjorie Yoxen</v>
      </c>
      <c r="G318" s="2" t="str">
        <f>_xlfn.XLOOKUP(C318,customers!$A$1:$A$1001,customers!$C$1:$C$1001,,0)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 s="5">
        <f>_xlfn.XLOOKUP(D318,products!$A$1:$A$49,products!$D$1:$D$49,,0)</f>
        <v>2.5</v>
      </c>
      <c r="L318" s="6">
        <f>_xlfn.XLOOKUP(D318,products!$A$1:$A$49,products!$E$1:$E$49,,0)</f>
        <v>34.154999999999994</v>
      </c>
      <c r="M318" s="6">
        <f t="shared" si="12"/>
        <v>204.92999999999995</v>
      </c>
      <c r="N318" t="str">
        <f t="shared" si="13"/>
        <v>Excecutive</v>
      </c>
      <c r="O318" t="str">
        <f t="shared" si="14"/>
        <v>Large</v>
      </c>
      <c r="P318" t="str">
        <f>_xlfn.XLOOKUP(OrdersTable[[#This Row],[Customer ID]],customers!$A$1:$A$1001,customers!I317:I1317,,0)</f>
        <v>No</v>
      </c>
      <c r="Q318" s="7">
        <f>SUM(OrdersTable[Sales])</f>
        <v>45134.254999999997</v>
      </c>
      <c r="R318">
        <f>COUNTA(OrdersTable[Order ID])</f>
        <v>1000</v>
      </c>
      <c r="S318" s="7">
        <f>OrdersTable[[#This Row],[Total revenue]]/OrdersTable[[#This Row],[count order id]]</f>
        <v>45.134254999999996</v>
      </c>
    </row>
    <row r="319" spans="1:19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_xlfn.XLOOKUP(C319,customers!$A$1:$A$1001,customers!B318:B1318,,0)</f>
        <v>Lindy Uttermare</v>
      </c>
      <c r="G319" s="2" t="str">
        <f>_xlfn.XLOOKUP(C319,customers!$A$1:$A$1001,customers!$C$1:$C$1001,,0)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 s="5">
        <f>_xlfn.XLOOKUP(D319,products!$A$1:$A$49,products!$D$1:$D$49,,0)</f>
        <v>0.5</v>
      </c>
      <c r="L319" s="6">
        <f>_xlfn.XLOOKUP(D319,products!$A$1:$A$49,products!$E$1:$E$49,,0)</f>
        <v>7.29</v>
      </c>
      <c r="M319" s="6">
        <f t="shared" si="12"/>
        <v>21.87</v>
      </c>
      <c r="N319" t="str">
        <f t="shared" si="13"/>
        <v>Excecutive</v>
      </c>
      <c r="O319" t="str">
        <f t="shared" si="14"/>
        <v>Dark</v>
      </c>
      <c r="P319" t="str">
        <f>_xlfn.XLOOKUP(OrdersTable[[#This Row],[Customer ID]],customers!$A$1:$A$1001,customers!I318:I1318,,0)</f>
        <v>No</v>
      </c>
      <c r="Q319" s="7">
        <f>SUM(OrdersTable[Sales])</f>
        <v>45134.254999999997</v>
      </c>
      <c r="R319">
        <f>COUNTA(OrdersTable[Order ID])</f>
        <v>1000</v>
      </c>
      <c r="S319" s="7">
        <f>OrdersTable[[#This Row],[Total revenue]]/OrdersTable[[#This Row],[count order id]]</f>
        <v>45.134254999999996</v>
      </c>
    </row>
    <row r="320" spans="1:19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_xlfn.XLOOKUP(C320,customers!$A$1:$A$1001,customers!B319:B1319,,0)</f>
        <v>Carolee Winchcombe</v>
      </c>
      <c r="G320" s="2" t="str">
        <f>_xlfn.XLOOKUP(C320,customers!$A$1:$A$1001,customers!$C$1:$C$1001,,0)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 s="5">
        <f>_xlfn.XLOOKUP(D320,products!$A$1:$A$49,products!$D$1:$D$49,,0)</f>
        <v>2.5</v>
      </c>
      <c r="L320" s="6">
        <f>_xlfn.XLOOKUP(D320,products!$A$1:$A$49,products!$E$1:$E$49,,0)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_xlfn.XLOOKUP(OrdersTable[[#This Row],[Customer ID]],customers!$A$1:$A$1001,customers!I319:I1319,,0)</f>
        <v>Yes</v>
      </c>
      <c r="Q320" s="7">
        <f>SUM(OrdersTable[Sales])</f>
        <v>45134.254999999997</v>
      </c>
      <c r="R320">
        <f>COUNTA(OrdersTable[Order ID])</f>
        <v>1000</v>
      </c>
      <c r="S320" s="7">
        <f>OrdersTable[[#This Row],[Total revenue]]/OrdersTable[[#This Row],[count order id]]</f>
        <v>45.134254999999996</v>
      </c>
    </row>
    <row r="321" spans="1:19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_xlfn.XLOOKUP(C321,customers!$A$1:$A$1001,customers!B320:B1320,,0)</f>
        <v>Neville Piatto</v>
      </c>
      <c r="G321" s="2" t="str">
        <f>_xlfn.XLOOKUP(C321,customers!$A$1:$A$1001,customers!$C$1:$C$1001,,0)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 s="5">
        <f>_xlfn.XLOOKUP(D321,products!$A$1:$A$49,products!$D$1:$D$49,,0)</f>
        <v>0.2</v>
      </c>
      <c r="L321" s="6">
        <f>_xlfn.XLOOKUP(D321,products!$A$1:$A$49,products!$E$1:$E$49,,0)</f>
        <v>4.125</v>
      </c>
      <c r="M321" s="6">
        <f t="shared" si="12"/>
        <v>8.25</v>
      </c>
      <c r="N321" t="str">
        <f t="shared" si="13"/>
        <v>Excecutive</v>
      </c>
      <c r="O321" t="str">
        <f t="shared" si="14"/>
        <v>Medium</v>
      </c>
      <c r="P321" t="str">
        <f>_xlfn.XLOOKUP(OrdersTable[[#This Row],[Customer ID]],customers!$A$1:$A$1001,customers!I320:I1320,,0)</f>
        <v>Yes</v>
      </c>
      <c r="Q321" s="7">
        <f>SUM(OrdersTable[Sales])</f>
        <v>45134.254999999997</v>
      </c>
      <c r="R321">
        <f>COUNTA(OrdersTable[Order ID])</f>
        <v>1000</v>
      </c>
      <c r="S321" s="7">
        <f>OrdersTable[[#This Row],[Total revenue]]/OrdersTable[[#This Row],[count order id]]</f>
        <v>45.134254999999996</v>
      </c>
    </row>
    <row r="322" spans="1:19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_xlfn.XLOOKUP(C322,customers!$A$1:$A$1001,customers!B321:B1321,,0)</f>
        <v>Jeno Capey</v>
      </c>
      <c r="G322" s="2" t="str">
        <f>_xlfn.XLOOKUP(C322,customers!$A$1:$A$1001,customers!$C$1:$C$1001,,0)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 s="5">
        <f>_xlfn.XLOOKUP(D322,products!$A$1:$A$49,products!$D$1:$D$49,,0)</f>
        <v>0.2</v>
      </c>
      <c r="L322" s="6">
        <f>_xlfn.XLOOKUP(D322,products!$A$1:$A$49,products!$E$1:$E$49,,0)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Large</v>
      </c>
      <c r="P322" t="str">
        <f>_xlfn.XLOOKUP(OrdersTable[[#This Row],[Customer ID]],customers!$A$1:$A$1001,customers!I321:I1321,,0)</f>
        <v>Yes</v>
      </c>
      <c r="Q322" s="7">
        <f>SUM(OrdersTable[Sales])</f>
        <v>45134.254999999997</v>
      </c>
      <c r="R322">
        <f>COUNTA(OrdersTable[Order ID])</f>
        <v>1000</v>
      </c>
      <c r="S322" s="7">
        <f>OrdersTable[[#This Row],[Total revenue]]/OrdersTable[[#This Row],[count order id]]</f>
        <v>45.134254999999996</v>
      </c>
    </row>
    <row r="323" spans="1:19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_xlfn.XLOOKUP(C323,customers!$A$1:$A$1001,customers!B322:B1322,,0)</f>
        <v>Maggy Baistow</v>
      </c>
      <c r="G323" s="2" t="str">
        <f>_xlfn.XLOOKUP(C323,customers!$A$1:$A$1001,customers!$C$1:$C$1001,,0)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 s="5">
        <f>_xlfn.XLOOKUP(D323,products!$A$1:$A$49,products!$D$1:$D$49,,0)</f>
        <v>0.2</v>
      </c>
      <c r="L323" s="6">
        <f>_xlfn.XLOOKUP(D323,products!$A$1:$A$49,products!$E$1:$E$49,,0)</f>
        <v>3.375</v>
      </c>
      <c r="M323" s="6">
        <f t="shared" ref="M323:M386" si="15">L323*E323</f>
        <v>20.25</v>
      </c>
      <c r="N323" t="str">
        <f t="shared" ref="N323:N386" si="16">IF(I323="Rob","Robusta", IF(I323="Exc","Excecutive", IF(I323="Ara","Arabica", IF(I323="Lib","Liberica"))))</f>
        <v>Arabica</v>
      </c>
      <c r="O323" t="str">
        <f t="shared" ref="O323:O386" si="17">IF(J323="M","Medium", IF(J323="L","Large", IF(J323="D","Dark")))</f>
        <v>Medium</v>
      </c>
      <c r="P323" t="str">
        <f>_xlfn.XLOOKUP(OrdersTable[[#This Row],[Customer ID]],customers!$A$1:$A$1001,customers!I322:I1322,,0)</f>
        <v>Yes</v>
      </c>
      <c r="Q323" s="7">
        <f>SUM(OrdersTable[Sales])</f>
        <v>45134.254999999997</v>
      </c>
      <c r="R323">
        <f>COUNTA(OrdersTable[Order ID])</f>
        <v>1000</v>
      </c>
      <c r="S323" s="7">
        <f>OrdersTable[[#This Row],[Total revenue]]/OrdersTable[[#This Row],[count order id]]</f>
        <v>45.134254999999996</v>
      </c>
    </row>
    <row r="324" spans="1:19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_xlfn.XLOOKUP(C324,customers!$A$1:$A$1001,customers!B323:B1323,,0)</f>
        <v>Marne Mingey</v>
      </c>
      <c r="G324" s="2" t="str">
        <f>_xlfn.XLOOKUP(C324,customers!$A$1:$A$1001,customers!$C$1:$C$1001,,0)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 s="5">
        <f>_xlfn.XLOOKUP(D324,products!$A$1:$A$49,products!$D$1:$D$49,,0)</f>
        <v>0.5</v>
      </c>
      <c r="L324" s="6">
        <f>_xlfn.XLOOKUP(D324,products!$A$1:$A$49,products!$E$1:$E$49,,0)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_xlfn.XLOOKUP(OrdersTable[[#This Row],[Customer ID]],customers!$A$1:$A$1001,customers!I323:I1323,,0)</f>
        <v>No</v>
      </c>
      <c r="Q324" s="7">
        <f>SUM(OrdersTable[Sales])</f>
        <v>45134.254999999997</v>
      </c>
      <c r="R324">
        <f>COUNTA(OrdersTable[Order ID])</f>
        <v>1000</v>
      </c>
      <c r="S324" s="7">
        <f>OrdersTable[[#This Row],[Total revenue]]/OrdersTable[[#This Row],[count order id]]</f>
        <v>45.134254999999996</v>
      </c>
    </row>
    <row r="325" spans="1:19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_xlfn.XLOOKUP(C325,customers!$A$1:$A$1001,customers!B324:B1324,,0)</f>
        <v>Dottie Rallin</v>
      </c>
      <c r="G325" s="2" t="str">
        <f>_xlfn.XLOOKUP(C325,customers!$A$1:$A$1001,customers!$C$1:$C$1001,,0)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 s="5">
        <f>_xlfn.XLOOKUP(D325,products!$A$1:$A$49,products!$D$1:$D$49,,0)</f>
        <v>0.2</v>
      </c>
      <c r="L325" s="6">
        <f>_xlfn.XLOOKUP(D325,products!$A$1:$A$49,products!$E$1:$E$49,,0)</f>
        <v>3.645</v>
      </c>
      <c r="M325" s="6">
        <f t="shared" si="15"/>
        <v>18.225000000000001</v>
      </c>
      <c r="N325" t="str">
        <f t="shared" si="16"/>
        <v>Excecutive</v>
      </c>
      <c r="O325" t="str">
        <f t="shared" si="17"/>
        <v>Dark</v>
      </c>
      <c r="P325" t="str">
        <f>_xlfn.XLOOKUP(OrdersTable[[#This Row],[Customer ID]],customers!$A$1:$A$1001,customers!I324:I1324,,0)</f>
        <v>Yes</v>
      </c>
      <c r="Q325" s="7">
        <f>SUM(OrdersTable[Sales])</f>
        <v>45134.254999999997</v>
      </c>
      <c r="R325">
        <f>COUNTA(OrdersTable[Order ID])</f>
        <v>1000</v>
      </c>
      <c r="S325" s="7">
        <f>OrdersTable[[#This Row],[Total revenue]]/OrdersTable[[#This Row],[count order id]]</f>
        <v>45.134254999999996</v>
      </c>
    </row>
    <row r="326" spans="1:19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_xlfn.XLOOKUP(C326,customers!$A$1:$A$1001,customers!B325:B1325,,0)</f>
        <v>Tuckie Mathonnet</v>
      </c>
      <c r="G326" s="2">
        <f>_xlfn.XLOOKUP(C326,customers!$A$1:$A$1001,customers!$C$1:$C$1001,,0)</f>
        <v>0</v>
      </c>
      <c r="H326" s="2" t="str">
        <f>_xlfn.XLOOKUP(C326,customers!$A$1:$A$1001,customers!$G$1:$G$1001,,0)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 s="5">
        <f>_xlfn.XLOOKUP(D326,products!$A$1:$A$49,products!$D$1:$D$49,,0)</f>
        <v>1</v>
      </c>
      <c r="L326" s="6">
        <f>_xlfn.XLOOKUP(D326,products!$A$1:$A$49,products!$E$1:$E$49,,0)</f>
        <v>13.75</v>
      </c>
      <c r="M326" s="6">
        <f t="shared" si="15"/>
        <v>13.75</v>
      </c>
      <c r="N326" t="str">
        <f t="shared" si="16"/>
        <v>Excecutive</v>
      </c>
      <c r="O326" t="str">
        <f t="shared" si="17"/>
        <v>Medium</v>
      </c>
      <c r="P326" t="str">
        <f>_xlfn.XLOOKUP(OrdersTable[[#This Row],[Customer ID]],customers!$A$1:$A$1001,customers!I325:I1325,,0)</f>
        <v>No</v>
      </c>
      <c r="Q326" s="7">
        <f>SUM(OrdersTable[Sales])</f>
        <v>45134.254999999997</v>
      </c>
      <c r="R326">
        <f>COUNTA(OrdersTable[Order ID])</f>
        <v>1000</v>
      </c>
      <c r="S326" s="7">
        <f>OrdersTable[[#This Row],[Total revenue]]/OrdersTable[[#This Row],[count order id]]</f>
        <v>45.134254999999996</v>
      </c>
    </row>
    <row r="327" spans="1:19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_xlfn.XLOOKUP(C327,customers!$A$1:$A$1001,customers!B326:B1326,,0)</f>
        <v>Cecily Stebbings</v>
      </c>
      <c r="G327" s="2" t="str">
        <f>_xlfn.XLOOKUP(C327,customers!$A$1:$A$1001,customers!$C$1:$C$1001,,0)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 s="5">
        <f>_xlfn.XLOOKUP(D327,products!$A$1:$A$49,products!$D$1:$D$49,,0)</f>
        <v>2.5</v>
      </c>
      <c r="L327" s="6">
        <f>_xlfn.XLOOKUP(D327,products!$A$1:$A$49,products!$E$1:$E$49,,0)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Large</v>
      </c>
      <c r="P327" t="str">
        <f>_xlfn.XLOOKUP(OrdersTable[[#This Row],[Customer ID]],customers!$A$1:$A$1001,customers!I326:I1326,,0)</f>
        <v>Yes</v>
      </c>
      <c r="Q327" s="7">
        <f>SUM(OrdersTable[Sales])</f>
        <v>45134.254999999997</v>
      </c>
      <c r="R327">
        <f>COUNTA(OrdersTable[Order ID])</f>
        <v>1000</v>
      </c>
      <c r="S327" s="7">
        <f>OrdersTable[[#This Row],[Total revenue]]/OrdersTable[[#This Row],[count order id]]</f>
        <v>45.134254999999996</v>
      </c>
    </row>
    <row r="328" spans="1:19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_xlfn.XLOOKUP(C328,customers!$A$1:$A$1001,customers!B327:B1327,,0)</f>
        <v>Rhetta Zywicki</v>
      </c>
      <c r="G328" s="2">
        <f>_xlfn.XLOOKUP(C328,customers!$A$1:$A$1001,customers!$C$1:$C$1001,,0)</f>
        <v>0</v>
      </c>
      <c r="H328" s="2" t="str">
        <f>_xlfn.XLOOKUP(C328,customers!$A$1:$A$1001,customers!$G$1:$G$1001,,0)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 s="5">
        <f>_xlfn.XLOOKUP(D328,products!$A$1:$A$49,products!$D$1:$D$49,,0)</f>
        <v>1</v>
      </c>
      <c r="L328" s="6">
        <f>_xlfn.XLOOKUP(D328,products!$A$1:$A$49,products!$E$1:$E$49,,0)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_xlfn.XLOOKUP(OrdersTable[[#This Row],[Customer ID]],customers!$A$1:$A$1001,customers!I327:I1327,,0)</f>
        <v>No</v>
      </c>
      <c r="Q328" s="7">
        <f>SUM(OrdersTable[Sales])</f>
        <v>45134.254999999997</v>
      </c>
      <c r="R328">
        <f>COUNTA(OrdersTable[Order ID])</f>
        <v>1000</v>
      </c>
      <c r="S328" s="7">
        <f>OrdersTable[[#This Row],[Total revenue]]/OrdersTable[[#This Row],[count order id]]</f>
        <v>45.134254999999996</v>
      </c>
    </row>
    <row r="329" spans="1:19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_xlfn.XLOOKUP(C329,customers!$A$1:$A$1001,customers!B328:B1328,,0)</f>
        <v>Marvin Malloy</v>
      </c>
      <c r="G329" s="2" t="str">
        <f>_xlfn.XLOOKUP(C329,customers!$A$1:$A$1001,customers!$C$1:$C$1001,,0)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 s="5">
        <f>_xlfn.XLOOKUP(D329,products!$A$1:$A$49,products!$D$1:$D$49,,0)</f>
        <v>1</v>
      </c>
      <c r="L329" s="6">
        <f>_xlfn.XLOOKUP(D329,products!$A$1:$A$49,products!$E$1:$E$49,,0)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_xlfn.XLOOKUP(OrdersTable[[#This Row],[Customer ID]],customers!$A$1:$A$1001,customers!I328:I1328,,0)</f>
        <v>No</v>
      </c>
      <c r="Q329" s="7">
        <f>SUM(OrdersTable[Sales])</f>
        <v>45134.254999999997</v>
      </c>
      <c r="R329">
        <f>COUNTA(OrdersTable[Order ID])</f>
        <v>1000</v>
      </c>
      <c r="S329" s="7">
        <f>OrdersTable[[#This Row],[Total revenue]]/OrdersTable[[#This Row],[count order id]]</f>
        <v>45.134254999999996</v>
      </c>
    </row>
    <row r="330" spans="1:19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_xlfn.XLOOKUP(C330,customers!$A$1:$A$1001,customers!B329:B1329,,0)</f>
        <v>Sylas Jennaroy</v>
      </c>
      <c r="G330" s="2">
        <f>_xlfn.XLOOKUP(C330,customers!$A$1:$A$1001,customers!$C$1:$C$1001,,0)</f>
        <v>0</v>
      </c>
      <c r="H330" s="2" t="str">
        <f>_xlfn.XLOOKUP(C330,customers!$A$1:$A$1001,customers!$G$1:$G$1001,,0)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 s="5">
        <f>_xlfn.XLOOKUP(D330,products!$A$1:$A$49,products!$D$1:$D$49,,0)</f>
        <v>0.5</v>
      </c>
      <c r="L330" s="6">
        <f>_xlfn.XLOOKUP(D330,products!$A$1:$A$49,products!$E$1:$E$49,,0)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Large</v>
      </c>
      <c r="P330" t="str">
        <f>_xlfn.XLOOKUP(OrdersTable[[#This Row],[Customer ID]],customers!$A$1:$A$1001,customers!I329:I1329,,0)</f>
        <v>No</v>
      </c>
      <c r="Q330" s="7">
        <f>SUM(OrdersTable[Sales])</f>
        <v>45134.254999999997</v>
      </c>
      <c r="R330">
        <f>COUNTA(OrdersTable[Order ID])</f>
        <v>1000</v>
      </c>
      <c r="S330" s="7">
        <f>OrdersTable[[#This Row],[Total revenue]]/OrdersTable[[#This Row],[count order id]]</f>
        <v>45.134254999999996</v>
      </c>
    </row>
    <row r="331" spans="1:19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_xlfn.XLOOKUP(C331,customers!$A$1:$A$1001,customers!B330:B1330,,0)</f>
        <v>Hewitt Jarret</v>
      </c>
      <c r="G331" s="2" t="str">
        <f>_xlfn.XLOOKUP(C331,customers!$A$1:$A$1001,customers!$C$1:$C$1001,,0)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 s="5">
        <f>_xlfn.XLOOKUP(D331,products!$A$1:$A$49,products!$D$1:$D$49,,0)</f>
        <v>0.5</v>
      </c>
      <c r="L331" s="6">
        <f>_xlfn.XLOOKUP(D331,products!$A$1:$A$49,products!$E$1:$E$49,,0)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_xlfn.XLOOKUP(OrdersTable[[#This Row],[Customer ID]],customers!$A$1:$A$1001,customers!I330:I1330,,0)</f>
        <v>Yes</v>
      </c>
      <c r="Q331" s="7">
        <f>SUM(OrdersTable[Sales])</f>
        <v>45134.254999999997</v>
      </c>
      <c r="R331">
        <f>COUNTA(OrdersTable[Order ID])</f>
        <v>1000</v>
      </c>
      <c r="S331" s="7">
        <f>OrdersTable[[#This Row],[Total revenue]]/OrdersTable[[#This Row],[count order id]]</f>
        <v>45.134254999999996</v>
      </c>
    </row>
    <row r="332" spans="1:19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_xlfn.XLOOKUP(C332,customers!$A$1:$A$1001,customers!B331:B1331,,0)</f>
        <v>Ardith Chill</v>
      </c>
      <c r="G332" s="2" t="str">
        <f>_xlfn.XLOOKUP(C332,customers!$A$1:$A$1001,customers!$C$1:$C$1001,,0)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 s="5">
        <f>_xlfn.XLOOKUP(D332,products!$A$1:$A$49,products!$D$1:$D$49,,0)</f>
        <v>0.5</v>
      </c>
      <c r="L332" s="6">
        <f>_xlfn.XLOOKUP(D332,products!$A$1:$A$49,products!$E$1:$E$49,,0)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_xlfn.XLOOKUP(OrdersTable[[#This Row],[Customer ID]],customers!$A$1:$A$1001,customers!I331:I1331,,0)</f>
        <v>Yes</v>
      </c>
      <c r="Q332" s="7">
        <f>SUM(OrdersTable[Sales])</f>
        <v>45134.254999999997</v>
      </c>
      <c r="R332">
        <f>COUNTA(OrdersTable[Order ID])</f>
        <v>1000</v>
      </c>
      <c r="S332" s="7">
        <f>OrdersTable[[#This Row],[Total revenue]]/OrdersTable[[#This Row],[count order id]]</f>
        <v>45.134254999999996</v>
      </c>
    </row>
    <row r="333" spans="1:19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_xlfn.XLOOKUP(C333,customers!$A$1:$A$1001,customers!B332:B1332,,0)</f>
        <v>Shermy Moseby</v>
      </c>
      <c r="G333" s="2" t="str">
        <f>_xlfn.XLOOKUP(C333,customers!$A$1:$A$1001,customers!$C$1:$C$1001,,0)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 s="5">
        <f>_xlfn.XLOOKUP(D333,products!$A$1:$A$49,products!$D$1:$D$49,,0)</f>
        <v>2.5</v>
      </c>
      <c r="L333" s="6">
        <f>_xlfn.XLOOKUP(D333,products!$A$1:$A$49,products!$E$1:$E$49,,0)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_xlfn.XLOOKUP(OrdersTable[[#This Row],[Customer ID]],customers!$A$1:$A$1001,customers!I332:I1332,,0)</f>
        <v>No</v>
      </c>
      <c r="Q333" s="7">
        <f>SUM(OrdersTable[Sales])</f>
        <v>45134.254999999997</v>
      </c>
      <c r="R333">
        <f>COUNTA(OrdersTable[Order ID])</f>
        <v>1000</v>
      </c>
      <c r="S333" s="7">
        <f>OrdersTable[[#This Row],[Total revenue]]/OrdersTable[[#This Row],[count order id]]</f>
        <v>45.134254999999996</v>
      </c>
    </row>
    <row r="334" spans="1:19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_xlfn.XLOOKUP(C334,customers!$A$1:$A$1001,customers!B333:B1333,,0)</f>
        <v>Ira Sjostrom</v>
      </c>
      <c r="G334" s="2" t="str">
        <f>_xlfn.XLOOKUP(C334,customers!$A$1:$A$1001,customers!$C$1:$C$1001,,0)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 s="5">
        <f>_xlfn.XLOOKUP(D334,products!$A$1:$A$49,products!$D$1:$D$49,,0)</f>
        <v>0.5</v>
      </c>
      <c r="L334" s="6">
        <f>_xlfn.XLOOKUP(D334,products!$A$1:$A$49,products!$E$1:$E$49,,0)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_xlfn.XLOOKUP(OrdersTable[[#This Row],[Customer ID]],customers!$A$1:$A$1001,customers!I333:I1333,,0)</f>
        <v>No</v>
      </c>
      <c r="Q334" s="7">
        <f>SUM(OrdersTable[Sales])</f>
        <v>45134.254999999997</v>
      </c>
      <c r="R334">
        <f>COUNTA(OrdersTable[Order ID])</f>
        <v>1000</v>
      </c>
      <c r="S334" s="7">
        <f>OrdersTable[[#This Row],[Total revenue]]/OrdersTable[[#This Row],[count order id]]</f>
        <v>45.134254999999996</v>
      </c>
    </row>
    <row r="335" spans="1:19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_xlfn.XLOOKUP(C335,customers!$A$1:$A$1001,customers!B334:B1334,,0)</f>
        <v>Jermaine Branchett</v>
      </c>
      <c r="G335" s="2" t="str">
        <f>_xlfn.XLOOKUP(C335,customers!$A$1:$A$1001,customers!$C$1:$C$1001,,0)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 s="5">
        <f>_xlfn.XLOOKUP(D335,products!$A$1:$A$49,products!$D$1:$D$49,,0)</f>
        <v>0.5</v>
      </c>
      <c r="L335" s="6">
        <f>_xlfn.XLOOKUP(D335,products!$A$1:$A$49,products!$E$1:$E$49,,0)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_xlfn.XLOOKUP(OrdersTable[[#This Row],[Customer ID]],customers!$A$1:$A$1001,customers!I334:I1334,,0)</f>
        <v>No</v>
      </c>
      <c r="Q335" s="7">
        <f>SUM(OrdersTable[Sales])</f>
        <v>45134.254999999997</v>
      </c>
      <c r="R335">
        <f>COUNTA(OrdersTable[Order ID])</f>
        <v>1000</v>
      </c>
      <c r="S335" s="7">
        <f>OrdersTable[[#This Row],[Total revenue]]/OrdersTable[[#This Row],[count order id]]</f>
        <v>45.134254999999996</v>
      </c>
    </row>
    <row r="336" spans="1:19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_xlfn.XLOOKUP(C336,customers!$A$1:$A$1001,customers!B335:B1335,,0)</f>
        <v>Janella Millett</v>
      </c>
      <c r="G336" s="2">
        <f>_xlfn.XLOOKUP(C336,customers!$A$1:$A$1001,customers!$C$1:$C$1001,,0)</f>
        <v>0</v>
      </c>
      <c r="H336" s="2" t="str">
        <f>_xlfn.XLOOKUP(C336,customers!$A$1:$A$1001,customers!$G$1:$G$1001,,0)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 s="5">
        <f>_xlfn.XLOOKUP(D336,products!$A$1:$A$49,products!$D$1:$D$49,,0)</f>
        <v>1</v>
      </c>
      <c r="L336" s="6">
        <f>_xlfn.XLOOKUP(D336,products!$A$1:$A$49,products!$E$1:$E$49,,0)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Large</v>
      </c>
      <c r="P336" t="str">
        <f>_xlfn.XLOOKUP(OrdersTable[[#This Row],[Customer ID]],customers!$A$1:$A$1001,customers!I335:I1335,,0)</f>
        <v>Yes</v>
      </c>
      <c r="Q336" s="7">
        <f>SUM(OrdersTable[Sales])</f>
        <v>45134.254999999997</v>
      </c>
      <c r="R336">
        <f>COUNTA(OrdersTable[Order ID])</f>
        <v>1000</v>
      </c>
      <c r="S336" s="7">
        <f>OrdersTable[[#This Row],[Total revenue]]/OrdersTable[[#This Row],[count order id]]</f>
        <v>45.134254999999996</v>
      </c>
    </row>
    <row r="337" spans="1:19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_xlfn.XLOOKUP(C337,customers!$A$1:$A$1001,customers!B336:B1336,,0)</f>
        <v>Cecil Weatherall</v>
      </c>
      <c r="G337" s="2" t="str">
        <f>_xlfn.XLOOKUP(C337,customers!$A$1:$A$1001,customers!$C$1:$C$1001,,0)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 s="5">
        <f>_xlfn.XLOOKUP(D337,products!$A$1:$A$49,products!$D$1:$D$49,,0)</f>
        <v>0.2</v>
      </c>
      <c r="L337" s="6">
        <f>_xlfn.XLOOKUP(D337,products!$A$1:$A$49,products!$E$1:$E$49,,0)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Large</v>
      </c>
      <c r="P337" t="str">
        <f>_xlfn.XLOOKUP(OrdersTable[[#This Row],[Customer ID]],customers!$A$1:$A$1001,customers!I336:I1336,,0)</f>
        <v>Yes</v>
      </c>
      <c r="Q337" s="7">
        <f>SUM(OrdersTable[Sales])</f>
        <v>45134.254999999997</v>
      </c>
      <c r="R337">
        <f>COUNTA(OrdersTable[Order ID])</f>
        <v>1000</v>
      </c>
      <c r="S337" s="7">
        <f>OrdersTable[[#This Row],[Total revenue]]/OrdersTable[[#This Row],[count order id]]</f>
        <v>45.134254999999996</v>
      </c>
    </row>
    <row r="338" spans="1:19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_xlfn.XLOOKUP(C338,customers!$A$1:$A$1001,customers!B337:B1337,,0)</f>
        <v>Layne Imason</v>
      </c>
      <c r="G338" s="2" t="str">
        <f>_xlfn.XLOOKUP(C338,customers!$A$1:$A$1001,customers!$C$1:$C$1001,,0)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 s="5">
        <f>_xlfn.XLOOKUP(D338,products!$A$1:$A$49,products!$D$1:$D$49,,0)</f>
        <v>1</v>
      </c>
      <c r="L338" s="6">
        <f>_xlfn.XLOOKUP(D338,products!$A$1:$A$49,products!$E$1:$E$49,,0)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_xlfn.XLOOKUP(OrdersTable[[#This Row],[Customer ID]],customers!$A$1:$A$1001,customers!I337:I1337,,0)</f>
        <v>Yes</v>
      </c>
      <c r="Q338" s="7">
        <f>SUM(OrdersTable[Sales])</f>
        <v>45134.254999999997</v>
      </c>
      <c r="R338">
        <f>COUNTA(OrdersTable[Order ID])</f>
        <v>1000</v>
      </c>
      <c r="S338" s="7">
        <f>OrdersTable[[#This Row],[Total revenue]]/OrdersTable[[#This Row],[count order id]]</f>
        <v>45.134254999999996</v>
      </c>
    </row>
    <row r="339" spans="1:19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_xlfn.XLOOKUP(C339,customers!$A$1:$A$1001,customers!B338:B1338,,0)</f>
        <v>Corrie Wass</v>
      </c>
      <c r="G339" s="2">
        <f>_xlfn.XLOOKUP(C339,customers!$A$1:$A$1001,customers!$C$1:$C$1001,,0)</f>
        <v>0</v>
      </c>
      <c r="H339" s="2" t="str">
        <f>_xlfn.XLOOKUP(C339,customers!$A$1:$A$1001,customers!$G$1:$G$1001,,0)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 s="5">
        <f>_xlfn.XLOOKUP(D339,products!$A$1:$A$49,products!$D$1:$D$49,,0)</f>
        <v>2.5</v>
      </c>
      <c r="L339" s="6">
        <f>_xlfn.XLOOKUP(D339,products!$A$1:$A$49,products!$E$1:$E$49,,0)</f>
        <v>27.945</v>
      </c>
      <c r="M339" s="6">
        <f t="shared" si="15"/>
        <v>55.89</v>
      </c>
      <c r="N339" t="str">
        <f t="shared" si="16"/>
        <v>Excecutive</v>
      </c>
      <c r="O339" t="str">
        <f t="shared" si="17"/>
        <v>Dark</v>
      </c>
      <c r="P339" t="str">
        <f>_xlfn.XLOOKUP(OrdersTable[[#This Row],[Customer ID]],customers!$A$1:$A$1001,customers!I338:I1338,,0)</f>
        <v>No</v>
      </c>
      <c r="Q339" s="7">
        <f>SUM(OrdersTable[Sales])</f>
        <v>45134.254999999997</v>
      </c>
      <c r="R339">
        <f>COUNTA(OrdersTable[Order ID])</f>
        <v>1000</v>
      </c>
      <c r="S339" s="7">
        <f>OrdersTable[[#This Row],[Total revenue]]/OrdersTable[[#This Row],[count order id]]</f>
        <v>45.134254999999996</v>
      </c>
    </row>
    <row r="340" spans="1:19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_xlfn.XLOOKUP(C340,customers!$A$1:$A$1001,customers!B339:B1339,,0)</f>
        <v>Gabey Cogan</v>
      </c>
      <c r="G340" s="2" t="str">
        <f>_xlfn.XLOOKUP(C340,customers!$A$1:$A$1001,customers!$C$1:$C$1001,,0)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 s="5">
        <f>_xlfn.XLOOKUP(D340,products!$A$1:$A$49,products!$D$1:$D$49,,0)</f>
        <v>1</v>
      </c>
      <c r="L340" s="6">
        <f>_xlfn.XLOOKUP(D340,products!$A$1:$A$49,products!$E$1:$E$49,,0)</f>
        <v>14.85</v>
      </c>
      <c r="M340" s="6">
        <f t="shared" si="15"/>
        <v>59.4</v>
      </c>
      <c r="N340" t="str">
        <f t="shared" si="16"/>
        <v>Excecutive</v>
      </c>
      <c r="O340" t="str">
        <f t="shared" si="17"/>
        <v>Large</v>
      </c>
      <c r="P340" t="str">
        <f>_xlfn.XLOOKUP(OrdersTable[[#This Row],[Customer ID]],customers!$A$1:$A$1001,customers!I339:I1339,,0)</f>
        <v>No</v>
      </c>
      <c r="Q340" s="7">
        <f>SUM(OrdersTable[Sales])</f>
        <v>45134.254999999997</v>
      </c>
      <c r="R340">
        <f>COUNTA(OrdersTable[Order ID])</f>
        <v>1000</v>
      </c>
      <c r="S340" s="7">
        <f>OrdersTable[[#This Row],[Total revenue]]/OrdersTable[[#This Row],[count order id]]</f>
        <v>45.134254999999996</v>
      </c>
    </row>
    <row r="341" spans="1:19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_xlfn.XLOOKUP(C341,customers!$A$1:$A$1001,customers!B340:B1340,,0)</f>
        <v>Milty Middis</v>
      </c>
      <c r="G341" s="2" t="str">
        <f>_xlfn.XLOOKUP(C341,customers!$A$1:$A$1001,customers!$C$1:$C$1001,,0)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 s="5">
        <f>_xlfn.XLOOKUP(D341,products!$A$1:$A$49,products!$D$1:$D$49,,0)</f>
        <v>0.2</v>
      </c>
      <c r="L341" s="6">
        <f>_xlfn.XLOOKUP(D341,products!$A$1:$A$49,products!$E$1:$E$49,,0)</f>
        <v>3.645</v>
      </c>
      <c r="M341" s="6">
        <f t="shared" si="15"/>
        <v>7.29</v>
      </c>
      <c r="N341" t="str">
        <f t="shared" si="16"/>
        <v>Excecutive</v>
      </c>
      <c r="O341" t="str">
        <f t="shared" si="17"/>
        <v>Dark</v>
      </c>
      <c r="P341" t="str">
        <f>_xlfn.XLOOKUP(OrdersTable[[#This Row],[Customer ID]],customers!$A$1:$A$1001,customers!I340:I1340,,0)</f>
        <v>Yes</v>
      </c>
      <c r="Q341" s="7">
        <f>SUM(OrdersTable[Sales])</f>
        <v>45134.254999999997</v>
      </c>
      <c r="R341">
        <f>COUNTA(OrdersTable[Order ID])</f>
        <v>1000</v>
      </c>
      <c r="S341" s="7">
        <f>OrdersTable[[#This Row],[Total revenue]]/OrdersTable[[#This Row],[count order id]]</f>
        <v>45.134254999999996</v>
      </c>
    </row>
    <row r="342" spans="1:19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_xlfn.XLOOKUP(C342,customers!$A$1:$A$1001,customers!B341:B1341,,0)</f>
        <v>Anjanette Goldie</v>
      </c>
      <c r="G342" s="2" t="str">
        <f>_xlfn.XLOOKUP(C342,customers!$A$1:$A$1001,customers!$C$1:$C$1001,,0)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 s="5">
        <f>_xlfn.XLOOKUP(D342,products!$A$1:$A$49,products!$D$1:$D$49,,0)</f>
        <v>0.5</v>
      </c>
      <c r="L342" s="6">
        <f>_xlfn.XLOOKUP(D342,products!$A$1:$A$49,products!$E$1:$E$49,,0)</f>
        <v>7.29</v>
      </c>
      <c r="M342" s="6">
        <f t="shared" si="15"/>
        <v>7.29</v>
      </c>
      <c r="N342" t="str">
        <f t="shared" si="16"/>
        <v>Excecutive</v>
      </c>
      <c r="O342" t="str">
        <f t="shared" si="17"/>
        <v>Dark</v>
      </c>
      <c r="P342" t="str">
        <f>_xlfn.XLOOKUP(OrdersTable[[#This Row],[Customer ID]],customers!$A$1:$A$1001,customers!I341:I1341,,0)</f>
        <v>No</v>
      </c>
      <c r="Q342" s="7">
        <f>SUM(OrdersTable[Sales])</f>
        <v>45134.254999999997</v>
      </c>
      <c r="R342">
        <f>COUNTA(OrdersTable[Order ID])</f>
        <v>1000</v>
      </c>
      <c r="S342" s="7">
        <f>OrdersTable[[#This Row],[Total revenue]]/OrdersTable[[#This Row],[count order id]]</f>
        <v>45.134254999999996</v>
      </c>
    </row>
    <row r="343" spans="1:19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_xlfn.XLOOKUP(C343,customers!$A$1:$A$1001,customers!B342:B1342,,0)</f>
        <v>Laryssa Benediktovich</v>
      </c>
      <c r="G343" s="2" t="str">
        <f>_xlfn.XLOOKUP(C343,customers!$A$1:$A$1001,customers!$C$1:$C$1001,,0)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 s="5">
        <f>_xlfn.XLOOKUP(D343,products!$A$1:$A$49,products!$D$1:$D$49,,0)</f>
        <v>0.5</v>
      </c>
      <c r="L343" s="6">
        <f>_xlfn.XLOOKUP(D343,products!$A$1:$A$49,products!$E$1:$E$49,,0)</f>
        <v>8.91</v>
      </c>
      <c r="M343" s="6">
        <f t="shared" si="15"/>
        <v>17.82</v>
      </c>
      <c r="N343" t="str">
        <f t="shared" si="16"/>
        <v>Excecutive</v>
      </c>
      <c r="O343" t="str">
        <f t="shared" si="17"/>
        <v>Large</v>
      </c>
      <c r="P343" t="str">
        <f>_xlfn.XLOOKUP(OrdersTable[[#This Row],[Customer ID]],customers!$A$1:$A$1001,customers!I342:I1342,,0)</f>
        <v>Yes</v>
      </c>
      <c r="Q343" s="7">
        <f>SUM(OrdersTable[Sales])</f>
        <v>45134.254999999997</v>
      </c>
      <c r="R343">
        <f>COUNTA(OrdersTable[Order ID])</f>
        <v>1000</v>
      </c>
      <c r="S343" s="7">
        <f>OrdersTable[[#This Row],[Total revenue]]/OrdersTable[[#This Row],[count order id]]</f>
        <v>45.134254999999996</v>
      </c>
    </row>
    <row r="344" spans="1:19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_xlfn.XLOOKUP(C344,customers!$A$1:$A$1001,customers!B343:B1343,,0)</f>
        <v>Theo Jacobovitz</v>
      </c>
      <c r="G344" s="2" t="str">
        <f>_xlfn.XLOOKUP(C344,customers!$A$1:$A$1001,customers!$C$1:$C$1001,,0)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 s="5">
        <f>_xlfn.XLOOKUP(D344,products!$A$1:$A$49,products!$D$1:$D$49,,0)</f>
        <v>0.5</v>
      </c>
      <c r="L344" s="6">
        <f>_xlfn.XLOOKUP(D344,products!$A$1:$A$49,products!$E$1:$E$49,,0)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_xlfn.XLOOKUP(OrdersTable[[#This Row],[Customer ID]],customers!$A$1:$A$1001,customers!I343:I1343,,0)</f>
        <v>No</v>
      </c>
      <c r="Q344" s="7">
        <f>SUM(OrdersTable[Sales])</f>
        <v>45134.254999999997</v>
      </c>
      <c r="R344">
        <f>COUNTA(OrdersTable[Order ID])</f>
        <v>1000</v>
      </c>
      <c r="S344" s="7">
        <f>OrdersTable[[#This Row],[Total revenue]]/OrdersTable[[#This Row],[count order id]]</f>
        <v>45.134254999999996</v>
      </c>
    </row>
    <row r="345" spans="1:19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_xlfn.XLOOKUP(C345,customers!$A$1:$A$1001,customers!B344:B1344,,0)</f>
        <v>Deonne Shortall</v>
      </c>
      <c r="G345" s="2" t="str">
        <f>_xlfn.XLOOKUP(C345,customers!$A$1:$A$1001,customers!$C$1:$C$1001,,0)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 s="5">
        <f>_xlfn.XLOOKUP(D345,products!$A$1:$A$49,products!$D$1:$D$49,,0)</f>
        <v>0.5</v>
      </c>
      <c r="L345" s="6">
        <f>_xlfn.XLOOKUP(D345,products!$A$1:$A$49,products!$E$1:$E$49,,0)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_xlfn.XLOOKUP(OrdersTable[[#This Row],[Customer ID]],customers!$A$1:$A$1001,customers!I344:I1344,,0)</f>
        <v>Yes</v>
      </c>
      <c r="Q345" s="7">
        <f>SUM(OrdersTable[Sales])</f>
        <v>45134.254999999997</v>
      </c>
      <c r="R345">
        <f>COUNTA(OrdersTable[Order ID])</f>
        <v>1000</v>
      </c>
      <c r="S345" s="7">
        <f>OrdersTable[[#This Row],[Total revenue]]/OrdersTable[[#This Row],[count order id]]</f>
        <v>45.134254999999996</v>
      </c>
    </row>
    <row r="346" spans="1:19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_xlfn.XLOOKUP(C346,customers!$A$1:$A$1001,customers!B345:B1345,,0)</f>
        <v>Kevan Grinsted</v>
      </c>
      <c r="G346" s="2">
        <f>_xlfn.XLOOKUP(C346,customers!$A$1:$A$1001,customers!$C$1:$C$1001,,0)</f>
        <v>0</v>
      </c>
      <c r="H346" s="2" t="str">
        <f>_xlfn.XLOOKUP(C346,customers!$A$1:$A$1001,customers!$G$1:$G$1001,,0)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 s="5">
        <f>_xlfn.XLOOKUP(D346,products!$A$1:$A$49,products!$D$1:$D$49,,0)</f>
        <v>1</v>
      </c>
      <c r="L346" s="6">
        <f>_xlfn.XLOOKUP(D346,products!$A$1:$A$49,products!$E$1:$E$49,,0)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_xlfn.XLOOKUP(OrdersTable[[#This Row],[Customer ID]],customers!$A$1:$A$1001,customers!I345:I1345,,0)</f>
        <v>No</v>
      </c>
      <c r="Q346" s="7">
        <f>SUM(OrdersTable[Sales])</f>
        <v>45134.254999999997</v>
      </c>
      <c r="R346">
        <f>COUNTA(OrdersTable[Order ID])</f>
        <v>1000</v>
      </c>
      <c r="S346" s="7">
        <f>OrdersTable[[#This Row],[Total revenue]]/OrdersTable[[#This Row],[count order id]]</f>
        <v>45.134254999999996</v>
      </c>
    </row>
    <row r="347" spans="1:19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_xlfn.XLOOKUP(C347,customers!$A$1:$A$1001,customers!B346:B1346,,0)</f>
        <v>Francesco Dressel</v>
      </c>
      <c r="G347" s="2" t="str">
        <f>_xlfn.XLOOKUP(C347,customers!$A$1:$A$1001,customers!$C$1:$C$1001,,0)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 s="5">
        <f>_xlfn.XLOOKUP(D347,products!$A$1:$A$49,products!$D$1:$D$49,,0)</f>
        <v>1</v>
      </c>
      <c r="L347" s="6">
        <f>_xlfn.XLOOKUP(D347,products!$A$1:$A$49,products!$E$1:$E$49,,0)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Large</v>
      </c>
      <c r="P347" t="str">
        <f>_xlfn.XLOOKUP(OrdersTable[[#This Row],[Customer ID]],customers!$A$1:$A$1001,customers!I346:I1346,,0)</f>
        <v>No</v>
      </c>
      <c r="Q347" s="7">
        <f>SUM(OrdersTable[Sales])</f>
        <v>45134.254999999997</v>
      </c>
      <c r="R347">
        <f>COUNTA(OrdersTable[Order ID])</f>
        <v>1000</v>
      </c>
      <c r="S347" s="7">
        <f>OrdersTable[[#This Row],[Total revenue]]/OrdersTable[[#This Row],[count order id]]</f>
        <v>45.134254999999996</v>
      </c>
    </row>
    <row r="348" spans="1:19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_xlfn.XLOOKUP(C348,customers!$A$1:$A$1001,customers!B347:B1347,,0)</f>
        <v>Ambrosio Weinmann</v>
      </c>
      <c r="G348" s="2" t="str">
        <f>_xlfn.XLOOKUP(C348,customers!$A$1:$A$1001,customers!$C$1:$C$1001,,0)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 s="5">
        <f>_xlfn.XLOOKUP(D348,products!$A$1:$A$49,products!$D$1:$D$49,,0)</f>
        <v>0.5</v>
      </c>
      <c r="L348" s="6">
        <f>_xlfn.XLOOKUP(D348,products!$A$1:$A$49,products!$E$1:$E$49,,0)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Large</v>
      </c>
      <c r="P348" t="str">
        <f>_xlfn.XLOOKUP(OrdersTable[[#This Row],[Customer ID]],customers!$A$1:$A$1001,customers!I347:I1347,,0)</f>
        <v>No</v>
      </c>
      <c r="Q348" s="7">
        <f>SUM(OrdersTable[Sales])</f>
        <v>45134.254999999997</v>
      </c>
      <c r="R348">
        <f>COUNTA(OrdersTable[Order ID])</f>
        <v>1000</v>
      </c>
      <c r="S348" s="7">
        <f>OrdersTable[[#This Row],[Total revenue]]/OrdersTable[[#This Row],[count order id]]</f>
        <v>45.134254999999996</v>
      </c>
    </row>
    <row r="349" spans="1:19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_xlfn.XLOOKUP(C349,customers!$A$1:$A$1001,customers!B348:B1348,,0)</f>
        <v>Roxie Deaconson</v>
      </c>
      <c r="G349" s="2" t="str">
        <f>_xlfn.XLOOKUP(C349,customers!$A$1:$A$1001,customers!$C$1:$C$1001,,0)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 s="5">
        <f>_xlfn.XLOOKUP(D349,products!$A$1:$A$49,products!$D$1:$D$49,,0)</f>
        <v>1</v>
      </c>
      <c r="L349" s="6">
        <f>_xlfn.XLOOKUP(D349,products!$A$1:$A$49,products!$E$1:$E$49,,0)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_xlfn.XLOOKUP(OrdersTable[[#This Row],[Customer ID]],customers!$A$1:$A$1001,customers!I348:I1348,,0)</f>
        <v>No</v>
      </c>
      <c r="Q349" s="7">
        <f>SUM(OrdersTable[Sales])</f>
        <v>45134.254999999997</v>
      </c>
      <c r="R349">
        <f>COUNTA(OrdersTable[Order ID])</f>
        <v>1000</v>
      </c>
      <c r="S349" s="7">
        <f>OrdersTable[[#This Row],[Total revenue]]/OrdersTable[[#This Row],[count order id]]</f>
        <v>45.134254999999996</v>
      </c>
    </row>
    <row r="350" spans="1:19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_xlfn.XLOOKUP(C350,customers!$A$1:$A$1001,customers!B349:B1349,,0)</f>
        <v>Johna Bluck</v>
      </c>
      <c r="G350" s="2" t="str">
        <f>_xlfn.XLOOKUP(C350,customers!$A$1:$A$1001,customers!$C$1:$C$1001,,0)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 s="5">
        <f>_xlfn.XLOOKUP(D350,products!$A$1:$A$49,products!$D$1:$D$49,,0)</f>
        <v>2.5</v>
      </c>
      <c r="L350" s="6">
        <f>_xlfn.XLOOKUP(D350,products!$A$1:$A$49,products!$E$1:$E$49,,0)</f>
        <v>34.154999999999994</v>
      </c>
      <c r="M350" s="6">
        <f t="shared" si="15"/>
        <v>204.92999999999995</v>
      </c>
      <c r="N350" t="str">
        <f t="shared" si="16"/>
        <v>Excecutive</v>
      </c>
      <c r="O350" t="str">
        <f t="shared" si="17"/>
        <v>Large</v>
      </c>
      <c r="P350" t="str">
        <f>_xlfn.XLOOKUP(OrdersTable[[#This Row],[Customer ID]],customers!$A$1:$A$1001,customers!I349:I1349,,0)</f>
        <v>No</v>
      </c>
      <c r="Q350" s="7">
        <f>SUM(OrdersTable[Sales])</f>
        <v>45134.254999999997</v>
      </c>
      <c r="R350">
        <f>COUNTA(OrdersTable[Order ID])</f>
        <v>1000</v>
      </c>
      <c r="S350" s="7">
        <f>OrdersTable[[#This Row],[Total revenue]]/OrdersTable[[#This Row],[count order id]]</f>
        <v>45.134254999999996</v>
      </c>
    </row>
    <row r="351" spans="1:19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_xlfn.XLOOKUP(C351,customers!$A$1:$A$1001,customers!B350:B1350,,0)</f>
        <v>Jimmy Dymoke</v>
      </c>
      <c r="G351" s="2" t="str">
        <f>_xlfn.XLOOKUP(C351,customers!$A$1:$A$1001,customers!$C$1:$C$1001,,0)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 s="5">
        <f>_xlfn.XLOOKUP(D351,products!$A$1:$A$49,products!$D$1:$D$49,,0)</f>
        <v>0.2</v>
      </c>
      <c r="L351" s="6">
        <f>_xlfn.XLOOKUP(D351,products!$A$1:$A$49,products!$E$1:$E$49,,0)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Large</v>
      </c>
      <c r="P351" t="str">
        <f>_xlfn.XLOOKUP(OrdersTable[[#This Row],[Customer ID]],customers!$A$1:$A$1001,customers!I350:I1350,,0)</f>
        <v>No</v>
      </c>
      <c r="Q351" s="7">
        <f>SUM(OrdersTable[Sales])</f>
        <v>45134.254999999997</v>
      </c>
      <c r="R351">
        <f>COUNTA(OrdersTable[Order ID])</f>
        <v>1000</v>
      </c>
      <c r="S351" s="7">
        <f>OrdersTable[[#This Row],[Total revenue]]/OrdersTable[[#This Row],[count order id]]</f>
        <v>45.134254999999996</v>
      </c>
    </row>
    <row r="352" spans="1:19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_xlfn.XLOOKUP(C352,customers!$A$1:$A$1001,customers!B351:B1351,,0)</f>
        <v>Barrett Gudde</v>
      </c>
      <c r="G352" s="2" t="str">
        <f>_xlfn.XLOOKUP(C352,customers!$A$1:$A$1001,customers!$C$1:$C$1001,,0)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 s="5">
        <f>_xlfn.XLOOKUP(D352,products!$A$1:$A$49,products!$D$1:$D$49,,0)</f>
        <v>0.5</v>
      </c>
      <c r="L352" s="6">
        <f>_xlfn.XLOOKUP(D352,products!$A$1:$A$49,products!$E$1:$E$49,,0)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_xlfn.XLOOKUP(OrdersTable[[#This Row],[Customer ID]],customers!$A$1:$A$1001,customers!I351:I1351,,0)</f>
        <v>No</v>
      </c>
      <c r="Q352" s="7">
        <f>SUM(OrdersTable[Sales])</f>
        <v>45134.254999999997</v>
      </c>
      <c r="R352">
        <f>COUNTA(OrdersTable[Order ID])</f>
        <v>1000</v>
      </c>
      <c r="S352" s="7">
        <f>OrdersTable[[#This Row],[Total revenue]]/OrdersTable[[#This Row],[count order id]]</f>
        <v>45.134254999999996</v>
      </c>
    </row>
    <row r="353" spans="1:19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_xlfn.XLOOKUP(C353,customers!$A$1:$A$1001,customers!B352:B1352,,0)</f>
        <v>Vivyan Dunning</v>
      </c>
      <c r="G353" s="2" t="str">
        <f>_xlfn.XLOOKUP(C353,customers!$A$1:$A$1001,customers!$C$1:$C$1001,,0)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 s="5">
        <f>_xlfn.XLOOKUP(D353,products!$A$1:$A$49,products!$D$1:$D$49,,0)</f>
        <v>1</v>
      </c>
      <c r="L353" s="6">
        <f>_xlfn.XLOOKUP(D353,products!$A$1:$A$49,products!$E$1:$E$49,,0)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_xlfn.XLOOKUP(OrdersTable[[#This Row],[Customer ID]],customers!$A$1:$A$1001,customers!I352:I1352,,0)</f>
        <v>Yes</v>
      </c>
      <c r="Q353" s="7">
        <f>SUM(OrdersTable[Sales])</f>
        <v>45134.254999999997</v>
      </c>
      <c r="R353">
        <f>COUNTA(OrdersTable[Order ID])</f>
        <v>1000</v>
      </c>
      <c r="S353" s="7">
        <f>OrdersTable[[#This Row],[Total revenue]]/OrdersTable[[#This Row],[count order id]]</f>
        <v>45.134254999999996</v>
      </c>
    </row>
    <row r="354" spans="1:19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_xlfn.XLOOKUP(C354,customers!$A$1:$A$1001,customers!B353:B1353,,0)</f>
        <v>Milty Middis</v>
      </c>
      <c r="G354" s="2">
        <f>_xlfn.XLOOKUP(C354,customers!$A$1:$A$1001,customers!$C$1:$C$1001,,0)</f>
        <v>0</v>
      </c>
      <c r="H354" s="2" t="str">
        <f>_xlfn.XLOOKUP(C354,customers!$A$1:$A$1001,customers!$G$1:$G$1001,,0)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 s="5">
        <f>_xlfn.XLOOKUP(D354,products!$A$1:$A$49,products!$D$1:$D$49,,0)</f>
        <v>0.5</v>
      </c>
      <c r="L354" s="6">
        <f>_xlfn.XLOOKUP(D354,products!$A$1:$A$49,products!$E$1:$E$49,,0)</f>
        <v>7.29</v>
      </c>
      <c r="M354" s="6">
        <f t="shared" si="15"/>
        <v>36.450000000000003</v>
      </c>
      <c r="N354" t="str">
        <f t="shared" si="16"/>
        <v>Excecutive</v>
      </c>
      <c r="O354" t="str">
        <f t="shared" si="17"/>
        <v>Dark</v>
      </c>
      <c r="P354" t="str">
        <f>_xlfn.XLOOKUP(OrdersTable[[#This Row],[Customer ID]],customers!$A$1:$A$1001,customers!I353:I1353,,0)</f>
        <v>Yes</v>
      </c>
      <c r="Q354" s="7">
        <f>SUM(OrdersTable[Sales])</f>
        <v>45134.254999999997</v>
      </c>
      <c r="R354">
        <f>COUNTA(OrdersTable[Order ID])</f>
        <v>1000</v>
      </c>
      <c r="S354" s="7">
        <f>OrdersTable[[#This Row],[Total revenue]]/OrdersTable[[#This Row],[count order id]]</f>
        <v>45.134254999999996</v>
      </c>
    </row>
    <row r="355" spans="1:19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_xlfn.XLOOKUP(C355,customers!$A$1:$A$1001,customers!B354:B1354,,0)</f>
        <v>Barrie Fallowes</v>
      </c>
      <c r="G355" s="2">
        <f>_xlfn.XLOOKUP(C355,customers!$A$1:$A$1001,customers!$C$1:$C$1001,,0)</f>
        <v>0</v>
      </c>
      <c r="H355" s="2" t="str">
        <f>_xlfn.XLOOKUP(C355,customers!$A$1:$A$1001,customers!$G$1:$G$1001,,0)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 s="5">
        <f>_xlfn.XLOOKUP(D355,products!$A$1:$A$49,products!$D$1:$D$49,,0)</f>
        <v>0.5</v>
      </c>
      <c r="L355" s="6">
        <f>_xlfn.XLOOKUP(D355,products!$A$1:$A$49,products!$E$1:$E$49,,0)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_xlfn.XLOOKUP(OrdersTable[[#This Row],[Customer ID]],customers!$A$1:$A$1001,customers!I354:I1354,,0)</f>
        <v>No</v>
      </c>
      <c r="Q355" s="7">
        <f>SUM(OrdersTable[Sales])</f>
        <v>45134.254999999997</v>
      </c>
      <c r="R355">
        <f>COUNTA(OrdersTable[Order ID])</f>
        <v>1000</v>
      </c>
      <c r="S355" s="7">
        <f>OrdersTable[[#This Row],[Total revenue]]/OrdersTable[[#This Row],[count order id]]</f>
        <v>45.134254999999996</v>
      </c>
    </row>
    <row r="356" spans="1:19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_xlfn.XLOOKUP(C356,customers!$A$1:$A$1001,customers!B355:B1355,,0)</f>
        <v>Shelli De Banke</v>
      </c>
      <c r="G356" s="2" t="str">
        <f>_xlfn.XLOOKUP(C356,customers!$A$1:$A$1001,customers!$C$1:$C$1001,,0)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 s="5">
        <f>_xlfn.XLOOKUP(D356,products!$A$1:$A$49,products!$D$1:$D$49,,0)</f>
        <v>2.5</v>
      </c>
      <c r="L356" s="6">
        <f>_xlfn.XLOOKUP(D356,products!$A$1:$A$49,products!$E$1:$E$49,,0)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_xlfn.XLOOKUP(OrdersTable[[#This Row],[Customer ID]],customers!$A$1:$A$1001,customers!I355:I1355,,0)</f>
        <v>Yes</v>
      </c>
      <c r="Q356" s="7">
        <f>SUM(OrdersTable[Sales])</f>
        <v>45134.254999999997</v>
      </c>
      <c r="R356">
        <f>COUNTA(OrdersTable[Order ID])</f>
        <v>1000</v>
      </c>
      <c r="S356" s="7">
        <f>OrdersTable[[#This Row],[Total revenue]]/OrdersTable[[#This Row],[count order id]]</f>
        <v>45.134254999999996</v>
      </c>
    </row>
    <row r="357" spans="1:19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_xlfn.XLOOKUP(C357,customers!$A$1:$A$1001,customers!B356:B1356,,0)</f>
        <v>Stearne Count</v>
      </c>
      <c r="G357" s="2" t="str">
        <f>_xlfn.XLOOKUP(C357,customers!$A$1:$A$1001,customers!$C$1:$C$1001,,0)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 s="5">
        <f>_xlfn.XLOOKUP(D357,products!$A$1:$A$49,products!$D$1:$D$49,,0)</f>
        <v>2.5</v>
      </c>
      <c r="L357" s="6">
        <f>_xlfn.XLOOKUP(D357,products!$A$1:$A$49,products!$E$1:$E$49,,0)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_xlfn.XLOOKUP(OrdersTable[[#This Row],[Customer ID]],customers!$A$1:$A$1001,customers!I356:I1356,,0)</f>
        <v>No</v>
      </c>
      <c r="Q357" s="7">
        <f>SUM(OrdersTable[Sales])</f>
        <v>45134.254999999997</v>
      </c>
      <c r="R357">
        <f>COUNTA(OrdersTable[Order ID])</f>
        <v>1000</v>
      </c>
      <c r="S357" s="7">
        <f>OrdersTable[[#This Row],[Total revenue]]/OrdersTable[[#This Row],[count order id]]</f>
        <v>45.134254999999996</v>
      </c>
    </row>
    <row r="358" spans="1:19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_xlfn.XLOOKUP(C358,customers!$A$1:$A$1001,customers!B357:B1357,,0)</f>
        <v>Silas Deehan</v>
      </c>
      <c r="G358" s="2" t="str">
        <f>_xlfn.XLOOKUP(C358,customers!$A$1:$A$1001,customers!$C$1:$C$1001,,0)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 s="5">
        <f>_xlfn.XLOOKUP(D358,products!$A$1:$A$49,products!$D$1:$D$49,,0)</f>
        <v>1</v>
      </c>
      <c r="L358" s="6">
        <f>_xlfn.XLOOKUP(D358,products!$A$1:$A$49,products!$E$1:$E$49,,0)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_xlfn.XLOOKUP(OrdersTable[[#This Row],[Customer ID]],customers!$A$1:$A$1001,customers!I357:I1357,,0)</f>
        <v>No</v>
      </c>
      <c r="Q358" s="7">
        <f>SUM(OrdersTable[Sales])</f>
        <v>45134.254999999997</v>
      </c>
      <c r="R358">
        <f>COUNTA(OrdersTable[Order ID])</f>
        <v>1000</v>
      </c>
      <c r="S358" s="7">
        <f>OrdersTable[[#This Row],[Total revenue]]/OrdersTable[[#This Row],[count order id]]</f>
        <v>45.134254999999996</v>
      </c>
    </row>
    <row r="359" spans="1:19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_xlfn.XLOOKUP(C359,customers!$A$1:$A$1001,customers!B358:B1358,,0)</f>
        <v>Alon Pllu</v>
      </c>
      <c r="G359" s="2">
        <f>_xlfn.XLOOKUP(C359,customers!$A$1:$A$1001,customers!$C$1:$C$1001,,0)</f>
        <v>0</v>
      </c>
      <c r="H359" s="2" t="str">
        <f>_xlfn.XLOOKUP(C359,customers!$A$1:$A$1001,customers!$G$1:$G$1001,,0)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 s="5">
        <f>_xlfn.XLOOKUP(D359,products!$A$1:$A$49,products!$D$1:$D$49,,0)</f>
        <v>2.5</v>
      </c>
      <c r="L359" s="6">
        <f>_xlfn.XLOOKUP(D359,products!$A$1:$A$49,products!$E$1:$E$49,,0)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_xlfn.XLOOKUP(OrdersTable[[#This Row],[Customer ID]],customers!$A$1:$A$1001,customers!I358:I1358,,0)</f>
        <v>Yes</v>
      </c>
      <c r="Q359" s="7">
        <f>SUM(OrdersTable[Sales])</f>
        <v>45134.254999999997</v>
      </c>
      <c r="R359">
        <f>COUNTA(OrdersTable[Order ID])</f>
        <v>1000</v>
      </c>
      <c r="S359" s="7">
        <f>OrdersTable[[#This Row],[Total revenue]]/OrdersTable[[#This Row],[count order id]]</f>
        <v>45.134254999999996</v>
      </c>
    </row>
    <row r="360" spans="1:19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_xlfn.XLOOKUP(C360,customers!$A$1:$A$1001,customers!B359:B1359,,0)</f>
        <v>Selestina Greedyer</v>
      </c>
      <c r="G360" s="2" t="str">
        <f>_xlfn.XLOOKUP(C360,customers!$A$1:$A$1001,customers!$C$1:$C$1001,,0)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 s="5">
        <f>_xlfn.XLOOKUP(D360,products!$A$1:$A$49,products!$D$1:$D$49,,0)</f>
        <v>2.5</v>
      </c>
      <c r="L360" s="6">
        <f>_xlfn.XLOOKUP(D360,products!$A$1:$A$49,products!$E$1:$E$49,,0)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Large</v>
      </c>
      <c r="P360" t="str">
        <f>_xlfn.XLOOKUP(OrdersTable[[#This Row],[Customer ID]],customers!$A$1:$A$1001,customers!I359:I1359,,0)</f>
        <v>No</v>
      </c>
      <c r="Q360" s="7">
        <f>SUM(OrdersTable[Sales])</f>
        <v>45134.254999999997</v>
      </c>
      <c r="R360">
        <f>COUNTA(OrdersTable[Order ID])</f>
        <v>1000</v>
      </c>
      <c r="S360" s="7">
        <f>OrdersTable[[#This Row],[Total revenue]]/OrdersTable[[#This Row],[count order id]]</f>
        <v>45.134254999999996</v>
      </c>
    </row>
    <row r="361" spans="1:19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_xlfn.XLOOKUP(C361,customers!$A$1:$A$1001,customers!B360:B1360,,0)</f>
        <v>Darice Heaford</v>
      </c>
      <c r="G361" s="2" t="str">
        <f>_xlfn.XLOOKUP(C361,customers!$A$1:$A$1001,customers!$C$1:$C$1001,,0)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 s="5">
        <f>_xlfn.XLOOKUP(D361,products!$A$1:$A$49,products!$D$1:$D$49,,0)</f>
        <v>0.2</v>
      </c>
      <c r="L361" s="6">
        <f>_xlfn.XLOOKUP(D361,products!$A$1:$A$49,products!$E$1:$E$49,,0)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Large</v>
      </c>
      <c r="P361" t="str">
        <f>_xlfn.XLOOKUP(OrdersTable[[#This Row],[Customer ID]],customers!$A$1:$A$1001,customers!I360:I1360,,0)</f>
        <v>No</v>
      </c>
      <c r="Q361" s="7">
        <f>SUM(OrdersTable[Sales])</f>
        <v>45134.254999999997</v>
      </c>
      <c r="R361">
        <f>COUNTA(OrdersTable[Order ID])</f>
        <v>1000</v>
      </c>
      <c r="S361" s="7">
        <f>OrdersTable[[#This Row],[Total revenue]]/OrdersTable[[#This Row],[count order id]]</f>
        <v>45.134254999999996</v>
      </c>
    </row>
    <row r="362" spans="1:19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_xlfn.XLOOKUP(C362,customers!$A$1:$A$1001,customers!B361:B1361,,0)</f>
        <v>Reynolds Crookshanks</v>
      </c>
      <c r="G362" s="2" t="str">
        <f>_xlfn.XLOOKUP(C362,customers!$A$1:$A$1001,customers!$C$1:$C$1001,,0)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 s="5">
        <f>_xlfn.XLOOKUP(D362,products!$A$1:$A$49,products!$D$1:$D$49,,0)</f>
        <v>2.5</v>
      </c>
      <c r="L362" s="6">
        <f>_xlfn.XLOOKUP(D362,products!$A$1:$A$49,products!$E$1:$E$49,,0)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_xlfn.XLOOKUP(OrdersTable[[#This Row],[Customer ID]],customers!$A$1:$A$1001,customers!I361:I1361,,0)</f>
        <v>Yes</v>
      </c>
      <c r="Q362" s="7">
        <f>SUM(OrdersTable[Sales])</f>
        <v>45134.254999999997</v>
      </c>
      <c r="R362">
        <f>COUNTA(OrdersTable[Order ID])</f>
        <v>1000</v>
      </c>
      <c r="S362" s="7">
        <f>OrdersTable[[#This Row],[Total revenue]]/OrdersTable[[#This Row],[count order id]]</f>
        <v>45.134254999999996</v>
      </c>
    </row>
    <row r="363" spans="1:19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_xlfn.XLOOKUP(C363,customers!$A$1:$A$1001,customers!B362:B1362,,0)</f>
        <v>Niels Leake</v>
      </c>
      <c r="G363" s="2" t="str">
        <f>_xlfn.XLOOKUP(C363,customers!$A$1:$A$1001,customers!$C$1:$C$1001,,0)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 s="5">
        <f>_xlfn.XLOOKUP(D363,products!$A$1:$A$49,products!$D$1:$D$49,,0)</f>
        <v>0.5</v>
      </c>
      <c r="L363" s="6">
        <f>_xlfn.XLOOKUP(D363,products!$A$1:$A$49,products!$E$1:$E$49,,0)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_xlfn.XLOOKUP(OrdersTable[[#This Row],[Customer ID]],customers!$A$1:$A$1001,customers!I362:I1362,,0)</f>
        <v>Yes</v>
      </c>
      <c r="Q363" s="7">
        <f>SUM(OrdersTable[Sales])</f>
        <v>45134.254999999997</v>
      </c>
      <c r="R363">
        <f>COUNTA(OrdersTable[Order ID])</f>
        <v>1000</v>
      </c>
      <c r="S363" s="7">
        <f>OrdersTable[[#This Row],[Total revenue]]/OrdersTable[[#This Row],[count order id]]</f>
        <v>45.134254999999996</v>
      </c>
    </row>
    <row r="364" spans="1:19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_xlfn.XLOOKUP(C364,customers!$A$1:$A$1001,customers!B363:B1363,,0)</f>
        <v>Nico Hubert</v>
      </c>
      <c r="G364" s="2" t="str">
        <f>_xlfn.XLOOKUP(C364,customers!$A$1:$A$1001,customers!$C$1:$C$1001,,0)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 s="5">
        <f>_xlfn.XLOOKUP(D364,products!$A$1:$A$49,products!$D$1:$D$49,,0)</f>
        <v>1</v>
      </c>
      <c r="L364" s="6">
        <f>_xlfn.XLOOKUP(D364,products!$A$1:$A$49,products!$E$1:$E$49,,0)</f>
        <v>14.85</v>
      </c>
      <c r="M364" s="6">
        <f t="shared" si="15"/>
        <v>74.25</v>
      </c>
      <c r="N364" t="str">
        <f t="shared" si="16"/>
        <v>Excecutive</v>
      </c>
      <c r="O364" t="str">
        <f t="shared" si="17"/>
        <v>Large</v>
      </c>
      <c r="P364" t="str">
        <f>_xlfn.XLOOKUP(OrdersTable[[#This Row],[Customer ID]],customers!$A$1:$A$1001,customers!I363:I1363,,0)</f>
        <v>Yes</v>
      </c>
      <c r="Q364" s="7">
        <f>SUM(OrdersTable[Sales])</f>
        <v>45134.254999999997</v>
      </c>
      <c r="R364">
        <f>COUNTA(OrdersTable[Order ID])</f>
        <v>1000</v>
      </c>
      <c r="S364" s="7">
        <f>OrdersTable[[#This Row],[Total revenue]]/OrdersTable[[#This Row],[count order id]]</f>
        <v>45.134254999999996</v>
      </c>
    </row>
    <row r="365" spans="1:19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_xlfn.XLOOKUP(C365,customers!$A$1:$A$1001,customers!B364:B1364,,0)</f>
        <v>Derrek Allpress</v>
      </c>
      <c r="G365" s="2" t="str">
        <f>_xlfn.XLOOKUP(C365,customers!$A$1:$A$1001,customers!$C$1:$C$1001,,0)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 s="5">
        <f>_xlfn.XLOOKUP(D365,products!$A$1:$A$49,products!$D$1:$D$49,,0)</f>
        <v>1</v>
      </c>
      <c r="L365" s="6">
        <f>_xlfn.XLOOKUP(D365,products!$A$1:$A$49,products!$E$1:$E$49,,0)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_xlfn.XLOOKUP(OrdersTable[[#This Row],[Customer ID]],customers!$A$1:$A$1001,customers!I364:I1364,,0)</f>
        <v>No</v>
      </c>
      <c r="Q365" s="7">
        <f>SUM(OrdersTable[Sales])</f>
        <v>45134.254999999997</v>
      </c>
      <c r="R365">
        <f>COUNTA(OrdersTable[Order ID])</f>
        <v>1000</v>
      </c>
      <c r="S365" s="7">
        <f>OrdersTable[[#This Row],[Total revenue]]/OrdersTable[[#This Row],[count order id]]</f>
        <v>45.134254999999996</v>
      </c>
    </row>
    <row r="366" spans="1:19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_xlfn.XLOOKUP(C366,customers!$A$1:$A$1001,customers!B365:B1365,,0)</f>
        <v>Rochette Huscroft</v>
      </c>
      <c r="G366" s="2" t="str">
        <f>_xlfn.XLOOKUP(C366,customers!$A$1:$A$1001,customers!$C$1:$C$1001,,0)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 s="5">
        <f>_xlfn.XLOOKUP(D366,products!$A$1:$A$49,products!$D$1:$D$49,,0)</f>
        <v>1</v>
      </c>
      <c r="L366" s="6">
        <f>_xlfn.XLOOKUP(D366,products!$A$1:$A$49,products!$E$1:$E$49,,0)</f>
        <v>12.15</v>
      </c>
      <c r="M366" s="6">
        <f t="shared" si="15"/>
        <v>72.900000000000006</v>
      </c>
      <c r="N366" t="str">
        <f t="shared" si="16"/>
        <v>Excecutive</v>
      </c>
      <c r="O366" t="str">
        <f t="shared" si="17"/>
        <v>Dark</v>
      </c>
      <c r="P366" t="str">
        <f>_xlfn.XLOOKUP(OrdersTable[[#This Row],[Customer ID]],customers!$A$1:$A$1001,customers!I365:I1365,,0)</f>
        <v>Yes</v>
      </c>
      <c r="Q366" s="7">
        <f>SUM(OrdersTable[Sales])</f>
        <v>45134.254999999997</v>
      </c>
      <c r="R366">
        <f>COUNTA(OrdersTable[Order ID])</f>
        <v>1000</v>
      </c>
      <c r="S366" s="7">
        <f>OrdersTable[[#This Row],[Total revenue]]/OrdersTable[[#This Row],[count order id]]</f>
        <v>45.134254999999996</v>
      </c>
    </row>
    <row r="367" spans="1:19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_xlfn.XLOOKUP(C367,customers!$A$1:$A$1001,customers!B366:B1366,,0)</f>
        <v>Andie Rudram</v>
      </c>
      <c r="G367" s="2" t="str">
        <f>_xlfn.XLOOKUP(C367,customers!$A$1:$A$1001,customers!$C$1:$C$1001,,0)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 s="5">
        <f>_xlfn.XLOOKUP(D367,products!$A$1:$A$49,products!$D$1:$D$49,,0)</f>
        <v>0.5</v>
      </c>
      <c r="L367" s="6">
        <f>_xlfn.XLOOKUP(D367,products!$A$1:$A$49,products!$E$1:$E$49,,0)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_xlfn.XLOOKUP(OrdersTable[[#This Row],[Customer ID]],customers!$A$1:$A$1001,customers!I366:I1366,,0)</f>
        <v>No</v>
      </c>
      <c r="Q367" s="7">
        <f>SUM(OrdersTable[Sales])</f>
        <v>45134.254999999997</v>
      </c>
      <c r="R367">
        <f>COUNTA(OrdersTable[Order ID])</f>
        <v>1000</v>
      </c>
      <c r="S367" s="7">
        <f>OrdersTable[[#This Row],[Total revenue]]/OrdersTable[[#This Row],[count order id]]</f>
        <v>45.134254999999996</v>
      </c>
    </row>
    <row r="368" spans="1:19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_xlfn.XLOOKUP(C368,customers!$A$1:$A$1001,customers!B367:B1367,,0)</f>
        <v>Jacquelyn Maha</v>
      </c>
      <c r="G368" s="2">
        <f>_xlfn.XLOOKUP(C368,customers!$A$1:$A$1001,customers!$C$1:$C$1001,,0)</f>
        <v>0</v>
      </c>
      <c r="H368" s="2" t="str">
        <f>_xlfn.XLOOKUP(C368,customers!$A$1:$A$1001,customers!$G$1:$G$1001,,0)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 s="5">
        <f>_xlfn.XLOOKUP(D368,products!$A$1:$A$49,products!$D$1:$D$49,,0)</f>
        <v>0.5</v>
      </c>
      <c r="L368" s="6">
        <f>_xlfn.XLOOKUP(D368,products!$A$1:$A$49,products!$E$1:$E$49,,0)</f>
        <v>7.29</v>
      </c>
      <c r="M368" s="6">
        <f t="shared" si="15"/>
        <v>43.74</v>
      </c>
      <c r="N368" t="str">
        <f t="shared" si="16"/>
        <v>Excecutive</v>
      </c>
      <c r="O368" t="str">
        <f t="shared" si="17"/>
        <v>Dark</v>
      </c>
      <c r="P368" t="str">
        <f>_xlfn.XLOOKUP(OrdersTable[[#This Row],[Customer ID]],customers!$A$1:$A$1001,customers!I367:I1367,,0)</f>
        <v>No</v>
      </c>
      <c r="Q368" s="7">
        <f>SUM(OrdersTable[Sales])</f>
        <v>45134.254999999997</v>
      </c>
      <c r="R368">
        <f>COUNTA(OrdersTable[Order ID])</f>
        <v>1000</v>
      </c>
      <c r="S368" s="7">
        <f>OrdersTable[[#This Row],[Total revenue]]/OrdersTable[[#This Row],[count order id]]</f>
        <v>45.134254999999996</v>
      </c>
    </row>
    <row r="369" spans="1:19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_xlfn.XLOOKUP(C369,customers!$A$1:$A$1001,customers!B368:B1368,,0)</f>
        <v>Alica Kift</v>
      </c>
      <c r="G369" s="2">
        <f>_xlfn.XLOOKUP(C369,customers!$A$1:$A$1001,customers!$C$1:$C$1001,,0)</f>
        <v>0</v>
      </c>
      <c r="H369" s="2" t="str">
        <f>_xlfn.XLOOKUP(C369,customers!$A$1:$A$1001,customers!$G$1:$G$1001,,0)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 s="5">
        <f>_xlfn.XLOOKUP(D369,products!$A$1:$A$49,products!$D$1:$D$49,,0)</f>
        <v>0.2</v>
      </c>
      <c r="L369" s="6">
        <f>_xlfn.XLOOKUP(D369,products!$A$1:$A$49,products!$E$1:$E$49,,0)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_xlfn.XLOOKUP(OrdersTable[[#This Row],[Customer ID]],customers!$A$1:$A$1001,customers!I368:I1368,,0)</f>
        <v>No</v>
      </c>
      <c r="Q369" s="7">
        <f>SUM(OrdersTable[Sales])</f>
        <v>45134.254999999997</v>
      </c>
      <c r="R369">
        <f>COUNTA(OrdersTable[Order ID])</f>
        <v>1000</v>
      </c>
      <c r="S369" s="7">
        <f>OrdersTable[[#This Row],[Total revenue]]/OrdersTable[[#This Row],[count order id]]</f>
        <v>45.134254999999996</v>
      </c>
    </row>
    <row r="370" spans="1:19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_xlfn.XLOOKUP(C370,customers!$A$1:$A$1001,customers!B369:B1369,,0)</f>
        <v>Jarret Toye</v>
      </c>
      <c r="G370" s="2" t="str">
        <f>_xlfn.XLOOKUP(C370,customers!$A$1:$A$1001,customers!$C$1:$C$1001,,0)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 s="5">
        <f>_xlfn.XLOOKUP(D370,products!$A$1:$A$49,products!$D$1:$D$49,,0)</f>
        <v>2.5</v>
      </c>
      <c r="L370" s="6">
        <f>_xlfn.XLOOKUP(D370,products!$A$1:$A$49,products!$E$1:$E$49,,0)</f>
        <v>31.624999999999996</v>
      </c>
      <c r="M370" s="6">
        <f t="shared" si="15"/>
        <v>63.249999999999993</v>
      </c>
      <c r="N370" t="str">
        <f t="shared" si="16"/>
        <v>Excecutive</v>
      </c>
      <c r="O370" t="str">
        <f t="shared" si="17"/>
        <v>Medium</v>
      </c>
      <c r="P370" t="str">
        <f>_xlfn.XLOOKUP(OrdersTable[[#This Row],[Customer ID]],customers!$A$1:$A$1001,customers!I369:I1369,,0)</f>
        <v>Yes</v>
      </c>
      <c r="Q370" s="7">
        <f>SUM(OrdersTable[Sales])</f>
        <v>45134.254999999997</v>
      </c>
      <c r="R370">
        <f>COUNTA(OrdersTable[Order ID])</f>
        <v>1000</v>
      </c>
      <c r="S370" s="7">
        <f>OrdersTable[[#This Row],[Total revenue]]/OrdersTable[[#This Row],[count order id]]</f>
        <v>45.134254999999996</v>
      </c>
    </row>
    <row r="371" spans="1:19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_xlfn.XLOOKUP(C371,customers!$A$1:$A$1001,customers!B370:B1370,,0)</f>
        <v>Natal Vigrass</v>
      </c>
      <c r="G371" s="2">
        <f>_xlfn.XLOOKUP(C371,customers!$A$1:$A$1001,customers!$C$1:$C$1001,,0)</f>
        <v>0</v>
      </c>
      <c r="H371" s="2" t="str">
        <f>_xlfn.XLOOKUP(C371,customers!$A$1:$A$1001,customers!$G$1:$G$1001,,0)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 s="5">
        <f>_xlfn.XLOOKUP(D371,products!$A$1:$A$49,products!$D$1:$D$49,,0)</f>
        <v>0.5</v>
      </c>
      <c r="L371" s="6">
        <f>_xlfn.XLOOKUP(D371,products!$A$1:$A$49,products!$E$1:$E$49,,0)</f>
        <v>8.91</v>
      </c>
      <c r="M371" s="6">
        <f t="shared" si="15"/>
        <v>8.91</v>
      </c>
      <c r="N371" t="str">
        <f t="shared" si="16"/>
        <v>Excecutive</v>
      </c>
      <c r="O371" t="str">
        <f t="shared" si="17"/>
        <v>Large</v>
      </c>
      <c r="P371" t="str">
        <f>_xlfn.XLOOKUP(OrdersTable[[#This Row],[Customer ID]],customers!$A$1:$A$1001,customers!I370:I1370,,0)</f>
        <v>No</v>
      </c>
      <c r="Q371" s="7">
        <f>SUM(OrdersTable[Sales])</f>
        <v>45134.254999999997</v>
      </c>
      <c r="R371">
        <f>COUNTA(OrdersTable[Order ID])</f>
        <v>1000</v>
      </c>
      <c r="S371" s="7">
        <f>OrdersTable[[#This Row],[Total revenue]]/OrdersTable[[#This Row],[count order id]]</f>
        <v>45.134254999999996</v>
      </c>
    </row>
    <row r="372" spans="1:19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_xlfn.XLOOKUP(C372,customers!$A$1:$A$1001,customers!B371:B1371,,0)</f>
        <v>Kandace Cragell</v>
      </c>
      <c r="G372" s="2" t="str">
        <f>_xlfn.XLOOKUP(C372,customers!$A$1:$A$1001,customers!$C$1:$C$1001,,0)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 s="5">
        <f>_xlfn.XLOOKUP(D372,products!$A$1:$A$49,products!$D$1:$D$49,,0)</f>
        <v>1</v>
      </c>
      <c r="L372" s="6">
        <f>_xlfn.XLOOKUP(D372,products!$A$1:$A$49,products!$E$1:$E$49,,0)</f>
        <v>12.15</v>
      </c>
      <c r="M372" s="6">
        <f t="shared" si="15"/>
        <v>24.3</v>
      </c>
      <c r="N372" t="str">
        <f t="shared" si="16"/>
        <v>Excecutive</v>
      </c>
      <c r="O372" t="str">
        <f t="shared" si="17"/>
        <v>Dark</v>
      </c>
      <c r="P372" t="str">
        <f>_xlfn.XLOOKUP(OrdersTable[[#This Row],[Customer ID]],customers!$A$1:$A$1001,customers!I371:I1371,,0)</f>
        <v>No</v>
      </c>
      <c r="Q372" s="7">
        <f>SUM(OrdersTable[Sales])</f>
        <v>45134.254999999997</v>
      </c>
      <c r="R372">
        <f>COUNTA(OrdersTable[Order ID])</f>
        <v>1000</v>
      </c>
      <c r="S372" s="7">
        <f>OrdersTable[[#This Row],[Total revenue]]/OrdersTable[[#This Row],[count order id]]</f>
        <v>45.134254999999996</v>
      </c>
    </row>
    <row r="373" spans="1:19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_xlfn.XLOOKUP(C373,customers!$A$1:$A$1001,customers!B372:B1372,,0)</f>
        <v>Reese Lidgey</v>
      </c>
      <c r="G373" s="2" t="str">
        <f>_xlfn.XLOOKUP(C373,customers!$A$1:$A$1001,customers!$C$1:$C$1001,,0)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 s="5">
        <f>_xlfn.XLOOKUP(D373,products!$A$1:$A$49,products!$D$1:$D$49,,0)</f>
        <v>0.5</v>
      </c>
      <c r="L373" s="6">
        <f>_xlfn.XLOOKUP(D373,products!$A$1:$A$49,products!$E$1:$E$49,,0)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Large</v>
      </c>
      <c r="P373" t="str">
        <f>_xlfn.XLOOKUP(OrdersTable[[#This Row],[Customer ID]],customers!$A$1:$A$1001,customers!I372:I1372,,0)</f>
        <v>No</v>
      </c>
      <c r="Q373" s="7">
        <f>SUM(OrdersTable[Sales])</f>
        <v>45134.254999999997</v>
      </c>
      <c r="R373">
        <f>COUNTA(OrdersTable[Order ID])</f>
        <v>1000</v>
      </c>
      <c r="S373" s="7">
        <f>OrdersTable[[#This Row],[Total revenue]]/OrdersTable[[#This Row],[count order id]]</f>
        <v>45.134254999999996</v>
      </c>
    </row>
    <row r="374" spans="1:19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_xlfn.XLOOKUP(C374,customers!$A$1:$A$1001,customers!B373:B1373,,0)</f>
        <v>Samuele Klaaassen</v>
      </c>
      <c r="G374" s="2" t="str">
        <f>_xlfn.XLOOKUP(C374,customers!$A$1:$A$1001,customers!$C$1:$C$1001,,0)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 s="5">
        <f>_xlfn.XLOOKUP(D374,products!$A$1:$A$49,products!$D$1:$D$49,,0)</f>
        <v>0.5</v>
      </c>
      <c r="L374" s="6">
        <f>_xlfn.XLOOKUP(D374,products!$A$1:$A$49,products!$E$1:$E$49,,0)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Large</v>
      </c>
      <c r="P374" t="str">
        <f>_xlfn.XLOOKUP(OrdersTable[[#This Row],[Customer ID]],customers!$A$1:$A$1001,customers!I373:I1373,,0)</f>
        <v>Yes</v>
      </c>
      <c r="Q374" s="7">
        <f>SUM(OrdersTable[Sales])</f>
        <v>45134.254999999997</v>
      </c>
      <c r="R374">
        <f>COUNTA(OrdersTable[Order ID])</f>
        <v>1000</v>
      </c>
      <c r="S374" s="7">
        <f>OrdersTable[[#This Row],[Total revenue]]/OrdersTable[[#This Row],[count order id]]</f>
        <v>45.134254999999996</v>
      </c>
    </row>
    <row r="375" spans="1:19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_xlfn.XLOOKUP(C375,customers!$A$1:$A$1001,customers!B374:B1374,,0)</f>
        <v>Hussein Olliff</v>
      </c>
      <c r="G375" s="2">
        <f>_xlfn.XLOOKUP(C375,customers!$A$1:$A$1001,customers!$C$1:$C$1001,,0)</f>
        <v>0</v>
      </c>
      <c r="H375" s="2" t="str">
        <f>_xlfn.XLOOKUP(C375,customers!$A$1:$A$1001,customers!$G$1:$G$1001,,0)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 s="5">
        <f>_xlfn.XLOOKUP(D375,products!$A$1:$A$49,products!$D$1:$D$49,,0)</f>
        <v>0.5</v>
      </c>
      <c r="L375" s="6">
        <f>_xlfn.XLOOKUP(D375,products!$A$1:$A$49,products!$E$1:$E$49,,0)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_xlfn.XLOOKUP(OrdersTable[[#This Row],[Customer ID]],customers!$A$1:$A$1001,customers!I374:I1374,,0)</f>
        <v>No</v>
      </c>
      <c r="Q375" s="7">
        <f>SUM(OrdersTable[Sales])</f>
        <v>45134.254999999997</v>
      </c>
      <c r="R375">
        <f>COUNTA(OrdersTable[Order ID])</f>
        <v>1000</v>
      </c>
      <c r="S375" s="7">
        <f>OrdersTable[[#This Row],[Total revenue]]/OrdersTable[[#This Row],[count order id]]</f>
        <v>45.134254999999996</v>
      </c>
    </row>
    <row r="376" spans="1:19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_xlfn.XLOOKUP(C376,customers!$A$1:$A$1001,customers!B375:B1375,,0)</f>
        <v>Felita Eshmade</v>
      </c>
      <c r="G376" s="2" t="str">
        <f>_xlfn.XLOOKUP(C376,customers!$A$1:$A$1001,customers!$C$1:$C$1001,,0)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 s="5">
        <f>_xlfn.XLOOKUP(D376,products!$A$1:$A$49,products!$D$1:$D$49,,0)</f>
        <v>0.5</v>
      </c>
      <c r="L376" s="6">
        <f>_xlfn.XLOOKUP(D376,products!$A$1:$A$49,products!$E$1:$E$49,,0)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Large</v>
      </c>
      <c r="P376" t="str">
        <f>_xlfn.XLOOKUP(OrdersTable[[#This Row],[Customer ID]],customers!$A$1:$A$1001,customers!I375:I1375,,0)</f>
        <v>No</v>
      </c>
      <c r="Q376" s="7">
        <f>SUM(OrdersTable[Sales])</f>
        <v>45134.254999999997</v>
      </c>
      <c r="R376">
        <f>COUNTA(OrdersTable[Order ID])</f>
        <v>1000</v>
      </c>
      <c r="S376" s="7">
        <f>OrdersTable[[#This Row],[Total revenue]]/OrdersTable[[#This Row],[count order id]]</f>
        <v>45.134254999999996</v>
      </c>
    </row>
    <row r="377" spans="1:19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_xlfn.XLOOKUP(C377,customers!$A$1:$A$1001,customers!B376:B1376,,0)</f>
        <v>Hazel Iacopini</v>
      </c>
      <c r="G377" s="2" t="str">
        <f>_xlfn.XLOOKUP(C377,customers!$A$1:$A$1001,customers!$C$1:$C$1001,,0)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 s="5">
        <f>_xlfn.XLOOKUP(D377,products!$A$1:$A$49,products!$D$1:$D$49,,0)</f>
        <v>0.2</v>
      </c>
      <c r="L377" s="6">
        <f>_xlfn.XLOOKUP(D377,products!$A$1:$A$49,products!$E$1:$E$49,,0)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_xlfn.XLOOKUP(OrdersTable[[#This Row],[Customer ID]],customers!$A$1:$A$1001,customers!I376:I1376,,0)</f>
        <v>Yes</v>
      </c>
      <c r="Q377" s="7">
        <f>SUM(OrdersTable[Sales])</f>
        <v>45134.254999999997</v>
      </c>
      <c r="R377">
        <f>COUNTA(OrdersTable[Order ID])</f>
        <v>1000</v>
      </c>
      <c r="S377" s="7">
        <f>OrdersTable[[#This Row],[Total revenue]]/OrdersTable[[#This Row],[count order id]]</f>
        <v>45.134254999999996</v>
      </c>
    </row>
    <row r="378" spans="1:19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_xlfn.XLOOKUP(C378,customers!$A$1:$A$1001,customers!B377:B1377,,0)</f>
        <v>Bran Sterke</v>
      </c>
      <c r="G378" s="2" t="str">
        <f>_xlfn.XLOOKUP(C378,customers!$A$1:$A$1001,customers!$C$1:$C$1001,,0)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 s="5">
        <f>_xlfn.XLOOKUP(D378,products!$A$1:$A$49,products!$D$1:$D$49,,0)</f>
        <v>0.5</v>
      </c>
      <c r="L378" s="6">
        <f>_xlfn.XLOOKUP(D378,products!$A$1:$A$49,products!$E$1:$E$49,,0)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_xlfn.XLOOKUP(OrdersTable[[#This Row],[Customer ID]],customers!$A$1:$A$1001,customers!I377:I1377,,0)</f>
        <v>Yes</v>
      </c>
      <c r="Q378" s="7">
        <f>SUM(OrdersTable[Sales])</f>
        <v>45134.254999999997</v>
      </c>
      <c r="R378">
        <f>COUNTA(OrdersTable[Order ID])</f>
        <v>1000</v>
      </c>
      <c r="S378" s="7">
        <f>OrdersTable[[#This Row],[Total revenue]]/OrdersTable[[#This Row],[count order id]]</f>
        <v>45.134254999999996</v>
      </c>
    </row>
    <row r="379" spans="1:19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_xlfn.XLOOKUP(C379,customers!$A$1:$A$1001,customers!B378:B1378,,0)</f>
        <v>Philomena Traite</v>
      </c>
      <c r="G379" s="2" t="str">
        <f>_xlfn.XLOOKUP(C379,customers!$A$1:$A$1001,customers!$C$1:$C$1001,,0)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 s="5">
        <f>_xlfn.XLOOKUP(D379,products!$A$1:$A$49,products!$D$1:$D$49,,0)</f>
        <v>0.2</v>
      </c>
      <c r="L379" s="6">
        <f>_xlfn.XLOOKUP(D379,products!$A$1:$A$49,products!$E$1:$E$49,,0)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_xlfn.XLOOKUP(OrdersTable[[#This Row],[Customer ID]],customers!$A$1:$A$1001,customers!I378:I1378,,0)</f>
        <v>No</v>
      </c>
      <c r="Q379" s="7">
        <f>SUM(OrdersTable[Sales])</f>
        <v>45134.254999999997</v>
      </c>
      <c r="R379">
        <f>COUNTA(OrdersTable[Order ID])</f>
        <v>1000</v>
      </c>
      <c r="S379" s="7">
        <f>OrdersTable[[#This Row],[Total revenue]]/OrdersTable[[#This Row],[count order id]]</f>
        <v>45.134254999999996</v>
      </c>
    </row>
    <row r="380" spans="1:19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_xlfn.XLOOKUP(C380,customers!$A$1:$A$1001,customers!B379:B1379,,0)</f>
        <v>Fernando Sulman</v>
      </c>
      <c r="G380" s="2" t="str">
        <f>_xlfn.XLOOKUP(C380,customers!$A$1:$A$1001,customers!$C$1:$C$1001,,0)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 s="5">
        <f>_xlfn.XLOOKUP(D380,products!$A$1:$A$49,products!$D$1:$D$49,,0)</f>
        <v>0.5</v>
      </c>
      <c r="L380" s="6">
        <f>_xlfn.XLOOKUP(D380,products!$A$1:$A$49,products!$E$1:$E$49,,0)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Large</v>
      </c>
      <c r="P380" t="str">
        <f>_xlfn.XLOOKUP(OrdersTable[[#This Row],[Customer ID]],customers!$A$1:$A$1001,customers!I379:I1379,,0)</f>
        <v>Yes</v>
      </c>
      <c r="Q380" s="7">
        <f>SUM(OrdersTable[Sales])</f>
        <v>45134.254999999997</v>
      </c>
      <c r="R380">
        <f>COUNTA(OrdersTable[Order ID])</f>
        <v>1000</v>
      </c>
      <c r="S380" s="7">
        <f>OrdersTable[[#This Row],[Total revenue]]/OrdersTable[[#This Row],[count order id]]</f>
        <v>45.134254999999996</v>
      </c>
    </row>
    <row r="381" spans="1:19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_xlfn.XLOOKUP(C381,customers!$A$1:$A$1001,customers!B380:B1380,,0)</f>
        <v>Lorelei Nardoni</v>
      </c>
      <c r="G381" s="2" t="str">
        <f>_xlfn.XLOOKUP(C381,customers!$A$1:$A$1001,customers!$C$1:$C$1001,,0)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 s="5">
        <f>_xlfn.XLOOKUP(D381,products!$A$1:$A$49,products!$D$1:$D$49,,0)</f>
        <v>0.5</v>
      </c>
      <c r="L381" s="6">
        <f>_xlfn.XLOOKUP(D381,products!$A$1:$A$49,products!$E$1:$E$49,,0)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Large</v>
      </c>
      <c r="P381" t="str">
        <f>_xlfn.XLOOKUP(OrdersTable[[#This Row],[Customer ID]],customers!$A$1:$A$1001,customers!I380:I1380,,0)</f>
        <v>No</v>
      </c>
      <c r="Q381" s="7">
        <f>SUM(OrdersTable[Sales])</f>
        <v>45134.254999999997</v>
      </c>
      <c r="R381">
        <f>COUNTA(OrdersTable[Order ID])</f>
        <v>1000</v>
      </c>
      <c r="S381" s="7">
        <f>OrdersTable[[#This Row],[Total revenue]]/OrdersTable[[#This Row],[count order id]]</f>
        <v>45.134254999999996</v>
      </c>
    </row>
    <row r="382" spans="1:19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_xlfn.XLOOKUP(C382,customers!$A$1:$A$1001,customers!B381:B1381,,0)</f>
        <v>Barrie Fallowes</v>
      </c>
      <c r="G382" s="2">
        <f>_xlfn.XLOOKUP(C382,customers!$A$1:$A$1001,customers!$C$1:$C$1001,,0)</f>
        <v>0</v>
      </c>
      <c r="H382" s="2" t="str">
        <f>_xlfn.XLOOKUP(C382,customers!$A$1:$A$1001,customers!$G$1:$G$1001,,0)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 s="5">
        <f>_xlfn.XLOOKUP(D382,products!$A$1:$A$49,products!$D$1:$D$49,,0)</f>
        <v>0.5</v>
      </c>
      <c r="L382" s="6">
        <f>_xlfn.XLOOKUP(D382,products!$A$1:$A$49,products!$E$1:$E$49,,0)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_xlfn.XLOOKUP(OrdersTable[[#This Row],[Customer ID]],customers!$A$1:$A$1001,customers!I381:I1381,,0)</f>
        <v>No</v>
      </c>
      <c r="Q382" s="7">
        <f>SUM(OrdersTable[Sales])</f>
        <v>45134.254999999997</v>
      </c>
      <c r="R382">
        <f>COUNTA(OrdersTable[Order ID])</f>
        <v>1000</v>
      </c>
      <c r="S382" s="7">
        <f>OrdersTable[[#This Row],[Total revenue]]/OrdersTable[[#This Row],[count order id]]</f>
        <v>45.134254999999996</v>
      </c>
    </row>
    <row r="383" spans="1:19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_xlfn.XLOOKUP(C383,customers!$A$1:$A$1001,customers!B382:B1382,,0)</f>
        <v>Sharona Danilchik</v>
      </c>
      <c r="G383" s="2" t="str">
        <f>_xlfn.XLOOKUP(C383,customers!$A$1:$A$1001,customers!$C$1:$C$1001,,0)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 s="5">
        <f>_xlfn.XLOOKUP(D383,products!$A$1:$A$49,products!$D$1:$D$49,,0)</f>
        <v>0.2</v>
      </c>
      <c r="L383" s="6">
        <f>_xlfn.XLOOKUP(D383,products!$A$1:$A$49,products!$E$1:$E$49,,0)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_xlfn.XLOOKUP(OrdersTable[[#This Row],[Customer ID]],customers!$A$1:$A$1001,customers!I382:I1382,,0)</f>
        <v>No</v>
      </c>
      <c r="Q383" s="7">
        <f>SUM(OrdersTable[Sales])</f>
        <v>45134.254999999997</v>
      </c>
      <c r="R383">
        <f>COUNTA(OrdersTable[Order ID])</f>
        <v>1000</v>
      </c>
      <c r="S383" s="7">
        <f>OrdersTable[[#This Row],[Total revenue]]/OrdersTable[[#This Row],[count order id]]</f>
        <v>45.134254999999996</v>
      </c>
    </row>
    <row r="384" spans="1:19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_xlfn.XLOOKUP(C384,customers!$A$1:$A$1001,customers!B383:B1383,,0)</f>
        <v>Bobby Folomkin</v>
      </c>
      <c r="G384" s="2" t="str">
        <f>_xlfn.XLOOKUP(C384,customers!$A$1:$A$1001,customers!$C$1:$C$1001,,0)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 s="5">
        <f>_xlfn.XLOOKUP(D384,products!$A$1:$A$49,products!$D$1:$D$49,,0)</f>
        <v>0.5</v>
      </c>
      <c r="L384" s="6">
        <f>_xlfn.XLOOKUP(D384,products!$A$1:$A$49,products!$E$1:$E$49,,0)</f>
        <v>7.29</v>
      </c>
      <c r="M384" s="6">
        <f t="shared" si="15"/>
        <v>21.87</v>
      </c>
      <c r="N384" t="str">
        <f t="shared" si="16"/>
        <v>Excecutive</v>
      </c>
      <c r="O384" t="str">
        <f t="shared" si="17"/>
        <v>Dark</v>
      </c>
      <c r="P384" t="str">
        <f>_xlfn.XLOOKUP(OrdersTable[[#This Row],[Customer ID]],customers!$A$1:$A$1001,customers!I383:I1383,,0)</f>
        <v>Yes</v>
      </c>
      <c r="Q384" s="7">
        <f>SUM(OrdersTable[Sales])</f>
        <v>45134.254999999997</v>
      </c>
      <c r="R384">
        <f>COUNTA(OrdersTable[Order ID])</f>
        <v>1000</v>
      </c>
      <c r="S384" s="7">
        <f>OrdersTable[[#This Row],[Total revenue]]/OrdersTable[[#This Row],[count order id]]</f>
        <v>45.134254999999996</v>
      </c>
    </row>
    <row r="385" spans="1:19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_xlfn.XLOOKUP(C385,customers!$A$1:$A$1001,customers!B384:B1384,,0)</f>
        <v>Riva De Micoli</v>
      </c>
      <c r="G385" s="2">
        <f>_xlfn.XLOOKUP(C385,customers!$A$1:$A$1001,customers!$C$1:$C$1001,,0)</f>
        <v>0</v>
      </c>
      <c r="H385" s="2" t="str">
        <f>_xlfn.XLOOKUP(C385,customers!$A$1:$A$1001,customers!$G$1:$G$1001,,0)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 s="5">
        <f>_xlfn.XLOOKUP(D385,products!$A$1:$A$49,products!$D$1:$D$49,,0)</f>
        <v>0.5</v>
      </c>
      <c r="L385" s="6">
        <f>_xlfn.XLOOKUP(D385,products!$A$1:$A$49,products!$E$1:$E$49,,0)</f>
        <v>8.91</v>
      </c>
      <c r="M385" s="6">
        <f t="shared" si="15"/>
        <v>53.46</v>
      </c>
      <c r="N385" t="str">
        <f t="shared" si="16"/>
        <v>Excecutive</v>
      </c>
      <c r="O385" t="str">
        <f t="shared" si="17"/>
        <v>Large</v>
      </c>
      <c r="P385" t="str">
        <f>_xlfn.XLOOKUP(OrdersTable[[#This Row],[Customer ID]],customers!$A$1:$A$1001,customers!I384:I1384,,0)</f>
        <v>No</v>
      </c>
      <c r="Q385" s="7">
        <f>SUM(OrdersTable[Sales])</f>
        <v>45134.254999999997</v>
      </c>
      <c r="R385">
        <f>COUNTA(OrdersTable[Order ID])</f>
        <v>1000</v>
      </c>
      <c r="S385" s="7">
        <f>OrdersTable[[#This Row],[Total revenue]]/OrdersTable[[#This Row],[count order id]]</f>
        <v>45.134254999999996</v>
      </c>
    </row>
    <row r="386" spans="1:19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_xlfn.XLOOKUP(C386,customers!$A$1:$A$1001,customers!B385:B1385,,0)</f>
        <v>Krishnah Incogna</v>
      </c>
      <c r="G386" s="2">
        <f>_xlfn.XLOOKUP(C386,customers!$A$1:$A$1001,customers!$C$1:$C$1001,,0)</f>
        <v>0</v>
      </c>
      <c r="H386" s="2" t="str">
        <f>_xlfn.XLOOKUP(C386,customers!$A$1:$A$1001,customers!$G$1:$G$1001,,0)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 s="5">
        <f>_xlfn.XLOOKUP(D386,products!$A$1:$A$49,products!$D$1:$D$49,,0)</f>
        <v>2.5</v>
      </c>
      <c r="L386" s="6">
        <f>_xlfn.XLOOKUP(D386,products!$A$1:$A$49,products!$E$1:$E$49,,0)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Large</v>
      </c>
      <c r="P386" t="str">
        <f>_xlfn.XLOOKUP(OrdersTable[[#This Row],[Customer ID]],customers!$A$1:$A$1001,customers!I385:I1385,,0)</f>
        <v>Yes</v>
      </c>
      <c r="Q386" s="7">
        <f>SUM(OrdersTable[Sales])</f>
        <v>45134.254999999997</v>
      </c>
      <c r="R386">
        <f>COUNTA(OrdersTable[Order ID])</f>
        <v>1000</v>
      </c>
      <c r="S386" s="7">
        <f>OrdersTable[[#This Row],[Total revenue]]/OrdersTable[[#This Row],[count order id]]</f>
        <v>45.134254999999996</v>
      </c>
    </row>
    <row r="387" spans="1:19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_xlfn.XLOOKUP(C387,customers!$A$1:$A$1001,customers!B386:B1386,,0)</f>
        <v>Martie Brimilcombe</v>
      </c>
      <c r="G387" s="2" t="str">
        <f>_xlfn.XLOOKUP(C387,customers!$A$1:$A$1001,customers!$C$1:$C$1001,,0)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 s="5">
        <f>_xlfn.XLOOKUP(D387,products!$A$1:$A$49,products!$D$1:$D$49,,0)</f>
        <v>0.5</v>
      </c>
      <c r="L387" s="6">
        <f>_xlfn.XLOOKUP(D387,products!$A$1:$A$49,products!$E$1:$E$49,,0)</f>
        <v>8.73</v>
      </c>
      <c r="M387" s="6">
        <f t="shared" ref="M387:M450" si="18">L387*E387</f>
        <v>43.650000000000006</v>
      </c>
      <c r="N387" t="str">
        <f t="shared" ref="N387:N450" si="19">IF(I387="Rob","Robusta", IF(I387="Exc","Excecutive", IF(I387="Ara","Arabica", IF(I387="Lib","Liberica"))))</f>
        <v>Liberica</v>
      </c>
      <c r="O387" t="str">
        <f t="shared" ref="O387:O450" si="20">IF(J387="M","Medium", IF(J387="L","Large", IF(J387="D","Dark")))</f>
        <v>Medium</v>
      </c>
      <c r="P387" t="str">
        <f>_xlfn.XLOOKUP(OrdersTable[[#This Row],[Customer ID]],customers!$A$1:$A$1001,customers!I386:I1386,,0)</f>
        <v>No</v>
      </c>
      <c r="Q387" s="7">
        <f>SUM(OrdersTable[Sales])</f>
        <v>45134.254999999997</v>
      </c>
      <c r="R387">
        <f>COUNTA(OrdersTable[Order ID])</f>
        <v>1000</v>
      </c>
      <c r="S387" s="7">
        <f>OrdersTable[[#This Row],[Total revenue]]/OrdersTable[[#This Row],[count order id]]</f>
        <v>45.134254999999996</v>
      </c>
    </row>
    <row r="388" spans="1:19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_xlfn.XLOOKUP(C388,customers!$A$1:$A$1001,customers!B387:B1387,,0)</f>
        <v>Mellisa Mebes</v>
      </c>
      <c r="G388" s="2">
        <f>_xlfn.XLOOKUP(C388,customers!$A$1:$A$1001,customers!$C$1:$C$1001,,0)</f>
        <v>0</v>
      </c>
      <c r="H388" s="2" t="str">
        <f>_xlfn.XLOOKUP(C388,customers!$A$1:$A$1001,customers!$G$1:$G$1001,,0)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 s="5">
        <f>_xlfn.XLOOKUP(D388,products!$A$1:$A$49,products!$D$1:$D$49,,0)</f>
        <v>0.2</v>
      </c>
      <c r="L388" s="6">
        <f>_xlfn.XLOOKUP(D388,products!$A$1:$A$49,products!$E$1:$E$49,,0)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_xlfn.XLOOKUP(OrdersTable[[#This Row],[Customer ID]],customers!$A$1:$A$1001,customers!I387:I1387,,0)</f>
        <v>No</v>
      </c>
      <c r="Q388" s="7">
        <f>SUM(OrdersTable[Sales])</f>
        <v>45134.254999999997</v>
      </c>
      <c r="R388">
        <f>COUNTA(OrdersTable[Order ID])</f>
        <v>1000</v>
      </c>
      <c r="S388" s="7">
        <f>OrdersTable[[#This Row],[Total revenue]]/OrdersTable[[#This Row],[count order id]]</f>
        <v>45.134254999999996</v>
      </c>
    </row>
    <row r="389" spans="1:19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_xlfn.XLOOKUP(C389,customers!$A$1:$A$1001,customers!B388:B1388,,0)</f>
        <v>Dorette Hinemoor</v>
      </c>
      <c r="G389" s="2" t="str">
        <f>_xlfn.XLOOKUP(C389,customers!$A$1:$A$1001,customers!$C$1:$C$1001,,0)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 s="5">
        <f>_xlfn.XLOOKUP(D389,products!$A$1:$A$49,products!$D$1:$D$49,,0)</f>
        <v>1</v>
      </c>
      <c r="L389" s="6">
        <f>_xlfn.XLOOKUP(D389,products!$A$1:$A$49,products!$E$1:$E$49,,0)</f>
        <v>14.85</v>
      </c>
      <c r="M389" s="6">
        <f t="shared" si="18"/>
        <v>74.25</v>
      </c>
      <c r="N389" t="str">
        <f t="shared" si="19"/>
        <v>Excecutive</v>
      </c>
      <c r="O389" t="str">
        <f t="shared" si="20"/>
        <v>Large</v>
      </c>
      <c r="P389" t="str">
        <f>_xlfn.XLOOKUP(OrdersTable[[#This Row],[Customer ID]],customers!$A$1:$A$1001,customers!I388:I1388,,0)</f>
        <v>Yes</v>
      </c>
      <c r="Q389" s="7">
        <f>SUM(OrdersTable[Sales])</f>
        <v>45134.254999999997</v>
      </c>
      <c r="R389">
        <f>COUNTA(OrdersTable[Order ID])</f>
        <v>1000</v>
      </c>
      <c r="S389" s="7">
        <f>OrdersTable[[#This Row],[Total revenue]]/OrdersTable[[#This Row],[count order id]]</f>
        <v>45.134254999999996</v>
      </c>
    </row>
    <row r="390" spans="1:19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_xlfn.XLOOKUP(C390,customers!$A$1:$A$1001,customers!B389:B1389,,0)</f>
        <v>Jule Deehan</v>
      </c>
      <c r="G390" s="2" t="str">
        <f>_xlfn.XLOOKUP(C390,customers!$A$1:$A$1001,customers!$C$1:$C$1001,,0)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 s="5">
        <f>_xlfn.XLOOKUP(D390,products!$A$1:$A$49,products!$D$1:$D$49,,0)</f>
        <v>0.2</v>
      </c>
      <c r="L390" s="6">
        <f>_xlfn.XLOOKUP(D390,products!$A$1:$A$49,products!$E$1:$E$49,,0)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_xlfn.XLOOKUP(OrdersTable[[#This Row],[Customer ID]],customers!$A$1:$A$1001,customers!I389:I1389,,0)</f>
        <v>No</v>
      </c>
      <c r="Q390" s="7">
        <f>SUM(OrdersTable[Sales])</f>
        <v>45134.254999999997</v>
      </c>
      <c r="R390">
        <f>COUNTA(OrdersTable[Order ID])</f>
        <v>1000</v>
      </c>
      <c r="S390" s="7">
        <f>OrdersTable[[#This Row],[Total revenue]]/OrdersTable[[#This Row],[count order id]]</f>
        <v>45.134254999999996</v>
      </c>
    </row>
    <row r="391" spans="1:19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_xlfn.XLOOKUP(C391,customers!$A$1:$A$1001,customers!B390:B1390,,0)</f>
        <v>Devora Maton</v>
      </c>
      <c r="G391" s="2" t="str">
        <f>_xlfn.XLOOKUP(C391,customers!$A$1:$A$1001,customers!$C$1:$C$1001,,0)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 s="5">
        <f>_xlfn.XLOOKUP(D391,products!$A$1:$A$49,products!$D$1:$D$49,,0)</f>
        <v>0.5</v>
      </c>
      <c r="L391" s="6">
        <f>_xlfn.XLOOKUP(D391,products!$A$1:$A$49,products!$E$1:$E$49,,0)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_xlfn.XLOOKUP(OrdersTable[[#This Row],[Customer ID]],customers!$A$1:$A$1001,customers!I390:I1390,,0)</f>
        <v>Yes</v>
      </c>
      <c r="Q391" s="7">
        <f>SUM(OrdersTable[Sales])</f>
        <v>45134.254999999997</v>
      </c>
      <c r="R391">
        <f>COUNTA(OrdersTable[Order ID])</f>
        <v>1000</v>
      </c>
      <c r="S391" s="7">
        <f>OrdersTable[[#This Row],[Total revenue]]/OrdersTable[[#This Row],[count order id]]</f>
        <v>45.134254999999996</v>
      </c>
    </row>
    <row r="392" spans="1:19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_xlfn.XLOOKUP(C392,customers!$A$1:$A$1001,customers!B391:B1391,,0)</f>
        <v>Verne Dunkerley</v>
      </c>
      <c r="G392" s="2" t="str">
        <f>_xlfn.XLOOKUP(C392,customers!$A$1:$A$1001,customers!$C$1:$C$1001,,0)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 s="5">
        <f>_xlfn.XLOOKUP(D392,products!$A$1:$A$49,products!$D$1:$D$49,,0)</f>
        <v>0.5</v>
      </c>
      <c r="L392" s="6">
        <f>_xlfn.XLOOKUP(D392,products!$A$1:$A$49,products!$E$1:$E$49,,0)</f>
        <v>7.29</v>
      </c>
      <c r="M392" s="6">
        <f t="shared" si="18"/>
        <v>14.58</v>
      </c>
      <c r="N392" t="str">
        <f t="shared" si="19"/>
        <v>Excecutive</v>
      </c>
      <c r="O392" t="str">
        <f t="shared" si="20"/>
        <v>Dark</v>
      </c>
      <c r="P392" t="str">
        <f>_xlfn.XLOOKUP(OrdersTable[[#This Row],[Customer ID]],customers!$A$1:$A$1001,customers!I391:I1391,,0)</f>
        <v>No</v>
      </c>
      <c r="Q392" s="7">
        <f>SUM(OrdersTable[Sales])</f>
        <v>45134.254999999997</v>
      </c>
      <c r="R392">
        <f>COUNTA(OrdersTable[Order ID])</f>
        <v>1000</v>
      </c>
      <c r="S392" s="7">
        <f>OrdersTable[[#This Row],[Total revenue]]/OrdersTable[[#This Row],[count order id]]</f>
        <v>45.134254999999996</v>
      </c>
    </row>
    <row r="393" spans="1:19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_xlfn.XLOOKUP(C393,customers!$A$1:$A$1001,customers!B392:B1392,,0)</f>
        <v>Adorne Gregoratti</v>
      </c>
      <c r="G393" s="2" t="str">
        <f>_xlfn.XLOOKUP(C393,customers!$A$1:$A$1001,customers!$C$1:$C$1001,,0)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 s="5">
        <f>_xlfn.XLOOKUP(D393,products!$A$1:$A$49,products!$D$1:$D$49,,0)</f>
        <v>0.5</v>
      </c>
      <c r="L393" s="6">
        <f>_xlfn.XLOOKUP(D393,products!$A$1:$A$49,products!$E$1:$E$49,,0)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_xlfn.XLOOKUP(OrdersTable[[#This Row],[Customer ID]],customers!$A$1:$A$1001,customers!I392:I1392,,0)</f>
        <v>No</v>
      </c>
      <c r="Q393" s="7">
        <f>SUM(OrdersTable[Sales])</f>
        <v>45134.254999999997</v>
      </c>
      <c r="R393">
        <f>COUNTA(OrdersTable[Order ID])</f>
        <v>1000</v>
      </c>
      <c r="S393" s="7">
        <f>OrdersTable[[#This Row],[Total revenue]]/OrdersTable[[#This Row],[count order id]]</f>
        <v>45.134254999999996</v>
      </c>
    </row>
    <row r="394" spans="1:19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_xlfn.XLOOKUP(C394,customers!$A$1:$A$1001,customers!B393:B1393,,0)</f>
        <v>Graeme Whitehead</v>
      </c>
      <c r="G394" s="2" t="str">
        <f>_xlfn.XLOOKUP(C394,customers!$A$1:$A$1001,customers!$C$1:$C$1001,,0)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 s="5">
        <f>_xlfn.XLOOKUP(D394,products!$A$1:$A$49,products!$D$1:$D$49,,0)</f>
        <v>1</v>
      </c>
      <c r="L394" s="6">
        <f>_xlfn.XLOOKUP(D394,products!$A$1:$A$49,products!$E$1:$E$49,,0)</f>
        <v>14.85</v>
      </c>
      <c r="M394" s="6">
        <f t="shared" si="18"/>
        <v>89.1</v>
      </c>
      <c r="N394" t="str">
        <f t="shared" si="19"/>
        <v>Excecutive</v>
      </c>
      <c r="O394" t="str">
        <f t="shared" si="20"/>
        <v>Large</v>
      </c>
      <c r="P394" t="str">
        <f>_xlfn.XLOOKUP(OrdersTable[[#This Row],[Customer ID]],customers!$A$1:$A$1001,customers!I393:I1393,,0)</f>
        <v>No</v>
      </c>
      <c r="Q394" s="7">
        <f>SUM(OrdersTable[Sales])</f>
        <v>45134.254999999997</v>
      </c>
      <c r="R394">
        <f>COUNTA(OrdersTable[Order ID])</f>
        <v>1000</v>
      </c>
      <c r="S394" s="7">
        <f>OrdersTable[[#This Row],[Total revenue]]/OrdersTable[[#This Row],[count order id]]</f>
        <v>45.134254999999996</v>
      </c>
    </row>
    <row r="395" spans="1:19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_xlfn.XLOOKUP(C395,customers!$A$1:$A$1001,customers!B394:B1394,,0)</f>
        <v>Haslett Jodrelle</v>
      </c>
      <c r="G395" s="2" t="str">
        <f>_xlfn.XLOOKUP(C395,customers!$A$1:$A$1001,customers!$C$1:$C$1001,,0)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 s="5">
        <f>_xlfn.XLOOKUP(D395,products!$A$1:$A$49,products!$D$1:$D$49,,0)</f>
        <v>0.2</v>
      </c>
      <c r="L395" s="6">
        <f>_xlfn.XLOOKUP(D395,products!$A$1:$A$49,products!$E$1:$E$49,,0)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Large</v>
      </c>
      <c r="P395" t="str">
        <f>_xlfn.XLOOKUP(OrdersTable[[#This Row],[Customer ID]],customers!$A$1:$A$1001,customers!I394:I1394,,0)</f>
        <v>No</v>
      </c>
      <c r="Q395" s="7">
        <f>SUM(OrdersTable[Sales])</f>
        <v>45134.254999999997</v>
      </c>
      <c r="R395">
        <f>COUNTA(OrdersTable[Order ID])</f>
        <v>1000</v>
      </c>
      <c r="S395" s="7">
        <f>OrdersTable[[#This Row],[Total revenue]]/OrdersTable[[#This Row],[count order id]]</f>
        <v>45.134254999999996</v>
      </c>
    </row>
    <row r="396" spans="1:19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_xlfn.XLOOKUP(C396,customers!$A$1:$A$1001,customers!B395:B1395,,0)</f>
        <v>Kaela Nottram</v>
      </c>
      <c r="G396" s="2" t="str">
        <f>_xlfn.XLOOKUP(C396,customers!$A$1:$A$1001,customers!$C$1:$C$1001,,0)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 s="5">
        <f>_xlfn.XLOOKUP(D396,products!$A$1:$A$49,products!$D$1:$D$49,,0)</f>
        <v>2.5</v>
      </c>
      <c r="L396" s="6">
        <f>_xlfn.XLOOKUP(D396,products!$A$1:$A$49,products!$E$1:$E$49,,0)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Large</v>
      </c>
      <c r="P396" t="str">
        <f>_xlfn.XLOOKUP(OrdersTable[[#This Row],[Customer ID]],customers!$A$1:$A$1001,customers!I395:I1395,,0)</f>
        <v>Yes</v>
      </c>
      <c r="Q396" s="7">
        <f>SUM(OrdersTable[Sales])</f>
        <v>45134.254999999997</v>
      </c>
      <c r="R396">
        <f>COUNTA(OrdersTable[Order ID])</f>
        <v>1000</v>
      </c>
      <c r="S396" s="7">
        <f>OrdersTable[[#This Row],[Total revenue]]/OrdersTable[[#This Row],[count order id]]</f>
        <v>45.134254999999996</v>
      </c>
    </row>
    <row r="397" spans="1:19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_xlfn.XLOOKUP(C397,customers!$A$1:$A$1001,customers!B396:B1396,,0)</f>
        <v>Silvan McShea</v>
      </c>
      <c r="G397" s="2" t="str">
        <f>_xlfn.XLOOKUP(C397,customers!$A$1:$A$1001,customers!$C$1:$C$1001,,0)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 s="5">
        <f>_xlfn.XLOOKUP(D397,products!$A$1:$A$49,products!$D$1:$D$49,,0)</f>
        <v>0.5</v>
      </c>
      <c r="L397" s="6">
        <f>_xlfn.XLOOKUP(D397,products!$A$1:$A$49,products!$E$1:$E$49,,0)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_xlfn.XLOOKUP(OrdersTable[[#This Row],[Customer ID]],customers!$A$1:$A$1001,customers!I396:I1396,,0)</f>
        <v>No</v>
      </c>
      <c r="Q397" s="7">
        <f>SUM(OrdersTable[Sales])</f>
        <v>45134.254999999997</v>
      </c>
      <c r="R397">
        <f>COUNTA(OrdersTable[Order ID])</f>
        <v>1000</v>
      </c>
      <c r="S397" s="7">
        <f>OrdersTable[[#This Row],[Total revenue]]/OrdersTable[[#This Row],[count order id]]</f>
        <v>45.134254999999996</v>
      </c>
    </row>
    <row r="398" spans="1:19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_xlfn.XLOOKUP(C398,customers!$A$1:$A$1001,customers!B397:B1397,,0)</f>
        <v>Jereme Gippes</v>
      </c>
      <c r="G398" s="2" t="str">
        <f>_xlfn.XLOOKUP(C398,customers!$A$1:$A$1001,customers!$C$1:$C$1001,,0)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 s="5">
        <f>_xlfn.XLOOKUP(D398,products!$A$1:$A$49,products!$D$1:$D$49,,0)</f>
        <v>0.5</v>
      </c>
      <c r="L398" s="6">
        <f>_xlfn.XLOOKUP(D398,products!$A$1:$A$49,products!$E$1:$E$49,,0)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Large</v>
      </c>
      <c r="P398" t="str">
        <f>_xlfn.XLOOKUP(OrdersTable[[#This Row],[Customer ID]],customers!$A$1:$A$1001,customers!I397:I1397,,0)</f>
        <v>Yes</v>
      </c>
      <c r="Q398" s="7">
        <f>SUM(OrdersTable[Sales])</f>
        <v>45134.254999999997</v>
      </c>
      <c r="R398">
        <f>COUNTA(OrdersTable[Order ID])</f>
        <v>1000</v>
      </c>
      <c r="S398" s="7">
        <f>OrdersTable[[#This Row],[Total revenue]]/OrdersTable[[#This Row],[count order id]]</f>
        <v>45.134254999999996</v>
      </c>
    </row>
    <row r="399" spans="1:19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_xlfn.XLOOKUP(C399,customers!$A$1:$A$1001,customers!B398:B1398,,0)</f>
        <v>Gregorius Trengrove</v>
      </c>
      <c r="G399" s="2" t="str">
        <f>_xlfn.XLOOKUP(C399,customers!$A$1:$A$1001,customers!$C$1:$C$1001,,0)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 s="5">
        <f>_xlfn.XLOOKUP(D399,products!$A$1:$A$49,products!$D$1:$D$49,,0)</f>
        <v>0.5</v>
      </c>
      <c r="L399" s="6">
        <f>_xlfn.XLOOKUP(D399,products!$A$1:$A$49,products!$E$1:$E$49,,0)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_xlfn.XLOOKUP(OrdersTable[[#This Row],[Customer ID]],customers!$A$1:$A$1001,customers!I398:I1398,,0)</f>
        <v>No</v>
      </c>
      <c r="Q399" s="7">
        <f>SUM(OrdersTable[Sales])</f>
        <v>45134.254999999997</v>
      </c>
      <c r="R399">
        <f>COUNTA(OrdersTable[Order ID])</f>
        <v>1000</v>
      </c>
      <c r="S399" s="7">
        <f>OrdersTable[[#This Row],[Total revenue]]/OrdersTable[[#This Row],[count order id]]</f>
        <v>45.134254999999996</v>
      </c>
    </row>
    <row r="400" spans="1:19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_xlfn.XLOOKUP(C400,customers!$A$1:$A$1001,customers!B399:B1399,,0)</f>
        <v>Merell Zanazzi</v>
      </c>
      <c r="G400" s="2" t="str">
        <f>_xlfn.XLOOKUP(C400,customers!$A$1:$A$1001,customers!$C$1:$C$1001,,0)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 s="5">
        <f>_xlfn.XLOOKUP(D400,products!$A$1:$A$49,products!$D$1:$D$49,,0)</f>
        <v>0.2</v>
      </c>
      <c r="L400" s="6">
        <f>_xlfn.XLOOKUP(D400,products!$A$1:$A$49,products!$E$1:$E$49,,0)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_xlfn.XLOOKUP(OrdersTable[[#This Row],[Customer ID]],customers!$A$1:$A$1001,customers!I399:I1399,,0)</f>
        <v>No</v>
      </c>
      <c r="Q400" s="7">
        <f>SUM(OrdersTable[Sales])</f>
        <v>45134.254999999997</v>
      </c>
      <c r="R400">
        <f>COUNTA(OrdersTable[Order ID])</f>
        <v>1000</v>
      </c>
      <c r="S400" s="7">
        <f>OrdersTable[[#This Row],[Total revenue]]/OrdersTable[[#This Row],[count order id]]</f>
        <v>45.134254999999996</v>
      </c>
    </row>
    <row r="401" spans="1:19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_xlfn.XLOOKUP(C401,customers!$A$1:$A$1001,customers!B400:B1400,,0)</f>
        <v>Guenevere Ruggen</v>
      </c>
      <c r="G401" s="2" t="str">
        <f>_xlfn.XLOOKUP(C401,customers!$A$1:$A$1001,customers!$C$1:$C$1001,,0)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 s="5">
        <f>_xlfn.XLOOKUP(D401,products!$A$1:$A$49,products!$D$1:$D$49,,0)</f>
        <v>2.5</v>
      </c>
      <c r="L401" s="6">
        <f>_xlfn.XLOOKUP(D401,products!$A$1:$A$49,products!$E$1:$E$49,,0)</f>
        <v>27.945</v>
      </c>
      <c r="M401" s="6">
        <f t="shared" si="18"/>
        <v>167.67000000000002</v>
      </c>
      <c r="N401" t="str">
        <f t="shared" si="19"/>
        <v>Excecutive</v>
      </c>
      <c r="O401" t="str">
        <f t="shared" si="20"/>
        <v>Dark</v>
      </c>
      <c r="P401" t="str">
        <f>_xlfn.XLOOKUP(OrdersTable[[#This Row],[Customer ID]],customers!$A$1:$A$1001,customers!I400:I1400,,0)</f>
        <v>Yes</v>
      </c>
      <c r="Q401" s="7">
        <f>SUM(OrdersTable[Sales])</f>
        <v>45134.254999999997</v>
      </c>
      <c r="R401">
        <f>COUNTA(OrdersTable[Order ID])</f>
        <v>1000</v>
      </c>
      <c r="S401" s="7">
        <f>OrdersTable[[#This Row],[Total revenue]]/OrdersTable[[#This Row],[count order id]]</f>
        <v>45.134254999999996</v>
      </c>
    </row>
    <row r="402" spans="1:19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_xlfn.XLOOKUP(C402,customers!$A$1:$A$1001,customers!B401:B1401,,0)</f>
        <v>Man Fright</v>
      </c>
      <c r="G402" s="2" t="str">
        <f>_xlfn.XLOOKUP(C402,customers!$A$1:$A$1001,customers!$C$1:$C$1001,,0)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 s="5">
        <f>_xlfn.XLOOKUP(D402,products!$A$1:$A$49,products!$D$1:$D$49,,0)</f>
        <v>1</v>
      </c>
      <c r="L402" s="6">
        <f>_xlfn.XLOOKUP(D402,products!$A$1:$A$49,products!$E$1:$E$49,,0)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Large</v>
      </c>
      <c r="P402" t="str">
        <f>_xlfn.XLOOKUP(OrdersTable[[#This Row],[Customer ID]],customers!$A$1:$A$1001,customers!I401:I1401,,0)</f>
        <v>No</v>
      </c>
      <c r="Q402" s="7">
        <f>SUM(OrdersTable[Sales])</f>
        <v>45134.254999999997</v>
      </c>
      <c r="R402">
        <f>COUNTA(OrdersTable[Order ID])</f>
        <v>1000</v>
      </c>
      <c r="S402" s="7">
        <f>OrdersTable[[#This Row],[Total revenue]]/OrdersTable[[#This Row],[count order id]]</f>
        <v>45.134254999999996</v>
      </c>
    </row>
    <row r="403" spans="1:19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_xlfn.XLOOKUP(C403,customers!$A$1:$A$1001,customers!B402:B1402,,0)</f>
        <v>Caddric Krzysztofiak</v>
      </c>
      <c r="G403" s="2" t="str">
        <f>_xlfn.XLOOKUP(C403,customers!$A$1:$A$1001,customers!$C$1:$C$1001,,0)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 s="5">
        <f>_xlfn.XLOOKUP(D403,products!$A$1:$A$49,products!$D$1:$D$49,,0)</f>
        <v>0.2</v>
      </c>
      <c r="L403" s="6">
        <f>_xlfn.XLOOKUP(D403,products!$A$1:$A$49,products!$E$1:$E$49,,0)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_xlfn.XLOOKUP(OrdersTable[[#This Row],[Customer ID]],customers!$A$1:$A$1001,customers!I402:I1402,,0)</f>
        <v>No</v>
      </c>
      <c r="Q403" s="7">
        <f>SUM(OrdersTable[Sales])</f>
        <v>45134.254999999997</v>
      </c>
      <c r="R403">
        <f>COUNTA(OrdersTable[Order ID])</f>
        <v>1000</v>
      </c>
      <c r="S403" s="7">
        <f>OrdersTable[[#This Row],[Total revenue]]/OrdersTable[[#This Row],[count order id]]</f>
        <v>45.134254999999996</v>
      </c>
    </row>
    <row r="404" spans="1:19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_xlfn.XLOOKUP(C404,customers!$A$1:$A$1001,customers!B403:B1403,,0)</f>
        <v>Jammie Cloke</v>
      </c>
      <c r="G404" s="2" t="str">
        <f>_xlfn.XLOOKUP(C404,customers!$A$1:$A$1001,customers!$C$1:$C$1001,,0)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 s="5">
        <f>_xlfn.XLOOKUP(D404,products!$A$1:$A$49,products!$D$1:$D$49,,0)</f>
        <v>1</v>
      </c>
      <c r="L404" s="6">
        <f>_xlfn.XLOOKUP(D404,products!$A$1:$A$49,products!$E$1:$E$49,,0)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_xlfn.XLOOKUP(OrdersTable[[#This Row],[Customer ID]],customers!$A$1:$A$1001,customers!I403:I1403,,0)</f>
        <v>No</v>
      </c>
      <c r="Q404" s="7">
        <f>SUM(OrdersTable[Sales])</f>
        <v>45134.254999999997</v>
      </c>
      <c r="R404">
        <f>COUNTA(OrdersTable[Order ID])</f>
        <v>1000</v>
      </c>
      <c r="S404" s="7">
        <f>OrdersTable[[#This Row],[Total revenue]]/OrdersTable[[#This Row],[count order id]]</f>
        <v>45.134254999999996</v>
      </c>
    </row>
    <row r="405" spans="1:19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_xlfn.XLOOKUP(C405,customers!$A$1:$A$1001,customers!B404:B1404,,0)</f>
        <v>Kathleen Diable</v>
      </c>
      <c r="G405" s="2" t="str">
        <f>_xlfn.XLOOKUP(C405,customers!$A$1:$A$1001,customers!$C$1:$C$1001,,0)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 s="5">
        <f>_xlfn.XLOOKUP(D405,products!$A$1:$A$49,products!$D$1:$D$49,,0)</f>
        <v>0.2</v>
      </c>
      <c r="L405" s="6">
        <f>_xlfn.XLOOKUP(D405,products!$A$1:$A$49,products!$E$1:$E$49,,0)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Large</v>
      </c>
      <c r="P405" t="str">
        <f>_xlfn.XLOOKUP(OrdersTable[[#This Row],[Customer ID]],customers!$A$1:$A$1001,customers!I404:I1404,,0)</f>
        <v>Yes</v>
      </c>
      <c r="Q405" s="7">
        <f>SUM(OrdersTable[Sales])</f>
        <v>45134.254999999997</v>
      </c>
      <c r="R405">
        <f>COUNTA(OrdersTable[Order ID])</f>
        <v>1000</v>
      </c>
      <c r="S405" s="7">
        <f>OrdersTable[[#This Row],[Total revenue]]/OrdersTable[[#This Row],[count order id]]</f>
        <v>45.134254999999996</v>
      </c>
    </row>
    <row r="406" spans="1:19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_xlfn.XLOOKUP(C406,customers!$A$1:$A$1001,customers!B405:B1405,,0)</f>
        <v>Agretha Melland</v>
      </c>
      <c r="G406" s="2" t="str">
        <f>_xlfn.XLOOKUP(C406,customers!$A$1:$A$1001,customers!$C$1:$C$1001,,0)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 s="5">
        <f>_xlfn.XLOOKUP(D406,products!$A$1:$A$49,products!$D$1:$D$49,,0)</f>
        <v>1</v>
      </c>
      <c r="L406" s="6">
        <f>_xlfn.XLOOKUP(D406,products!$A$1:$A$49,products!$E$1:$E$49,,0)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_xlfn.XLOOKUP(OrdersTable[[#This Row],[Customer ID]],customers!$A$1:$A$1001,customers!I405:I1405,,0)</f>
        <v>Yes</v>
      </c>
      <c r="Q406" s="7">
        <f>SUM(OrdersTable[Sales])</f>
        <v>45134.254999999997</v>
      </c>
      <c r="R406">
        <f>COUNTA(OrdersTable[Order ID])</f>
        <v>1000</v>
      </c>
      <c r="S406" s="7">
        <f>OrdersTable[[#This Row],[Total revenue]]/OrdersTable[[#This Row],[count order id]]</f>
        <v>45.134254999999996</v>
      </c>
    </row>
    <row r="407" spans="1:19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_xlfn.XLOOKUP(C407,customers!$A$1:$A$1001,customers!B406:B1406,,0)</f>
        <v>Alberta Balsdone</v>
      </c>
      <c r="G407" s="2" t="str">
        <f>_xlfn.XLOOKUP(C407,customers!$A$1:$A$1001,customers!$C$1:$C$1001,,0)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 s="5">
        <f>_xlfn.XLOOKUP(D407,products!$A$1:$A$49,products!$D$1:$D$49,,0)</f>
        <v>0.5</v>
      </c>
      <c r="L407" s="6">
        <f>_xlfn.XLOOKUP(D407,products!$A$1:$A$49,products!$E$1:$E$49,,0)</f>
        <v>8.25</v>
      </c>
      <c r="M407" s="6">
        <f t="shared" si="18"/>
        <v>24.75</v>
      </c>
      <c r="N407" t="str">
        <f t="shared" si="19"/>
        <v>Excecutive</v>
      </c>
      <c r="O407" t="str">
        <f t="shared" si="20"/>
        <v>Medium</v>
      </c>
      <c r="P407" t="str">
        <f>_xlfn.XLOOKUP(OrdersTable[[#This Row],[Customer ID]],customers!$A$1:$A$1001,customers!I406:I1406,,0)</f>
        <v>No</v>
      </c>
      <c r="Q407" s="7">
        <f>SUM(OrdersTable[Sales])</f>
        <v>45134.254999999997</v>
      </c>
      <c r="R407">
        <f>COUNTA(OrdersTable[Order ID])</f>
        <v>1000</v>
      </c>
      <c r="S407" s="7">
        <f>OrdersTable[[#This Row],[Total revenue]]/OrdersTable[[#This Row],[count order id]]</f>
        <v>45.134254999999996</v>
      </c>
    </row>
    <row r="408" spans="1:19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_xlfn.XLOOKUP(C408,customers!$A$1:$A$1001,customers!B407:B1407,,0)</f>
        <v>Micky Glover</v>
      </c>
      <c r="G408" s="2" t="str">
        <f>_xlfn.XLOOKUP(C408,customers!$A$1:$A$1001,customers!$C$1:$C$1001,,0)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 s="5">
        <f>_xlfn.XLOOKUP(D408,products!$A$1:$A$49,products!$D$1:$D$49,,0)</f>
        <v>1</v>
      </c>
      <c r="L408" s="6">
        <f>_xlfn.XLOOKUP(D408,products!$A$1:$A$49,products!$E$1:$E$49,,0)</f>
        <v>13.75</v>
      </c>
      <c r="M408" s="6">
        <f t="shared" si="18"/>
        <v>68.75</v>
      </c>
      <c r="N408" t="str">
        <f t="shared" si="19"/>
        <v>Excecutive</v>
      </c>
      <c r="O408" t="str">
        <f t="shared" si="20"/>
        <v>Medium</v>
      </c>
      <c r="P408" t="str">
        <f>_xlfn.XLOOKUP(OrdersTable[[#This Row],[Customer ID]],customers!$A$1:$A$1001,customers!I407:I1407,,0)</f>
        <v>Yes</v>
      </c>
      <c r="Q408" s="7">
        <f>SUM(OrdersTable[Sales])</f>
        <v>45134.254999999997</v>
      </c>
      <c r="R408">
        <f>COUNTA(OrdersTable[Order ID])</f>
        <v>1000</v>
      </c>
      <c r="S408" s="7">
        <f>OrdersTable[[#This Row],[Total revenue]]/OrdersTable[[#This Row],[count order id]]</f>
        <v>45.134254999999996</v>
      </c>
    </row>
    <row r="409" spans="1:19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_xlfn.XLOOKUP(C409,customers!$A$1:$A$1001,customers!B408:B1408,,0)</f>
        <v>Silvanus Enefer</v>
      </c>
      <c r="G409" s="2">
        <f>_xlfn.XLOOKUP(C409,customers!$A$1:$A$1001,customers!$C$1:$C$1001,,0)</f>
        <v>0</v>
      </c>
      <c r="H409" s="2" t="str">
        <f>_xlfn.XLOOKUP(C409,customers!$A$1:$A$1001,customers!$G$1:$G$1001,,0)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 s="5">
        <f>_xlfn.XLOOKUP(D409,products!$A$1:$A$49,products!$D$1:$D$49,,0)</f>
        <v>0.5</v>
      </c>
      <c r="L409" s="6">
        <f>_xlfn.XLOOKUP(D409,products!$A$1:$A$49,products!$E$1:$E$49,,0)</f>
        <v>8.25</v>
      </c>
      <c r="M409" s="6">
        <f t="shared" si="18"/>
        <v>49.5</v>
      </c>
      <c r="N409" t="str">
        <f t="shared" si="19"/>
        <v>Excecutive</v>
      </c>
      <c r="O409" t="str">
        <f t="shared" si="20"/>
        <v>Medium</v>
      </c>
      <c r="P409" t="str">
        <f>_xlfn.XLOOKUP(OrdersTable[[#This Row],[Customer ID]],customers!$A$1:$A$1001,customers!I408:I1408,,0)</f>
        <v>No</v>
      </c>
      <c r="Q409" s="7">
        <f>SUM(OrdersTable[Sales])</f>
        <v>45134.254999999997</v>
      </c>
      <c r="R409">
        <f>COUNTA(OrdersTable[Order ID])</f>
        <v>1000</v>
      </c>
      <c r="S409" s="7">
        <f>OrdersTable[[#This Row],[Total revenue]]/OrdersTable[[#This Row],[count order id]]</f>
        <v>45.134254999999996</v>
      </c>
    </row>
    <row r="410" spans="1:19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_xlfn.XLOOKUP(C410,customers!$A$1:$A$1001,customers!B409:B1409,,0)</f>
        <v>Marvin Gundry</v>
      </c>
      <c r="G410" s="2" t="str">
        <f>_xlfn.XLOOKUP(C410,customers!$A$1:$A$1001,customers!$C$1:$C$1001,,0)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 s="5">
        <f>_xlfn.XLOOKUP(D410,products!$A$1:$A$49,products!$D$1:$D$49,,0)</f>
        <v>2.5</v>
      </c>
      <c r="L410" s="6">
        <f>_xlfn.XLOOKUP(D410,products!$A$1:$A$49,products!$E$1:$E$49,,0)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_xlfn.XLOOKUP(OrdersTable[[#This Row],[Customer ID]],customers!$A$1:$A$1001,customers!I409:I1409,,0)</f>
        <v>No</v>
      </c>
      <c r="Q410" s="7">
        <f>SUM(OrdersTable[Sales])</f>
        <v>45134.254999999997</v>
      </c>
      <c r="R410">
        <f>COUNTA(OrdersTable[Order ID])</f>
        <v>1000</v>
      </c>
      <c r="S410" s="7">
        <f>OrdersTable[[#This Row],[Total revenue]]/OrdersTable[[#This Row],[count order id]]</f>
        <v>45.134254999999996</v>
      </c>
    </row>
    <row r="411" spans="1:19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_xlfn.XLOOKUP(C411,customers!$A$1:$A$1001,customers!B410:B1410,,0)</f>
        <v>Allis Wilmore</v>
      </c>
      <c r="G411" s="2">
        <f>_xlfn.XLOOKUP(C411,customers!$A$1:$A$1001,customers!$C$1:$C$1001,,0)</f>
        <v>0</v>
      </c>
      <c r="H411" s="2" t="str">
        <f>_xlfn.XLOOKUP(C411,customers!$A$1:$A$1001,customers!$G$1:$G$1001,,0)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 s="5">
        <f>_xlfn.XLOOKUP(D411,products!$A$1:$A$49,products!$D$1:$D$49,,0)</f>
        <v>1</v>
      </c>
      <c r="L411" s="6">
        <f>_xlfn.XLOOKUP(D411,products!$A$1:$A$49,products!$E$1:$E$49,,0)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Large</v>
      </c>
      <c r="P411" t="str">
        <f>_xlfn.XLOOKUP(OrdersTable[[#This Row],[Customer ID]],customers!$A$1:$A$1001,customers!I410:I1410,,0)</f>
        <v>No</v>
      </c>
      <c r="Q411" s="7">
        <f>SUM(OrdersTable[Sales])</f>
        <v>45134.254999999997</v>
      </c>
      <c r="R411">
        <f>COUNTA(OrdersTable[Order ID])</f>
        <v>1000</v>
      </c>
      <c r="S411" s="7">
        <f>OrdersTable[[#This Row],[Total revenue]]/OrdersTable[[#This Row],[count order id]]</f>
        <v>45.134254999999996</v>
      </c>
    </row>
    <row r="412" spans="1:19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_xlfn.XLOOKUP(C412,customers!$A$1:$A$1001,customers!B411:B1411,,0)</f>
        <v>Eustace Stenton</v>
      </c>
      <c r="G412" s="2">
        <f>_xlfn.XLOOKUP(C412,customers!$A$1:$A$1001,customers!$C$1:$C$1001,,0)</f>
        <v>0</v>
      </c>
      <c r="H412" s="2" t="str">
        <f>_xlfn.XLOOKUP(C412,customers!$A$1:$A$1001,customers!$G$1:$G$1001,,0)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 s="5">
        <f>_xlfn.XLOOKUP(D412,products!$A$1:$A$49,products!$D$1:$D$49,,0)</f>
        <v>0.2</v>
      </c>
      <c r="L412" s="6">
        <f>_xlfn.XLOOKUP(D412,products!$A$1:$A$49,products!$E$1:$E$49,,0)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Large</v>
      </c>
      <c r="P412" t="str">
        <f>_xlfn.XLOOKUP(OrdersTable[[#This Row],[Customer ID]],customers!$A$1:$A$1001,customers!I411:I1411,,0)</f>
        <v>Yes</v>
      </c>
      <c r="Q412" s="7">
        <f>SUM(OrdersTable[Sales])</f>
        <v>45134.254999999997</v>
      </c>
      <c r="R412">
        <f>COUNTA(OrdersTable[Order ID])</f>
        <v>1000</v>
      </c>
      <c r="S412" s="7">
        <f>OrdersTable[[#This Row],[Total revenue]]/OrdersTable[[#This Row],[count order id]]</f>
        <v>45.134254999999996</v>
      </c>
    </row>
    <row r="413" spans="1:19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_xlfn.XLOOKUP(C413,customers!$A$1:$A$1001,customers!B412:B1412,,0)</f>
        <v>Lyndsey MacManus</v>
      </c>
      <c r="G413" s="2">
        <f>_xlfn.XLOOKUP(C413,customers!$A$1:$A$1001,customers!$C$1:$C$1001,,0)</f>
        <v>0</v>
      </c>
      <c r="H413" s="2" t="str">
        <f>_xlfn.XLOOKUP(C413,customers!$A$1:$A$1001,customers!$G$1:$G$1001,,0)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 s="5">
        <f>_xlfn.XLOOKUP(D413,products!$A$1:$A$49,products!$D$1:$D$49,,0)</f>
        <v>1</v>
      </c>
      <c r="L413" s="6">
        <f>_xlfn.XLOOKUP(D413,products!$A$1:$A$49,products!$E$1:$E$49,,0)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_xlfn.XLOOKUP(OrdersTable[[#This Row],[Customer ID]],customers!$A$1:$A$1001,customers!I412:I1412,,0)</f>
        <v>No</v>
      </c>
      <c r="Q413" s="7">
        <f>SUM(OrdersTable[Sales])</f>
        <v>45134.254999999997</v>
      </c>
      <c r="R413">
        <f>COUNTA(OrdersTable[Order ID])</f>
        <v>1000</v>
      </c>
      <c r="S413" s="7">
        <f>OrdersTable[[#This Row],[Total revenue]]/OrdersTable[[#This Row],[count order id]]</f>
        <v>45.134254999999996</v>
      </c>
    </row>
    <row r="414" spans="1:19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_xlfn.XLOOKUP(C414,customers!$A$1:$A$1001,customers!B413:B1413,,0)</f>
        <v>Correy Bourner</v>
      </c>
      <c r="G414" s="2">
        <f>_xlfn.XLOOKUP(C414,customers!$A$1:$A$1001,customers!$C$1:$C$1001,,0)</f>
        <v>0</v>
      </c>
      <c r="H414" s="2" t="str">
        <f>_xlfn.XLOOKUP(C414,customers!$A$1:$A$1001,customers!$G$1:$G$1001,,0)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 s="5">
        <f>_xlfn.XLOOKUP(D414,products!$A$1:$A$49,products!$D$1:$D$49,,0)</f>
        <v>1</v>
      </c>
      <c r="L414" s="6">
        <f>_xlfn.XLOOKUP(D414,products!$A$1:$A$49,products!$E$1:$E$49,,0)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_xlfn.XLOOKUP(OrdersTable[[#This Row],[Customer ID]],customers!$A$1:$A$1001,customers!I413:I1413,,0)</f>
        <v>Yes</v>
      </c>
      <c r="Q414" s="7">
        <f>SUM(OrdersTable[Sales])</f>
        <v>45134.254999999997</v>
      </c>
      <c r="R414">
        <f>COUNTA(OrdersTable[Order ID])</f>
        <v>1000</v>
      </c>
      <c r="S414" s="7">
        <f>OrdersTable[[#This Row],[Total revenue]]/OrdersTable[[#This Row],[count order id]]</f>
        <v>45.134254999999996</v>
      </c>
    </row>
    <row r="415" spans="1:19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_xlfn.XLOOKUP(C415,customers!$A$1:$A$1001,customers!B414:B1414,,0)</f>
        <v>Kandy Heddan</v>
      </c>
      <c r="G415" s="2" t="str">
        <f>_xlfn.XLOOKUP(C415,customers!$A$1:$A$1001,customers!$C$1:$C$1001,,0)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 s="5">
        <f>_xlfn.XLOOKUP(D415,products!$A$1:$A$49,products!$D$1:$D$49,,0)</f>
        <v>2.5</v>
      </c>
      <c r="L415" s="6">
        <f>_xlfn.XLOOKUP(D415,products!$A$1:$A$49,products!$E$1:$E$49,,0)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Large</v>
      </c>
      <c r="P415" t="str">
        <f>_xlfn.XLOOKUP(OrdersTable[[#This Row],[Customer ID]],customers!$A$1:$A$1001,customers!I414:I1414,,0)</f>
        <v>Yes</v>
      </c>
      <c r="Q415" s="7">
        <f>SUM(OrdersTable[Sales])</f>
        <v>45134.254999999997</v>
      </c>
      <c r="R415">
        <f>COUNTA(OrdersTable[Order ID])</f>
        <v>1000</v>
      </c>
      <c r="S415" s="7">
        <f>OrdersTable[[#This Row],[Total revenue]]/OrdersTable[[#This Row],[count order id]]</f>
        <v>45.134254999999996</v>
      </c>
    </row>
    <row r="416" spans="1:19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_xlfn.XLOOKUP(C416,customers!$A$1:$A$1001,customers!B415:B1415,,0)</f>
        <v>Adora Roubert</v>
      </c>
      <c r="G416" s="2">
        <f>_xlfn.XLOOKUP(C416,customers!$A$1:$A$1001,customers!$C$1:$C$1001,,0)</f>
        <v>0</v>
      </c>
      <c r="H416" s="2" t="str">
        <f>_xlfn.XLOOKUP(C416,customers!$A$1:$A$1001,customers!$G$1:$G$1001,,0)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 s="5">
        <f>_xlfn.XLOOKUP(D416,products!$A$1:$A$49,products!$D$1:$D$49,,0)</f>
        <v>0.2</v>
      </c>
      <c r="L416" s="6">
        <f>_xlfn.XLOOKUP(D416,products!$A$1:$A$49,products!$E$1:$E$49,,0)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Large</v>
      </c>
      <c r="P416" t="str">
        <f>_xlfn.XLOOKUP(OrdersTable[[#This Row],[Customer ID]],customers!$A$1:$A$1001,customers!I415:I1415,,0)</f>
        <v>Yes</v>
      </c>
      <c r="Q416" s="7">
        <f>SUM(OrdersTable[Sales])</f>
        <v>45134.254999999997</v>
      </c>
      <c r="R416">
        <f>COUNTA(OrdersTable[Order ID])</f>
        <v>1000</v>
      </c>
      <c r="S416" s="7">
        <f>OrdersTable[[#This Row],[Total revenue]]/OrdersTable[[#This Row],[count order id]]</f>
        <v>45.134254999999996</v>
      </c>
    </row>
    <row r="417" spans="1:19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_xlfn.XLOOKUP(C417,customers!$A$1:$A$1001,customers!B416:B1416,,0)</f>
        <v>Helaina Rainforth</v>
      </c>
      <c r="G417" s="2" t="str">
        <f>_xlfn.XLOOKUP(C417,customers!$A$1:$A$1001,customers!$C$1:$C$1001,,0)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 s="5">
        <f>_xlfn.XLOOKUP(D417,products!$A$1:$A$49,products!$D$1:$D$49,,0)</f>
        <v>0.2</v>
      </c>
      <c r="L417" s="6">
        <f>_xlfn.XLOOKUP(D417,products!$A$1:$A$49,products!$E$1:$E$49,,0)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_xlfn.XLOOKUP(OrdersTable[[#This Row],[Customer ID]],customers!$A$1:$A$1001,customers!I416:I1416,,0)</f>
        <v>No</v>
      </c>
      <c r="Q417" s="7">
        <f>SUM(OrdersTable[Sales])</f>
        <v>45134.254999999997</v>
      </c>
      <c r="R417">
        <f>COUNTA(OrdersTable[Order ID])</f>
        <v>1000</v>
      </c>
      <c r="S417" s="7">
        <f>OrdersTable[[#This Row],[Total revenue]]/OrdersTable[[#This Row],[count order id]]</f>
        <v>45.134254999999996</v>
      </c>
    </row>
    <row r="418" spans="1:19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_xlfn.XLOOKUP(C418,customers!$A$1:$A$1001,customers!B417:B1417,,0)</f>
        <v>Isac Jesper</v>
      </c>
      <c r="G418" s="2">
        <f>_xlfn.XLOOKUP(C418,customers!$A$1:$A$1001,customers!$C$1:$C$1001,,0)</f>
        <v>0</v>
      </c>
      <c r="H418" s="2" t="str">
        <f>_xlfn.XLOOKUP(C418,customers!$A$1:$A$1001,customers!$G$1:$G$1001,,0)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 s="5">
        <f>_xlfn.XLOOKUP(D418,products!$A$1:$A$49,products!$D$1:$D$49,,0)</f>
        <v>0.5</v>
      </c>
      <c r="L418" s="6">
        <f>_xlfn.XLOOKUP(D418,products!$A$1:$A$49,products!$E$1:$E$49,,0)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Large</v>
      </c>
      <c r="P418" t="str">
        <f>_xlfn.XLOOKUP(OrdersTable[[#This Row],[Customer ID]],customers!$A$1:$A$1001,customers!I417:I1417,,0)</f>
        <v>No</v>
      </c>
      <c r="Q418" s="7">
        <f>SUM(OrdersTable[Sales])</f>
        <v>45134.254999999997</v>
      </c>
      <c r="R418">
        <f>COUNTA(OrdersTable[Order ID])</f>
        <v>1000</v>
      </c>
      <c r="S418" s="7">
        <f>OrdersTable[[#This Row],[Total revenue]]/OrdersTable[[#This Row],[count order id]]</f>
        <v>45.134254999999996</v>
      </c>
    </row>
    <row r="419" spans="1:19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_xlfn.XLOOKUP(C419,customers!$A$1:$A$1001,customers!B418:B1418,,0)</f>
        <v>Nadeen Broomer</v>
      </c>
      <c r="G419" s="2">
        <f>_xlfn.XLOOKUP(C419,customers!$A$1:$A$1001,customers!$C$1:$C$1001,,0)</f>
        <v>0</v>
      </c>
      <c r="H419" s="2" t="str">
        <f>_xlfn.XLOOKUP(C419,customers!$A$1:$A$1001,customers!$G$1:$G$1001,,0)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 s="5">
        <f>_xlfn.XLOOKUP(D419,products!$A$1:$A$49,products!$D$1:$D$49,,0)</f>
        <v>2.5</v>
      </c>
      <c r="L419" s="6">
        <f>_xlfn.XLOOKUP(D419,products!$A$1:$A$49,products!$E$1:$E$49,,0)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Large</v>
      </c>
      <c r="P419" t="str">
        <f>_xlfn.XLOOKUP(OrdersTable[[#This Row],[Customer ID]],customers!$A$1:$A$1001,customers!I418:I1418,,0)</f>
        <v>No</v>
      </c>
      <c r="Q419" s="7">
        <f>SUM(OrdersTable[Sales])</f>
        <v>45134.254999999997</v>
      </c>
      <c r="R419">
        <f>COUNTA(OrdersTable[Order ID])</f>
        <v>1000</v>
      </c>
      <c r="S419" s="7">
        <f>OrdersTable[[#This Row],[Total revenue]]/OrdersTable[[#This Row],[count order id]]</f>
        <v>45.134254999999996</v>
      </c>
    </row>
    <row r="420" spans="1:19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_xlfn.XLOOKUP(C420,customers!$A$1:$A$1001,customers!B419:B1419,,0)</f>
        <v>Frans Habbergham</v>
      </c>
      <c r="G420" s="2" t="str">
        <f>_xlfn.XLOOKUP(C420,customers!$A$1:$A$1001,customers!$C$1:$C$1001,,0)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 s="5">
        <f>_xlfn.XLOOKUP(D420,products!$A$1:$A$49,products!$D$1:$D$49,,0)</f>
        <v>2.5</v>
      </c>
      <c r="L420" s="6">
        <f>_xlfn.XLOOKUP(D420,products!$A$1:$A$49,products!$E$1:$E$49,,0)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Large</v>
      </c>
      <c r="P420" t="str">
        <f>_xlfn.XLOOKUP(OrdersTable[[#This Row],[Customer ID]],customers!$A$1:$A$1001,customers!I419:I1419,,0)</f>
        <v>No</v>
      </c>
      <c r="Q420" s="7">
        <f>SUM(OrdersTable[Sales])</f>
        <v>45134.254999999997</v>
      </c>
      <c r="R420">
        <f>COUNTA(OrdersTable[Order ID])</f>
        <v>1000</v>
      </c>
      <c r="S420" s="7">
        <f>OrdersTable[[#This Row],[Total revenue]]/OrdersTable[[#This Row],[count order id]]</f>
        <v>45.134254999999996</v>
      </c>
    </row>
    <row r="421" spans="1:19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_xlfn.XLOOKUP(C421,customers!$A$1:$A$1001,customers!B420:B1420,,0)</f>
        <v>Romain Avrashin</v>
      </c>
      <c r="G421" s="2" t="str">
        <f>_xlfn.XLOOKUP(C421,customers!$A$1:$A$1001,customers!$C$1:$C$1001,,0)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 s="5">
        <f>_xlfn.XLOOKUP(D421,products!$A$1:$A$49,products!$D$1:$D$49,,0)</f>
        <v>0.5</v>
      </c>
      <c r="L421" s="6">
        <f>_xlfn.XLOOKUP(D421,products!$A$1:$A$49,products!$E$1:$E$49,,0)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_xlfn.XLOOKUP(OrdersTable[[#This Row],[Customer ID]],customers!$A$1:$A$1001,customers!I420:I1420,,0)</f>
        <v>No</v>
      </c>
      <c r="Q421" s="7">
        <f>SUM(OrdersTable[Sales])</f>
        <v>45134.254999999997</v>
      </c>
      <c r="R421">
        <f>COUNTA(OrdersTable[Order ID])</f>
        <v>1000</v>
      </c>
      <c r="S421" s="7">
        <f>OrdersTable[[#This Row],[Total revenue]]/OrdersTable[[#This Row],[count order id]]</f>
        <v>45.134254999999996</v>
      </c>
    </row>
    <row r="422" spans="1:19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_xlfn.XLOOKUP(C422,customers!$A$1:$A$1001,customers!B421:B1421,,0)</f>
        <v>Jereme Gippes</v>
      </c>
      <c r="G422" s="2" t="str">
        <f>_xlfn.XLOOKUP(C422,customers!$A$1:$A$1001,customers!$C$1:$C$1001,,0)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 s="5">
        <f>_xlfn.XLOOKUP(D422,products!$A$1:$A$49,products!$D$1:$D$49,,0)</f>
        <v>0.5</v>
      </c>
      <c r="L422" s="6">
        <f>_xlfn.XLOOKUP(D422,products!$A$1:$A$49,products!$E$1:$E$49,,0)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_xlfn.XLOOKUP(OrdersTable[[#This Row],[Customer ID]],customers!$A$1:$A$1001,customers!I421:I1421,,0)</f>
        <v>Yes</v>
      </c>
      <c r="Q422" s="7">
        <f>SUM(OrdersTable[Sales])</f>
        <v>45134.254999999997</v>
      </c>
      <c r="R422">
        <f>COUNTA(OrdersTable[Order ID])</f>
        <v>1000</v>
      </c>
      <c r="S422" s="7">
        <f>OrdersTable[[#This Row],[Total revenue]]/OrdersTable[[#This Row],[count order id]]</f>
        <v>45.134254999999996</v>
      </c>
    </row>
    <row r="423" spans="1:19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_xlfn.XLOOKUP(C423,customers!$A$1:$A$1001,customers!B422:B1422,,0)</f>
        <v>Lukas Whittlesee</v>
      </c>
      <c r="G423" s="2" t="str">
        <f>_xlfn.XLOOKUP(C423,customers!$A$1:$A$1001,customers!$C$1:$C$1001,,0)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 s="5">
        <f>_xlfn.XLOOKUP(D423,products!$A$1:$A$49,products!$D$1:$D$49,,0)</f>
        <v>2.5</v>
      </c>
      <c r="L423" s="6">
        <f>_xlfn.XLOOKUP(D423,products!$A$1:$A$49,products!$E$1:$E$49,,0)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_xlfn.XLOOKUP(OrdersTable[[#This Row],[Customer ID]],customers!$A$1:$A$1001,customers!I422:I1422,,0)</f>
        <v>No</v>
      </c>
      <c r="Q423" s="7">
        <f>SUM(OrdersTable[Sales])</f>
        <v>45134.254999999997</v>
      </c>
      <c r="R423">
        <f>COUNTA(OrdersTable[Order ID])</f>
        <v>1000</v>
      </c>
      <c r="S423" s="7">
        <f>OrdersTable[[#This Row],[Total revenue]]/OrdersTable[[#This Row],[count order id]]</f>
        <v>45.134254999999996</v>
      </c>
    </row>
    <row r="424" spans="1:19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_xlfn.XLOOKUP(C424,customers!$A$1:$A$1001,customers!B423:B1423,,0)</f>
        <v>Adelheid Gladhill</v>
      </c>
      <c r="G424" s="2">
        <f>_xlfn.XLOOKUP(C424,customers!$A$1:$A$1001,customers!$C$1:$C$1001,,0)</f>
        <v>0</v>
      </c>
      <c r="H424" s="2" t="str">
        <f>_xlfn.XLOOKUP(C424,customers!$A$1:$A$1001,customers!$G$1:$G$1001,,0)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 s="5">
        <f>_xlfn.XLOOKUP(D424,products!$A$1:$A$49,products!$D$1:$D$49,,0)</f>
        <v>0.5</v>
      </c>
      <c r="L424" s="6">
        <f>_xlfn.XLOOKUP(D424,products!$A$1:$A$49,products!$E$1:$E$49,,0)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_xlfn.XLOOKUP(OrdersTable[[#This Row],[Customer ID]],customers!$A$1:$A$1001,customers!I423:I1423,,0)</f>
        <v>Yes</v>
      </c>
      <c r="Q424" s="7">
        <f>SUM(OrdersTable[Sales])</f>
        <v>45134.254999999997</v>
      </c>
      <c r="R424">
        <f>COUNTA(OrdersTable[Order ID])</f>
        <v>1000</v>
      </c>
      <c r="S424" s="7">
        <f>OrdersTable[[#This Row],[Total revenue]]/OrdersTable[[#This Row],[count order id]]</f>
        <v>45.134254999999996</v>
      </c>
    </row>
    <row r="425" spans="1:19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_xlfn.XLOOKUP(C425,customers!$A$1:$A$1001,customers!B424:B1424,,0)</f>
        <v>Edin Mathe</v>
      </c>
      <c r="G425" s="2">
        <f>_xlfn.XLOOKUP(C425,customers!$A$1:$A$1001,customers!$C$1:$C$1001,,0)</f>
        <v>0</v>
      </c>
      <c r="H425" s="2" t="str">
        <f>_xlfn.XLOOKUP(C425,customers!$A$1:$A$1001,customers!$G$1:$G$1001,,0)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 s="5">
        <f>_xlfn.XLOOKUP(D425,products!$A$1:$A$49,products!$D$1:$D$49,,0)</f>
        <v>0.5</v>
      </c>
      <c r="L425" s="6">
        <f>_xlfn.XLOOKUP(D425,products!$A$1:$A$49,products!$E$1:$E$49,,0)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_xlfn.XLOOKUP(OrdersTable[[#This Row],[Customer ID]],customers!$A$1:$A$1001,customers!I424:I1424,,0)</f>
        <v>Yes</v>
      </c>
      <c r="Q425" s="7">
        <f>SUM(OrdersTable[Sales])</f>
        <v>45134.254999999997</v>
      </c>
      <c r="R425">
        <f>COUNTA(OrdersTable[Order ID])</f>
        <v>1000</v>
      </c>
      <c r="S425" s="7">
        <f>OrdersTable[[#This Row],[Total revenue]]/OrdersTable[[#This Row],[count order id]]</f>
        <v>45.134254999999996</v>
      </c>
    </row>
    <row r="426" spans="1:19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_xlfn.XLOOKUP(C426,customers!$A$1:$A$1001,customers!B425:B1425,,0)</f>
        <v>Spencer Wastell</v>
      </c>
      <c r="G426" s="2" t="str">
        <f>_xlfn.XLOOKUP(C426,customers!$A$1:$A$1001,customers!$C$1:$C$1001,,0)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 s="5">
        <f>_xlfn.XLOOKUP(D426,products!$A$1:$A$49,products!$D$1:$D$49,,0)</f>
        <v>0.5</v>
      </c>
      <c r="L426" s="6">
        <f>_xlfn.XLOOKUP(D426,products!$A$1:$A$49,products!$E$1:$E$49,,0)</f>
        <v>8.91</v>
      </c>
      <c r="M426" s="6">
        <f t="shared" si="18"/>
        <v>26.73</v>
      </c>
      <c r="N426" t="str">
        <f t="shared" si="19"/>
        <v>Excecutive</v>
      </c>
      <c r="O426" t="str">
        <f t="shared" si="20"/>
        <v>Large</v>
      </c>
      <c r="P426" t="str">
        <f>_xlfn.XLOOKUP(OrdersTable[[#This Row],[Customer ID]],customers!$A$1:$A$1001,customers!I425:I1425,,0)</f>
        <v>No</v>
      </c>
      <c r="Q426" s="7">
        <f>SUM(OrdersTable[Sales])</f>
        <v>45134.254999999997</v>
      </c>
      <c r="R426">
        <f>COUNTA(OrdersTable[Order ID])</f>
        <v>1000</v>
      </c>
      <c r="S426" s="7">
        <f>OrdersTable[[#This Row],[Total revenue]]/OrdersTable[[#This Row],[count order id]]</f>
        <v>45.134254999999996</v>
      </c>
    </row>
    <row r="427" spans="1:19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_xlfn.XLOOKUP(C427,customers!$A$1:$A$1001,customers!B426:B1426,,0)</f>
        <v>Bobbe Jevon</v>
      </c>
      <c r="G427" s="2" t="str">
        <f>_xlfn.XLOOKUP(C427,customers!$A$1:$A$1001,customers!$C$1:$C$1001,,0)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 s="5">
        <f>_xlfn.XLOOKUP(D427,products!$A$1:$A$49,products!$D$1:$D$49,,0)</f>
        <v>1</v>
      </c>
      <c r="L427" s="6">
        <f>_xlfn.XLOOKUP(D427,products!$A$1:$A$49,products!$E$1:$E$49,,0)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_xlfn.XLOOKUP(OrdersTable[[#This Row],[Customer ID]],customers!$A$1:$A$1001,customers!I426:I1426,,0)</f>
        <v>Yes</v>
      </c>
      <c r="Q427" s="7">
        <f>SUM(OrdersTable[Sales])</f>
        <v>45134.254999999997</v>
      </c>
      <c r="R427">
        <f>COUNTA(OrdersTable[Order ID])</f>
        <v>1000</v>
      </c>
      <c r="S427" s="7">
        <f>OrdersTable[[#This Row],[Total revenue]]/OrdersTable[[#This Row],[count order id]]</f>
        <v>45.134254999999996</v>
      </c>
    </row>
    <row r="428" spans="1:19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_xlfn.XLOOKUP(C428,customers!$A$1:$A$1001,customers!B427:B1427,,0)</f>
        <v>Bear Gaish</v>
      </c>
      <c r="G428" s="2" t="str">
        <f>_xlfn.XLOOKUP(C428,customers!$A$1:$A$1001,customers!$C$1:$C$1001,,0)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 s="5">
        <f>_xlfn.XLOOKUP(D428,products!$A$1:$A$49,products!$D$1:$D$49,,0)</f>
        <v>0.2</v>
      </c>
      <c r="L428" s="6">
        <f>_xlfn.XLOOKUP(D428,products!$A$1:$A$49,products!$E$1:$E$49,,0)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Large</v>
      </c>
      <c r="P428" t="str">
        <f>_xlfn.XLOOKUP(OrdersTable[[#This Row],[Customer ID]],customers!$A$1:$A$1001,customers!I427:I1427,,0)</f>
        <v>Yes</v>
      </c>
      <c r="Q428" s="7">
        <f>SUM(OrdersTable[Sales])</f>
        <v>45134.254999999997</v>
      </c>
      <c r="R428">
        <f>COUNTA(OrdersTable[Order ID])</f>
        <v>1000</v>
      </c>
      <c r="S428" s="7">
        <f>OrdersTable[[#This Row],[Total revenue]]/OrdersTable[[#This Row],[count order id]]</f>
        <v>45.134254999999996</v>
      </c>
    </row>
    <row r="429" spans="1:19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_xlfn.XLOOKUP(C429,customers!$A$1:$A$1001,customers!B428:B1428,,0)</f>
        <v>Skipton Morrall</v>
      </c>
      <c r="G429" s="2">
        <f>_xlfn.XLOOKUP(C429,customers!$A$1:$A$1001,customers!$C$1:$C$1001,,0)</f>
        <v>0</v>
      </c>
      <c r="H429" s="2" t="str">
        <f>_xlfn.XLOOKUP(C429,customers!$A$1:$A$1001,customers!$G$1:$G$1001,,0)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 s="5">
        <f>_xlfn.XLOOKUP(D429,products!$A$1:$A$49,products!$D$1:$D$49,,0)</f>
        <v>2.5</v>
      </c>
      <c r="L429" s="6">
        <f>_xlfn.XLOOKUP(D429,products!$A$1:$A$49,products!$E$1:$E$49,,0)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_xlfn.XLOOKUP(OrdersTable[[#This Row],[Customer ID]],customers!$A$1:$A$1001,customers!I428:I1428,,0)</f>
        <v>Yes</v>
      </c>
      <c r="Q429" s="7">
        <f>SUM(OrdersTable[Sales])</f>
        <v>45134.254999999997</v>
      </c>
      <c r="R429">
        <f>COUNTA(OrdersTable[Order ID])</f>
        <v>1000</v>
      </c>
      <c r="S429" s="7">
        <f>OrdersTable[[#This Row],[Total revenue]]/OrdersTable[[#This Row],[count order id]]</f>
        <v>45.134254999999996</v>
      </c>
    </row>
    <row r="430" spans="1:19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_xlfn.XLOOKUP(C430,customers!$A$1:$A$1001,customers!B429:B1429,,0)</f>
        <v>Kriste Wessel</v>
      </c>
      <c r="G430" s="2" t="str">
        <f>_xlfn.XLOOKUP(C430,customers!$A$1:$A$1001,customers!$C$1:$C$1001,,0)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 s="5">
        <f>_xlfn.XLOOKUP(D430,products!$A$1:$A$49,products!$D$1:$D$49,,0)</f>
        <v>1</v>
      </c>
      <c r="L430" s="6">
        <f>_xlfn.XLOOKUP(D430,products!$A$1:$A$49,products!$E$1:$E$49,,0)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Large</v>
      </c>
      <c r="P430" t="str">
        <f>_xlfn.XLOOKUP(OrdersTable[[#This Row],[Customer ID]],customers!$A$1:$A$1001,customers!I429:I1429,,0)</f>
        <v>Yes</v>
      </c>
      <c r="Q430" s="7">
        <f>SUM(OrdersTable[Sales])</f>
        <v>45134.254999999997</v>
      </c>
      <c r="R430">
        <f>COUNTA(OrdersTable[Order ID])</f>
        <v>1000</v>
      </c>
      <c r="S430" s="7">
        <f>OrdersTable[[#This Row],[Total revenue]]/OrdersTable[[#This Row],[count order id]]</f>
        <v>45.134254999999996</v>
      </c>
    </row>
    <row r="431" spans="1:19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_xlfn.XLOOKUP(C431,customers!$A$1:$A$1001,customers!B430:B1430,,0)</f>
        <v>Boyce Tarte</v>
      </c>
      <c r="G431" s="2" t="str">
        <f>_xlfn.XLOOKUP(C431,customers!$A$1:$A$1001,customers!$C$1:$C$1001,,0)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 s="5">
        <f>_xlfn.XLOOKUP(D431,products!$A$1:$A$49,products!$D$1:$D$49,,0)</f>
        <v>1</v>
      </c>
      <c r="L431" s="6">
        <f>_xlfn.XLOOKUP(D431,products!$A$1:$A$49,products!$E$1:$E$49,,0)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Large</v>
      </c>
      <c r="P431" t="str">
        <f>_xlfn.XLOOKUP(OrdersTable[[#This Row],[Customer ID]],customers!$A$1:$A$1001,customers!I430:I1430,,0)</f>
        <v>Yes</v>
      </c>
      <c r="Q431" s="7">
        <f>SUM(OrdersTable[Sales])</f>
        <v>45134.254999999997</v>
      </c>
      <c r="R431">
        <f>COUNTA(OrdersTable[Order ID])</f>
        <v>1000</v>
      </c>
      <c r="S431" s="7">
        <f>OrdersTable[[#This Row],[Total revenue]]/OrdersTable[[#This Row],[count order id]]</f>
        <v>45.134254999999996</v>
      </c>
    </row>
    <row r="432" spans="1:19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_xlfn.XLOOKUP(C432,customers!$A$1:$A$1001,customers!B431:B1431,,0)</f>
        <v>Cece Inker</v>
      </c>
      <c r="G432" s="2" t="str">
        <f>_xlfn.XLOOKUP(C432,customers!$A$1:$A$1001,customers!$C$1:$C$1001,,0)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 s="5">
        <f>_xlfn.XLOOKUP(D432,products!$A$1:$A$49,products!$D$1:$D$49,,0)</f>
        <v>0.2</v>
      </c>
      <c r="L432" s="6">
        <f>_xlfn.XLOOKUP(D432,products!$A$1:$A$49,products!$E$1:$E$49,,0)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_xlfn.XLOOKUP(OrdersTable[[#This Row],[Customer ID]],customers!$A$1:$A$1001,customers!I431:I1431,,0)</f>
        <v>No</v>
      </c>
      <c r="Q432" s="7">
        <f>SUM(OrdersTable[Sales])</f>
        <v>45134.254999999997</v>
      </c>
      <c r="R432">
        <f>COUNTA(OrdersTable[Order ID])</f>
        <v>1000</v>
      </c>
      <c r="S432" s="7">
        <f>OrdersTable[[#This Row],[Total revenue]]/OrdersTable[[#This Row],[count order id]]</f>
        <v>45.134254999999996</v>
      </c>
    </row>
    <row r="433" spans="1:19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_xlfn.XLOOKUP(C433,customers!$A$1:$A$1001,customers!B432:B1432,,0)</f>
        <v>Grazia Oats</v>
      </c>
      <c r="G433" s="2" t="str">
        <f>_xlfn.XLOOKUP(C433,customers!$A$1:$A$1001,customers!$C$1:$C$1001,,0)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 s="5">
        <f>_xlfn.XLOOKUP(D433,products!$A$1:$A$49,products!$D$1:$D$49,,0)</f>
        <v>2.5</v>
      </c>
      <c r="L433" s="6">
        <f>_xlfn.XLOOKUP(D433,products!$A$1:$A$49,products!$E$1:$E$49,,0)</f>
        <v>27.945</v>
      </c>
      <c r="M433" s="6">
        <f t="shared" si="18"/>
        <v>83.835000000000008</v>
      </c>
      <c r="N433" t="str">
        <f t="shared" si="19"/>
        <v>Excecutive</v>
      </c>
      <c r="O433" t="str">
        <f t="shared" si="20"/>
        <v>Dark</v>
      </c>
      <c r="P433" t="str">
        <f>_xlfn.XLOOKUP(OrdersTable[[#This Row],[Customer ID]],customers!$A$1:$A$1001,customers!I432:I1432,,0)</f>
        <v>Yes</v>
      </c>
      <c r="Q433" s="7">
        <f>SUM(OrdersTable[Sales])</f>
        <v>45134.254999999997</v>
      </c>
      <c r="R433">
        <f>COUNTA(OrdersTable[Order ID])</f>
        <v>1000</v>
      </c>
      <c r="S433" s="7">
        <f>OrdersTable[[#This Row],[Total revenue]]/OrdersTable[[#This Row],[count order id]]</f>
        <v>45.134254999999996</v>
      </c>
    </row>
    <row r="434" spans="1:19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_xlfn.XLOOKUP(C434,customers!$A$1:$A$1001,customers!B433:B1433,,0)</f>
        <v>Ronda Pyson</v>
      </c>
      <c r="G434" s="2">
        <f>_xlfn.XLOOKUP(C434,customers!$A$1:$A$1001,customers!$C$1:$C$1001,,0)</f>
        <v>0</v>
      </c>
      <c r="H434" s="2" t="str">
        <f>_xlfn.XLOOKUP(C434,customers!$A$1:$A$1001,customers!$G$1:$G$1001,,0)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 s="5">
        <f>_xlfn.XLOOKUP(D434,products!$A$1:$A$49,products!$D$1:$D$49,,0)</f>
        <v>1</v>
      </c>
      <c r="L434" s="6">
        <f>_xlfn.XLOOKUP(D434,products!$A$1:$A$49,products!$E$1:$E$49,,0)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_xlfn.XLOOKUP(OrdersTable[[#This Row],[Customer ID]],customers!$A$1:$A$1001,customers!I433:I1433,,0)</f>
        <v>No</v>
      </c>
      <c r="Q434" s="7">
        <f>SUM(OrdersTable[Sales])</f>
        <v>45134.254999999997</v>
      </c>
      <c r="R434">
        <f>COUNTA(OrdersTable[Order ID])</f>
        <v>1000</v>
      </c>
      <c r="S434" s="7">
        <f>OrdersTable[[#This Row],[Total revenue]]/OrdersTable[[#This Row],[count order id]]</f>
        <v>45.134254999999996</v>
      </c>
    </row>
    <row r="435" spans="1:19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_xlfn.XLOOKUP(C435,customers!$A$1:$A$1001,customers!B434:B1434,,0)</f>
        <v>Rafaela Treacher</v>
      </c>
      <c r="G435" s="2" t="str">
        <f>_xlfn.XLOOKUP(C435,customers!$A$1:$A$1001,customers!$C$1:$C$1001,,0)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 s="5">
        <f>_xlfn.XLOOKUP(D435,products!$A$1:$A$49,products!$D$1:$D$49,,0)</f>
        <v>2.5</v>
      </c>
      <c r="L435" s="6">
        <f>_xlfn.XLOOKUP(D435,products!$A$1:$A$49,products!$E$1:$E$49,,0)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_xlfn.XLOOKUP(OrdersTable[[#This Row],[Customer ID]],customers!$A$1:$A$1001,customers!I434:I1434,,0)</f>
        <v>No</v>
      </c>
      <c r="Q435" s="7">
        <f>SUM(OrdersTable[Sales])</f>
        <v>45134.254999999997</v>
      </c>
      <c r="R435">
        <f>COUNTA(OrdersTable[Order ID])</f>
        <v>1000</v>
      </c>
      <c r="S435" s="7">
        <f>OrdersTable[[#This Row],[Total revenue]]/OrdersTable[[#This Row],[count order id]]</f>
        <v>45.134254999999996</v>
      </c>
    </row>
    <row r="436" spans="1:19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_xlfn.XLOOKUP(C436,customers!$A$1:$A$1001,customers!B435:B1435,,0)</f>
        <v>Margie Palleske</v>
      </c>
      <c r="G436" s="2">
        <f>_xlfn.XLOOKUP(C436,customers!$A$1:$A$1001,customers!$C$1:$C$1001,,0)</f>
        <v>0</v>
      </c>
      <c r="H436" s="2" t="str">
        <f>_xlfn.XLOOKUP(C436,customers!$A$1:$A$1001,customers!$G$1:$G$1001,,0)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 s="5">
        <f>_xlfn.XLOOKUP(D436,products!$A$1:$A$49,products!$D$1:$D$49,,0)</f>
        <v>1</v>
      </c>
      <c r="L436" s="6">
        <f>_xlfn.XLOOKUP(D436,products!$A$1:$A$49,products!$E$1:$E$49,,0)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_xlfn.XLOOKUP(OrdersTable[[#This Row],[Customer ID]],customers!$A$1:$A$1001,customers!I435:I1435,,0)</f>
        <v>Yes</v>
      </c>
      <c r="Q436" s="7">
        <f>SUM(OrdersTable[Sales])</f>
        <v>45134.254999999997</v>
      </c>
      <c r="R436">
        <f>COUNTA(OrdersTable[Order ID])</f>
        <v>1000</v>
      </c>
      <c r="S436" s="7">
        <f>OrdersTable[[#This Row],[Total revenue]]/OrdersTable[[#This Row],[count order id]]</f>
        <v>45.134254999999996</v>
      </c>
    </row>
    <row r="437" spans="1:19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_xlfn.XLOOKUP(C437,customers!$A$1:$A$1001,customers!B436:B1436,,0)</f>
        <v>Filip Antcliffe</v>
      </c>
      <c r="G437" s="2" t="str">
        <f>_xlfn.XLOOKUP(C437,customers!$A$1:$A$1001,customers!$C$1:$C$1001,,0)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 s="5">
        <f>_xlfn.XLOOKUP(D437,products!$A$1:$A$49,products!$D$1:$D$49,,0)</f>
        <v>0.5</v>
      </c>
      <c r="L437" s="6">
        <f>_xlfn.XLOOKUP(D437,products!$A$1:$A$49,products!$E$1:$E$49,,0)</f>
        <v>8.25</v>
      </c>
      <c r="M437" s="6">
        <f t="shared" si="18"/>
        <v>8.25</v>
      </c>
      <c r="N437" t="str">
        <f t="shared" si="19"/>
        <v>Excecutive</v>
      </c>
      <c r="O437" t="str">
        <f t="shared" si="20"/>
        <v>Medium</v>
      </c>
      <c r="P437" t="str">
        <f>_xlfn.XLOOKUP(OrdersTable[[#This Row],[Customer ID]],customers!$A$1:$A$1001,customers!I436:I1436,,0)</f>
        <v>Yes</v>
      </c>
      <c r="Q437" s="7">
        <f>SUM(OrdersTable[Sales])</f>
        <v>45134.254999999997</v>
      </c>
      <c r="R437">
        <f>COUNTA(OrdersTable[Order ID])</f>
        <v>1000</v>
      </c>
      <c r="S437" s="7">
        <f>OrdersTable[[#This Row],[Total revenue]]/OrdersTable[[#This Row],[count order id]]</f>
        <v>45.134254999999996</v>
      </c>
    </row>
    <row r="438" spans="1:19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_xlfn.XLOOKUP(C438,customers!$A$1:$A$1001,customers!B437:B1437,,0)</f>
        <v>Claudie Weond</v>
      </c>
      <c r="G438" s="2" t="str">
        <f>_xlfn.XLOOKUP(C438,customers!$A$1:$A$1001,customers!$C$1:$C$1001,,0)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 s="5">
        <f>_xlfn.XLOOKUP(D438,products!$A$1:$A$49,products!$D$1:$D$49,,0)</f>
        <v>0.2</v>
      </c>
      <c r="L438" s="6">
        <f>_xlfn.XLOOKUP(D438,products!$A$1:$A$49,products!$E$1:$E$49,,0)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Large</v>
      </c>
      <c r="P438" t="str">
        <f>_xlfn.XLOOKUP(OrdersTable[[#This Row],[Customer ID]],customers!$A$1:$A$1001,customers!I437:I1437,,0)</f>
        <v>No</v>
      </c>
      <c r="Q438" s="7">
        <f>SUM(OrdersTable[Sales])</f>
        <v>45134.254999999997</v>
      </c>
      <c r="R438">
        <f>COUNTA(OrdersTable[Order ID])</f>
        <v>1000</v>
      </c>
      <c r="S438" s="7">
        <f>OrdersTable[[#This Row],[Total revenue]]/OrdersTable[[#This Row],[count order id]]</f>
        <v>45.134254999999996</v>
      </c>
    </row>
    <row r="439" spans="1:19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_xlfn.XLOOKUP(C439,customers!$A$1:$A$1001,customers!B438:B1438,,0)</f>
        <v>Jaquenette Skentelbery</v>
      </c>
      <c r="G439" s="2">
        <f>_xlfn.XLOOKUP(C439,customers!$A$1:$A$1001,customers!$C$1:$C$1001,,0)</f>
        <v>0</v>
      </c>
      <c r="H439" s="2" t="str">
        <f>_xlfn.XLOOKUP(C439,customers!$A$1:$A$1001,customers!$G$1:$G$1001,,0)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 s="5">
        <f>_xlfn.XLOOKUP(D439,products!$A$1:$A$49,products!$D$1:$D$49,,0)</f>
        <v>2.5</v>
      </c>
      <c r="L439" s="6">
        <f>_xlfn.XLOOKUP(D439,products!$A$1:$A$49,products!$E$1:$E$49,,0)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_xlfn.XLOOKUP(OrdersTable[[#This Row],[Customer ID]],customers!$A$1:$A$1001,customers!I438:I1438,,0)</f>
        <v>No</v>
      </c>
      <c r="Q439" s="7">
        <f>SUM(OrdersTable[Sales])</f>
        <v>45134.254999999997</v>
      </c>
      <c r="R439">
        <f>COUNTA(OrdersTable[Order ID])</f>
        <v>1000</v>
      </c>
      <c r="S439" s="7">
        <f>OrdersTable[[#This Row],[Total revenue]]/OrdersTable[[#This Row],[count order id]]</f>
        <v>45.134254999999996</v>
      </c>
    </row>
    <row r="440" spans="1:19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_xlfn.XLOOKUP(C440,customers!$A$1:$A$1001,customers!B439:B1439,,0)</f>
        <v>Kippie Marrison</v>
      </c>
      <c r="G440" s="2" t="str">
        <f>_xlfn.XLOOKUP(C440,customers!$A$1:$A$1001,customers!$C$1:$C$1001,,0)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 s="5">
        <f>_xlfn.XLOOKUP(D440,products!$A$1:$A$49,products!$D$1:$D$49,,0)</f>
        <v>0.5</v>
      </c>
      <c r="L440" s="6">
        <f>_xlfn.XLOOKUP(D440,products!$A$1:$A$49,products!$E$1:$E$49,,0)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_xlfn.XLOOKUP(OrdersTable[[#This Row],[Customer ID]],customers!$A$1:$A$1001,customers!I439:I1439,,0)</f>
        <v>Yes</v>
      </c>
      <c r="Q440" s="7">
        <f>SUM(OrdersTable[Sales])</f>
        <v>45134.254999999997</v>
      </c>
      <c r="R440">
        <f>COUNTA(OrdersTable[Order ID])</f>
        <v>1000</v>
      </c>
      <c r="S440" s="7">
        <f>OrdersTable[[#This Row],[Total revenue]]/OrdersTable[[#This Row],[count order id]]</f>
        <v>45.134254999999996</v>
      </c>
    </row>
    <row r="441" spans="1:19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_xlfn.XLOOKUP(C441,customers!$A$1:$A$1001,customers!B440:B1440,,0)</f>
        <v>Izaak Primak</v>
      </c>
      <c r="G441" s="2" t="str">
        <f>_xlfn.XLOOKUP(C441,customers!$A$1:$A$1001,customers!$C$1:$C$1001,,0)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 s="5">
        <f>_xlfn.XLOOKUP(D441,products!$A$1:$A$49,products!$D$1:$D$49,,0)</f>
        <v>0.5</v>
      </c>
      <c r="L441" s="6">
        <f>_xlfn.XLOOKUP(D441,products!$A$1:$A$49,products!$E$1:$E$49,,0)</f>
        <v>8.91</v>
      </c>
      <c r="M441" s="6">
        <f t="shared" si="18"/>
        <v>35.64</v>
      </c>
      <c r="N441" t="str">
        <f t="shared" si="19"/>
        <v>Excecutive</v>
      </c>
      <c r="O441" t="str">
        <f t="shared" si="20"/>
        <v>Large</v>
      </c>
      <c r="P441" t="str">
        <f>_xlfn.XLOOKUP(OrdersTable[[#This Row],[Customer ID]],customers!$A$1:$A$1001,customers!I440:I1440,,0)</f>
        <v>Yes</v>
      </c>
      <c r="Q441" s="7">
        <f>SUM(OrdersTable[Sales])</f>
        <v>45134.254999999997</v>
      </c>
      <c r="R441">
        <f>COUNTA(OrdersTable[Order ID])</f>
        <v>1000</v>
      </c>
      <c r="S441" s="7">
        <f>OrdersTable[[#This Row],[Total revenue]]/OrdersTable[[#This Row],[count order id]]</f>
        <v>45.134254999999996</v>
      </c>
    </row>
    <row r="442" spans="1:19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_xlfn.XLOOKUP(C442,customers!$A$1:$A$1001,customers!B441:B1441,,0)</f>
        <v>Constanta Hatfull</v>
      </c>
      <c r="G442" s="2" t="str">
        <f>_xlfn.XLOOKUP(C442,customers!$A$1:$A$1001,customers!$C$1:$C$1001,,0)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 s="5">
        <f>_xlfn.XLOOKUP(D442,products!$A$1:$A$49,products!$D$1:$D$49,,0)</f>
        <v>2.5</v>
      </c>
      <c r="L442" s="6">
        <f>_xlfn.XLOOKUP(D442,products!$A$1:$A$49,products!$E$1:$E$49,,0)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_xlfn.XLOOKUP(OrdersTable[[#This Row],[Customer ID]],customers!$A$1:$A$1001,customers!I441:I1441,,0)</f>
        <v>No</v>
      </c>
      <c r="Q442" s="7">
        <f>SUM(OrdersTable[Sales])</f>
        <v>45134.254999999997</v>
      </c>
      <c r="R442">
        <f>COUNTA(OrdersTable[Order ID])</f>
        <v>1000</v>
      </c>
      <c r="S442" s="7">
        <f>OrdersTable[[#This Row],[Total revenue]]/OrdersTable[[#This Row],[count order id]]</f>
        <v>45.134254999999996</v>
      </c>
    </row>
    <row r="443" spans="1:19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_xlfn.XLOOKUP(C443,customers!$A$1:$A$1001,customers!B442:B1442,,0)</f>
        <v>Chastity Swatman</v>
      </c>
      <c r="G443" s="2" t="str">
        <f>_xlfn.XLOOKUP(C443,customers!$A$1:$A$1001,customers!$C$1:$C$1001,,0)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 s="5">
        <f>_xlfn.XLOOKUP(D443,products!$A$1:$A$49,products!$D$1:$D$49,,0)</f>
        <v>1</v>
      </c>
      <c r="L443" s="6">
        <f>_xlfn.XLOOKUP(D443,products!$A$1:$A$49,products!$E$1:$E$49,,0)</f>
        <v>12.15</v>
      </c>
      <c r="M443" s="6">
        <f t="shared" si="18"/>
        <v>36.450000000000003</v>
      </c>
      <c r="N443" t="str">
        <f t="shared" si="19"/>
        <v>Excecutive</v>
      </c>
      <c r="O443" t="str">
        <f t="shared" si="20"/>
        <v>Dark</v>
      </c>
      <c r="P443" t="str">
        <f>_xlfn.XLOOKUP(OrdersTable[[#This Row],[Customer ID]],customers!$A$1:$A$1001,customers!I442:I1442,,0)</f>
        <v>No</v>
      </c>
      <c r="Q443" s="7">
        <f>SUM(OrdersTable[Sales])</f>
        <v>45134.254999999997</v>
      </c>
      <c r="R443">
        <f>COUNTA(OrdersTable[Order ID])</f>
        <v>1000</v>
      </c>
      <c r="S443" s="7">
        <f>OrdersTable[[#This Row],[Total revenue]]/OrdersTable[[#This Row],[count order id]]</f>
        <v>45.134254999999996</v>
      </c>
    </row>
    <row r="444" spans="1:19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_xlfn.XLOOKUP(C444,customers!$A$1:$A$1001,customers!B443:B1443,,0)</f>
        <v>Delainey Kiddy</v>
      </c>
      <c r="G444" s="2" t="str">
        <f>_xlfn.XLOOKUP(C444,customers!$A$1:$A$1001,customers!$C$1:$C$1001,,0)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 s="5">
        <f>_xlfn.XLOOKUP(D444,products!$A$1:$A$49,products!$D$1:$D$49,,0)</f>
        <v>0.5</v>
      </c>
      <c r="L444" s="6">
        <f>_xlfn.XLOOKUP(D444,products!$A$1:$A$49,products!$E$1:$E$49,,0)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Large</v>
      </c>
      <c r="P444" t="str">
        <f>_xlfn.XLOOKUP(OrdersTable[[#This Row],[Customer ID]],customers!$A$1:$A$1001,customers!I443:I1443,,0)</f>
        <v>Yes</v>
      </c>
      <c r="Q444" s="7">
        <f>SUM(OrdersTable[Sales])</f>
        <v>45134.254999999997</v>
      </c>
      <c r="R444">
        <f>COUNTA(OrdersTable[Order ID])</f>
        <v>1000</v>
      </c>
      <c r="S444" s="7">
        <f>OrdersTable[[#This Row],[Total revenue]]/OrdersTable[[#This Row],[count order id]]</f>
        <v>45.134254999999996</v>
      </c>
    </row>
    <row r="445" spans="1:19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_xlfn.XLOOKUP(C445,customers!$A$1:$A$1001,customers!B444:B1444,,0)</f>
        <v>Marty Scholl</v>
      </c>
      <c r="G445" s="2" t="str">
        <f>_xlfn.XLOOKUP(C445,customers!$A$1:$A$1001,customers!$C$1:$C$1001,,0)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 s="5">
        <f>_xlfn.XLOOKUP(D445,products!$A$1:$A$49,products!$D$1:$D$49,,0)</f>
        <v>0.2</v>
      </c>
      <c r="L445" s="6">
        <f>_xlfn.XLOOKUP(D445,products!$A$1:$A$49,products!$E$1:$E$49,,0)</f>
        <v>4.4550000000000001</v>
      </c>
      <c r="M445" s="6">
        <f t="shared" si="18"/>
        <v>22.274999999999999</v>
      </c>
      <c r="N445" t="str">
        <f t="shared" si="19"/>
        <v>Excecutive</v>
      </c>
      <c r="O445" t="str">
        <f t="shared" si="20"/>
        <v>Large</v>
      </c>
      <c r="P445" t="str">
        <f>_xlfn.XLOOKUP(OrdersTable[[#This Row],[Customer ID]],customers!$A$1:$A$1001,customers!I444:I1444,,0)</f>
        <v>No</v>
      </c>
      <c r="Q445" s="7">
        <f>SUM(OrdersTable[Sales])</f>
        <v>45134.254999999997</v>
      </c>
      <c r="R445">
        <f>COUNTA(OrdersTable[Order ID])</f>
        <v>1000</v>
      </c>
      <c r="S445" s="7">
        <f>OrdersTable[[#This Row],[Total revenue]]/OrdersTable[[#This Row],[count order id]]</f>
        <v>45.134254999999996</v>
      </c>
    </row>
    <row r="446" spans="1:19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_xlfn.XLOOKUP(C446,customers!$A$1:$A$1001,customers!B445:B1445,,0)</f>
        <v>Blake Kelloway</v>
      </c>
      <c r="G446" s="2" t="str">
        <f>_xlfn.XLOOKUP(C446,customers!$A$1:$A$1001,customers!$C$1:$C$1001,,0)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 s="5">
        <f>_xlfn.XLOOKUP(D446,products!$A$1:$A$49,products!$D$1:$D$49,,0)</f>
        <v>0.2</v>
      </c>
      <c r="L446" s="6">
        <f>_xlfn.XLOOKUP(D446,products!$A$1:$A$49,products!$E$1:$E$49,,0)</f>
        <v>4.125</v>
      </c>
      <c r="M446" s="6">
        <f t="shared" si="18"/>
        <v>24.75</v>
      </c>
      <c r="N446" t="str">
        <f t="shared" si="19"/>
        <v>Excecutive</v>
      </c>
      <c r="O446" t="str">
        <f t="shared" si="20"/>
        <v>Medium</v>
      </c>
      <c r="P446" t="str">
        <f>_xlfn.XLOOKUP(OrdersTable[[#This Row],[Customer ID]],customers!$A$1:$A$1001,customers!I445:I1445,,0)</f>
        <v>Yes</v>
      </c>
      <c r="Q446" s="7">
        <f>SUM(OrdersTable[Sales])</f>
        <v>45134.254999999997</v>
      </c>
      <c r="R446">
        <f>COUNTA(OrdersTable[Order ID])</f>
        <v>1000</v>
      </c>
      <c r="S446" s="7">
        <f>OrdersTable[[#This Row],[Total revenue]]/OrdersTable[[#This Row],[count order id]]</f>
        <v>45.134254999999996</v>
      </c>
    </row>
    <row r="447" spans="1:19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_xlfn.XLOOKUP(C447,customers!$A$1:$A$1001,customers!B446:B1446,,0)</f>
        <v>Kippie Marrison</v>
      </c>
      <c r="G447" s="2" t="str">
        <f>_xlfn.XLOOKUP(C447,customers!$A$1:$A$1001,customers!$C$1:$C$1001,,0)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 s="5">
        <f>_xlfn.XLOOKUP(D447,products!$A$1:$A$49,products!$D$1:$D$49,,0)</f>
        <v>2.5</v>
      </c>
      <c r="L447" s="6">
        <f>_xlfn.XLOOKUP(D447,products!$A$1:$A$49,products!$E$1:$E$49,,0)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_xlfn.XLOOKUP(OrdersTable[[#This Row],[Customer ID]],customers!$A$1:$A$1001,customers!I446:I1446,,0)</f>
        <v>Yes</v>
      </c>
      <c r="Q447" s="7">
        <f>SUM(OrdersTable[Sales])</f>
        <v>45134.254999999997</v>
      </c>
      <c r="R447">
        <f>COUNTA(OrdersTable[Order ID])</f>
        <v>1000</v>
      </c>
      <c r="S447" s="7">
        <f>OrdersTable[[#This Row],[Total revenue]]/OrdersTable[[#This Row],[count order id]]</f>
        <v>45.134254999999996</v>
      </c>
    </row>
    <row r="448" spans="1:19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_xlfn.XLOOKUP(C448,customers!$A$1:$A$1001,customers!B447:B1447,,0)</f>
        <v>Patsy Vasilenko</v>
      </c>
      <c r="G448" s="2" t="str">
        <f>_xlfn.XLOOKUP(C448,customers!$A$1:$A$1001,customers!$C$1:$C$1001,,0)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 s="5">
        <f>_xlfn.XLOOKUP(D448,products!$A$1:$A$49,products!$D$1:$D$49,,0)</f>
        <v>0.5</v>
      </c>
      <c r="L448" s="6">
        <f>_xlfn.XLOOKUP(D448,products!$A$1:$A$49,products!$E$1:$E$49,,0)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_xlfn.XLOOKUP(OrdersTable[[#This Row],[Customer ID]],customers!$A$1:$A$1001,customers!I447:I1447,,0)</f>
        <v>No</v>
      </c>
      <c r="Q448" s="7">
        <f>SUM(OrdersTable[Sales])</f>
        <v>45134.254999999997</v>
      </c>
      <c r="R448">
        <f>COUNTA(OrdersTable[Order ID])</f>
        <v>1000</v>
      </c>
      <c r="S448" s="7">
        <f>OrdersTable[[#This Row],[Total revenue]]/OrdersTable[[#This Row],[count order id]]</f>
        <v>45.134254999999996</v>
      </c>
    </row>
    <row r="449" spans="1:19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_xlfn.XLOOKUP(C449,customers!$A$1:$A$1001,customers!B448:B1448,,0)</f>
        <v>Sharity Wickens</v>
      </c>
      <c r="G449" s="2" t="str">
        <f>_xlfn.XLOOKUP(C449,customers!$A$1:$A$1001,customers!$C$1:$C$1001,,0)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 s="5">
        <f>_xlfn.XLOOKUP(D449,products!$A$1:$A$49,products!$D$1:$D$49,,0)</f>
        <v>0.5</v>
      </c>
      <c r="L449" s="6">
        <f>_xlfn.XLOOKUP(D449,products!$A$1:$A$49,products!$E$1:$E$49,,0)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_xlfn.XLOOKUP(OrdersTable[[#This Row],[Customer ID]],customers!$A$1:$A$1001,customers!I448:I1448,,0)</f>
        <v>Yes</v>
      </c>
      <c r="Q449" s="7">
        <f>SUM(OrdersTable[Sales])</f>
        <v>45134.254999999997</v>
      </c>
      <c r="R449">
        <f>COUNTA(OrdersTable[Order ID])</f>
        <v>1000</v>
      </c>
      <c r="S449" s="7">
        <f>OrdersTable[[#This Row],[Total revenue]]/OrdersTable[[#This Row],[count order id]]</f>
        <v>45.134254999999996</v>
      </c>
    </row>
    <row r="450" spans="1:19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_xlfn.XLOOKUP(C450,customers!$A$1:$A$1001,customers!B449:B1449,,0)</f>
        <v>Baxy Cargen</v>
      </c>
      <c r="G450" s="2" t="str">
        <f>_xlfn.XLOOKUP(C450,customers!$A$1:$A$1001,customers!$C$1:$C$1001,,0)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 s="5">
        <f>_xlfn.XLOOKUP(D450,products!$A$1:$A$49,products!$D$1:$D$49,,0)</f>
        <v>0.5</v>
      </c>
      <c r="L450" s="6">
        <f>_xlfn.XLOOKUP(D450,products!$A$1:$A$49,products!$E$1:$E$49,,0)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Large</v>
      </c>
      <c r="P450" t="str">
        <f>_xlfn.XLOOKUP(OrdersTable[[#This Row],[Customer ID]],customers!$A$1:$A$1001,customers!I449:I1449,,0)</f>
        <v>Yes</v>
      </c>
      <c r="Q450" s="7">
        <f>SUM(OrdersTable[Sales])</f>
        <v>45134.254999999997</v>
      </c>
      <c r="R450">
        <f>COUNTA(OrdersTable[Order ID])</f>
        <v>1000</v>
      </c>
      <c r="S450" s="7">
        <f>OrdersTable[[#This Row],[Total revenue]]/OrdersTable[[#This Row],[count order id]]</f>
        <v>45.134254999999996</v>
      </c>
    </row>
    <row r="451" spans="1:19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_xlfn.XLOOKUP(C451,customers!$A$1:$A$1001,customers!B450:B1450,,0)</f>
        <v>Daryn Cassius</v>
      </c>
      <c r="G451" s="2" t="str">
        <f>_xlfn.XLOOKUP(C451,customers!$A$1:$A$1001,customers!$C$1:$C$1001,,0)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 s="5">
        <f>_xlfn.XLOOKUP(D451,products!$A$1:$A$49,products!$D$1:$D$49,,0)</f>
        <v>0.2</v>
      </c>
      <c r="L451" s="6">
        <f>_xlfn.XLOOKUP(D451,products!$A$1:$A$49,products!$E$1:$E$49,,0)</f>
        <v>2.6849999999999996</v>
      </c>
      <c r="M451" s="6">
        <f t="shared" ref="M451:M514" si="21">L451*E451</f>
        <v>5.3699999999999992</v>
      </c>
      <c r="N451" t="str">
        <f t="shared" ref="N451:N514" si="22">IF(I451="Rob","Robusta", IF(I451="Exc","Excecutive", IF(I451="Ara","Arabica", IF(I451="Lib","Liberica"))))</f>
        <v>Robusta</v>
      </c>
      <c r="O451" t="str">
        <f t="shared" ref="O451:O514" si="23">IF(J451="M","Medium", IF(J451="L","Large", IF(J451="D","Dark")))</f>
        <v>Dark</v>
      </c>
      <c r="P451" t="str">
        <f>_xlfn.XLOOKUP(OrdersTable[[#This Row],[Customer ID]],customers!$A$1:$A$1001,customers!I450:I1450,,0)</f>
        <v>No</v>
      </c>
      <c r="Q451" s="7">
        <f>SUM(OrdersTable[Sales])</f>
        <v>45134.254999999997</v>
      </c>
      <c r="R451">
        <f>COUNTA(OrdersTable[Order ID])</f>
        <v>1000</v>
      </c>
      <c r="S451" s="7">
        <f>OrdersTable[[#This Row],[Total revenue]]/OrdersTable[[#This Row],[count order id]]</f>
        <v>45.134254999999996</v>
      </c>
    </row>
    <row r="452" spans="1:19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_xlfn.XLOOKUP(C452,customers!$A$1:$A$1001,customers!B451:B1451,,0)</f>
        <v>Skelly Dolohunty</v>
      </c>
      <c r="G452" s="2" t="str">
        <f>_xlfn.XLOOKUP(C452,customers!$A$1:$A$1001,customers!$C$1:$C$1001,,0)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 s="5">
        <f>_xlfn.XLOOKUP(D452,products!$A$1:$A$49,products!$D$1:$D$49,,0)</f>
        <v>0.2</v>
      </c>
      <c r="L452" s="6">
        <f>_xlfn.XLOOKUP(D452,products!$A$1:$A$49,products!$E$1:$E$49,,0)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Large</v>
      </c>
      <c r="P452" t="str">
        <f>_xlfn.XLOOKUP(OrdersTable[[#This Row],[Customer ID]],customers!$A$1:$A$1001,customers!I451:I1451,,0)</f>
        <v>No</v>
      </c>
      <c r="Q452" s="7">
        <f>SUM(OrdersTable[Sales])</f>
        <v>45134.254999999997</v>
      </c>
      <c r="R452">
        <f>COUNTA(OrdersTable[Order ID])</f>
        <v>1000</v>
      </c>
      <c r="S452" s="7">
        <f>OrdersTable[[#This Row],[Total revenue]]/OrdersTable[[#This Row],[count order id]]</f>
        <v>45.134254999999996</v>
      </c>
    </row>
    <row r="453" spans="1:19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_xlfn.XLOOKUP(C453,customers!$A$1:$A$1001,customers!B452:B1452,,0)</f>
        <v>Hall Ranner</v>
      </c>
      <c r="G453" s="2" t="str">
        <f>_xlfn.XLOOKUP(C453,customers!$A$1:$A$1001,customers!$C$1:$C$1001,,0)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 s="5">
        <f>_xlfn.XLOOKUP(D453,products!$A$1:$A$49,products!$D$1:$D$49,,0)</f>
        <v>2.5</v>
      </c>
      <c r="L453" s="6">
        <f>_xlfn.XLOOKUP(D453,products!$A$1:$A$49,products!$E$1:$E$49,,0)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_xlfn.XLOOKUP(OrdersTable[[#This Row],[Customer ID]],customers!$A$1:$A$1001,customers!I452:I1452,,0)</f>
        <v>No</v>
      </c>
      <c r="Q453" s="7">
        <f>SUM(OrdersTable[Sales])</f>
        <v>45134.254999999997</v>
      </c>
      <c r="R453">
        <f>COUNTA(OrdersTable[Order ID])</f>
        <v>1000</v>
      </c>
      <c r="S453" s="7">
        <f>OrdersTable[[#This Row],[Total revenue]]/OrdersTable[[#This Row],[count order id]]</f>
        <v>45.134254999999996</v>
      </c>
    </row>
    <row r="454" spans="1:19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_xlfn.XLOOKUP(C454,customers!$A$1:$A$1001,customers!B453:B1453,,0)</f>
        <v>Dorey Sopper</v>
      </c>
      <c r="G454" s="2" t="str">
        <f>_xlfn.XLOOKUP(C454,customers!$A$1:$A$1001,customers!$C$1:$C$1001,,0)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 s="5">
        <f>_xlfn.XLOOKUP(D454,products!$A$1:$A$49,products!$D$1:$D$49,,0)</f>
        <v>0.2</v>
      </c>
      <c r="L454" s="6">
        <f>_xlfn.XLOOKUP(D454,products!$A$1:$A$49,products!$E$1:$E$49,,0)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Large</v>
      </c>
      <c r="P454" t="str">
        <f>_xlfn.XLOOKUP(OrdersTable[[#This Row],[Customer ID]],customers!$A$1:$A$1001,customers!I453:I1453,,0)</f>
        <v>No</v>
      </c>
      <c r="Q454" s="7">
        <f>SUM(OrdersTable[Sales])</f>
        <v>45134.254999999997</v>
      </c>
      <c r="R454">
        <f>COUNTA(OrdersTable[Order ID])</f>
        <v>1000</v>
      </c>
      <c r="S454" s="7">
        <f>OrdersTable[[#This Row],[Total revenue]]/OrdersTable[[#This Row],[count order id]]</f>
        <v>45.134254999999996</v>
      </c>
    </row>
    <row r="455" spans="1:19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_xlfn.XLOOKUP(C455,customers!$A$1:$A$1001,customers!B454:B1454,,0)</f>
        <v>Lauritz Ledgley</v>
      </c>
      <c r="G455" s="2" t="str">
        <f>_xlfn.XLOOKUP(C455,customers!$A$1:$A$1001,customers!$C$1:$C$1001,,0)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 s="5">
        <f>_xlfn.XLOOKUP(D455,products!$A$1:$A$49,products!$D$1:$D$49,,0)</f>
        <v>0.5</v>
      </c>
      <c r="L455" s="6">
        <f>_xlfn.XLOOKUP(D455,products!$A$1:$A$49,products!$E$1:$E$49,,0)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Large</v>
      </c>
      <c r="P455" t="str">
        <f>_xlfn.XLOOKUP(OrdersTable[[#This Row],[Customer ID]],customers!$A$1:$A$1001,customers!I454:I1454,,0)</f>
        <v>Yes</v>
      </c>
      <c r="Q455" s="7">
        <f>SUM(OrdersTable[Sales])</f>
        <v>45134.254999999997</v>
      </c>
      <c r="R455">
        <f>COUNTA(OrdersTable[Order ID])</f>
        <v>1000</v>
      </c>
      <c r="S455" s="7">
        <f>OrdersTable[[#This Row],[Total revenue]]/OrdersTable[[#This Row],[count order id]]</f>
        <v>45.134254999999996</v>
      </c>
    </row>
    <row r="456" spans="1:19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_xlfn.XLOOKUP(C456,customers!$A$1:$A$1001,customers!B455:B1455,,0)</f>
        <v>Gustaf Ciccotti</v>
      </c>
      <c r="G456" s="2" t="str">
        <f>_xlfn.XLOOKUP(C456,customers!$A$1:$A$1001,customers!$C$1:$C$1001,,0)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 s="5">
        <f>_xlfn.XLOOKUP(D456,products!$A$1:$A$49,products!$D$1:$D$49,,0)</f>
        <v>2.5</v>
      </c>
      <c r="L456" s="6">
        <f>_xlfn.XLOOKUP(D456,products!$A$1:$A$49,products!$E$1:$E$49,,0)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_xlfn.XLOOKUP(OrdersTable[[#This Row],[Customer ID]],customers!$A$1:$A$1001,customers!I455:I1455,,0)</f>
        <v>No</v>
      </c>
      <c r="Q456" s="7">
        <f>SUM(OrdersTable[Sales])</f>
        <v>45134.254999999997</v>
      </c>
      <c r="R456">
        <f>COUNTA(OrdersTable[Order ID])</f>
        <v>1000</v>
      </c>
      <c r="S456" s="7">
        <f>OrdersTable[[#This Row],[Total revenue]]/OrdersTable[[#This Row],[count order id]]</f>
        <v>45.134254999999996</v>
      </c>
    </row>
    <row r="457" spans="1:19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_xlfn.XLOOKUP(C457,customers!$A$1:$A$1001,customers!B456:B1456,,0)</f>
        <v>Wilton Jallin</v>
      </c>
      <c r="G457" s="2" t="str">
        <f>_xlfn.XLOOKUP(C457,customers!$A$1:$A$1001,customers!$C$1:$C$1001,,0)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 s="5">
        <f>_xlfn.XLOOKUP(D457,products!$A$1:$A$49,products!$D$1:$D$49,,0)</f>
        <v>0.2</v>
      </c>
      <c r="L457" s="6">
        <f>_xlfn.XLOOKUP(D457,products!$A$1:$A$49,products!$E$1:$E$49,,0)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Large</v>
      </c>
      <c r="P457" t="str">
        <f>_xlfn.XLOOKUP(OrdersTable[[#This Row],[Customer ID]],customers!$A$1:$A$1001,customers!I456:I1456,,0)</f>
        <v>No</v>
      </c>
      <c r="Q457" s="7">
        <f>SUM(OrdersTable[Sales])</f>
        <v>45134.254999999997</v>
      </c>
      <c r="R457">
        <f>COUNTA(OrdersTable[Order ID])</f>
        <v>1000</v>
      </c>
      <c r="S457" s="7">
        <f>OrdersTable[[#This Row],[Total revenue]]/OrdersTable[[#This Row],[count order id]]</f>
        <v>45.134254999999996</v>
      </c>
    </row>
    <row r="458" spans="1:19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_xlfn.XLOOKUP(C458,customers!$A$1:$A$1001,customers!B457:B1457,,0)</f>
        <v>Paulie Fonzone</v>
      </c>
      <c r="G458" s="2" t="str">
        <f>_xlfn.XLOOKUP(C458,customers!$A$1:$A$1001,customers!$C$1:$C$1001,,0)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 s="5">
        <f>_xlfn.XLOOKUP(D458,products!$A$1:$A$49,products!$D$1:$D$49,,0)</f>
        <v>2.5</v>
      </c>
      <c r="L458" s="6">
        <f>_xlfn.XLOOKUP(D458,products!$A$1:$A$49,products!$E$1:$E$49,,0)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_xlfn.XLOOKUP(OrdersTable[[#This Row],[Customer ID]],customers!$A$1:$A$1001,customers!I457:I1457,,0)</f>
        <v>Yes</v>
      </c>
      <c r="Q458" s="7">
        <f>SUM(OrdersTable[Sales])</f>
        <v>45134.254999999997</v>
      </c>
      <c r="R458">
        <f>COUNTA(OrdersTable[Order ID])</f>
        <v>1000</v>
      </c>
      <c r="S458" s="7">
        <f>OrdersTable[[#This Row],[Total revenue]]/OrdersTable[[#This Row],[count order id]]</f>
        <v>45.134254999999996</v>
      </c>
    </row>
    <row r="459" spans="1:19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_xlfn.XLOOKUP(C459,customers!$A$1:$A$1001,customers!B458:B1458,,0)</f>
        <v>Antonius Lewry</v>
      </c>
      <c r="G459" s="2" t="str">
        <f>_xlfn.XLOOKUP(C459,customers!$A$1:$A$1001,customers!$C$1:$C$1001,,0)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 s="5">
        <f>_xlfn.XLOOKUP(D459,products!$A$1:$A$49,products!$D$1:$D$49,,0)</f>
        <v>0.5</v>
      </c>
      <c r="L459" s="6">
        <f>_xlfn.XLOOKUP(D459,products!$A$1:$A$49,products!$E$1:$E$49,,0)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Large</v>
      </c>
      <c r="P459" t="str">
        <f>_xlfn.XLOOKUP(OrdersTable[[#This Row],[Customer ID]],customers!$A$1:$A$1001,customers!I458:I1458,,0)</f>
        <v>No</v>
      </c>
      <c r="Q459" s="7">
        <f>SUM(OrdersTable[Sales])</f>
        <v>45134.254999999997</v>
      </c>
      <c r="R459">
        <f>COUNTA(OrdersTable[Order ID])</f>
        <v>1000</v>
      </c>
      <c r="S459" s="7">
        <f>OrdersTable[[#This Row],[Total revenue]]/OrdersTable[[#This Row],[count order id]]</f>
        <v>45.134254999999996</v>
      </c>
    </row>
    <row r="460" spans="1:19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_xlfn.XLOOKUP(C460,customers!$A$1:$A$1001,customers!B459:B1459,,0)</f>
        <v>Harland Trematick</v>
      </c>
      <c r="G460" s="2" t="str">
        <f>_xlfn.XLOOKUP(C460,customers!$A$1:$A$1001,customers!$C$1:$C$1001,,0)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 s="5">
        <f>_xlfn.XLOOKUP(D460,products!$A$1:$A$49,products!$D$1:$D$49,,0)</f>
        <v>1</v>
      </c>
      <c r="L460" s="6">
        <f>_xlfn.XLOOKUP(D460,products!$A$1:$A$49,products!$E$1:$E$49,,0)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_xlfn.XLOOKUP(OrdersTable[[#This Row],[Customer ID]],customers!$A$1:$A$1001,customers!I459:I1459,,0)</f>
        <v>Yes</v>
      </c>
      <c r="Q460" s="7">
        <f>SUM(OrdersTable[Sales])</f>
        <v>45134.254999999997</v>
      </c>
      <c r="R460">
        <f>COUNTA(OrdersTable[Order ID])</f>
        <v>1000</v>
      </c>
      <c r="S460" s="7">
        <f>OrdersTable[[#This Row],[Total revenue]]/OrdersTable[[#This Row],[count order id]]</f>
        <v>45.134254999999996</v>
      </c>
    </row>
    <row r="461" spans="1:19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_xlfn.XLOOKUP(C461,customers!$A$1:$A$1001,customers!B460:B1460,,0)</f>
        <v>Odette Tocque</v>
      </c>
      <c r="G461" s="2" t="str">
        <f>_xlfn.XLOOKUP(C461,customers!$A$1:$A$1001,customers!$C$1:$C$1001,,0)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 s="5">
        <f>_xlfn.XLOOKUP(D461,products!$A$1:$A$49,products!$D$1:$D$49,,0)</f>
        <v>0.2</v>
      </c>
      <c r="L461" s="6">
        <f>_xlfn.XLOOKUP(D461,products!$A$1:$A$49,products!$E$1:$E$49,,0)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Large</v>
      </c>
      <c r="P461" t="str">
        <f>_xlfn.XLOOKUP(OrdersTable[[#This Row],[Customer ID]],customers!$A$1:$A$1001,customers!I460:I1460,,0)</f>
        <v>No</v>
      </c>
      <c r="Q461" s="7">
        <f>SUM(OrdersTable[Sales])</f>
        <v>45134.254999999997</v>
      </c>
      <c r="R461">
        <f>COUNTA(OrdersTable[Order ID])</f>
        <v>1000</v>
      </c>
      <c r="S461" s="7">
        <f>OrdersTable[[#This Row],[Total revenue]]/OrdersTable[[#This Row],[count order id]]</f>
        <v>45.134254999999996</v>
      </c>
    </row>
    <row r="462" spans="1:19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_xlfn.XLOOKUP(C462,customers!$A$1:$A$1001,customers!B461:B1461,,0)</f>
        <v>Hadley Reuven</v>
      </c>
      <c r="G462" s="2" t="str">
        <f>_xlfn.XLOOKUP(C462,customers!$A$1:$A$1001,customers!$C$1:$C$1001,,0)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 s="5">
        <f>_xlfn.XLOOKUP(D462,products!$A$1:$A$49,products!$D$1:$D$49,,0)</f>
        <v>0.5</v>
      </c>
      <c r="L462" s="6">
        <f>_xlfn.XLOOKUP(D462,products!$A$1:$A$49,products!$E$1:$E$49,,0)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_xlfn.XLOOKUP(OrdersTable[[#This Row],[Customer ID]],customers!$A$1:$A$1001,customers!I461:I1461,,0)</f>
        <v>No</v>
      </c>
      <c r="Q462" s="7">
        <f>SUM(OrdersTable[Sales])</f>
        <v>45134.254999999997</v>
      </c>
      <c r="R462">
        <f>COUNTA(OrdersTable[Order ID])</f>
        <v>1000</v>
      </c>
      <c r="S462" s="7">
        <f>OrdersTable[[#This Row],[Total revenue]]/OrdersTable[[#This Row],[count order id]]</f>
        <v>45.134254999999996</v>
      </c>
    </row>
    <row r="463" spans="1:19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_xlfn.XLOOKUP(C463,customers!$A$1:$A$1001,customers!B462:B1462,,0)</f>
        <v>Charin Maplethorp</v>
      </c>
      <c r="G463" s="2" t="str">
        <f>_xlfn.XLOOKUP(C463,customers!$A$1:$A$1001,customers!$C$1:$C$1001,,0)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 s="5">
        <f>_xlfn.XLOOKUP(D463,products!$A$1:$A$49,products!$D$1:$D$49,,0)</f>
        <v>0.2</v>
      </c>
      <c r="L463" s="6">
        <f>_xlfn.XLOOKUP(D463,products!$A$1:$A$49,products!$E$1:$E$49,,0)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_xlfn.XLOOKUP(OrdersTable[[#This Row],[Customer ID]],customers!$A$1:$A$1001,customers!I462:I1462,,0)</f>
        <v>Yes</v>
      </c>
      <c r="Q463" s="7">
        <f>SUM(OrdersTable[Sales])</f>
        <v>45134.254999999997</v>
      </c>
      <c r="R463">
        <f>COUNTA(OrdersTable[Order ID])</f>
        <v>1000</v>
      </c>
      <c r="S463" s="7">
        <f>OrdersTable[[#This Row],[Total revenue]]/OrdersTable[[#This Row],[count order id]]</f>
        <v>45.134254999999996</v>
      </c>
    </row>
    <row r="464" spans="1:19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_xlfn.XLOOKUP(C464,customers!$A$1:$A$1001,customers!B463:B1463,,0)</f>
        <v>Celie MacCourt</v>
      </c>
      <c r="G464" s="2" t="str">
        <f>_xlfn.XLOOKUP(C464,customers!$A$1:$A$1001,customers!$C$1:$C$1001,,0)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 s="5">
        <f>_xlfn.XLOOKUP(D464,products!$A$1:$A$49,products!$D$1:$D$49,,0)</f>
        <v>1</v>
      </c>
      <c r="L464" s="6">
        <f>_xlfn.XLOOKUP(D464,products!$A$1:$A$49,products!$E$1:$E$49,,0)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_xlfn.XLOOKUP(OrdersTable[[#This Row],[Customer ID]],customers!$A$1:$A$1001,customers!I463:I1463,,0)</f>
        <v>No</v>
      </c>
      <c r="Q464" s="7">
        <f>SUM(OrdersTable[Sales])</f>
        <v>45134.254999999997</v>
      </c>
      <c r="R464">
        <f>COUNTA(OrdersTable[Order ID])</f>
        <v>1000</v>
      </c>
      <c r="S464" s="7">
        <f>OrdersTable[[#This Row],[Total revenue]]/OrdersTable[[#This Row],[count order id]]</f>
        <v>45.134254999999996</v>
      </c>
    </row>
    <row r="465" spans="1:19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_xlfn.XLOOKUP(C465,customers!$A$1:$A$1001,customers!B464:B1464,,0)</f>
        <v>Evy Wilsone</v>
      </c>
      <c r="G465" s="2" t="str">
        <f>_xlfn.XLOOKUP(C465,customers!$A$1:$A$1001,customers!$C$1:$C$1001,,0)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 s="5">
        <f>_xlfn.XLOOKUP(D465,products!$A$1:$A$49,products!$D$1:$D$49,,0)</f>
        <v>1</v>
      </c>
      <c r="L465" s="6">
        <f>_xlfn.XLOOKUP(D465,products!$A$1:$A$49,products!$E$1:$E$49,,0)</f>
        <v>13.75</v>
      </c>
      <c r="M465" s="6">
        <f t="shared" si="21"/>
        <v>27.5</v>
      </c>
      <c r="N465" t="str">
        <f t="shared" si="22"/>
        <v>Excecutive</v>
      </c>
      <c r="O465" t="str">
        <f t="shared" si="23"/>
        <v>Medium</v>
      </c>
      <c r="P465" t="str">
        <f>_xlfn.XLOOKUP(OrdersTable[[#This Row],[Customer ID]],customers!$A$1:$A$1001,customers!I464:I1464,,0)</f>
        <v>Yes</v>
      </c>
      <c r="Q465" s="7">
        <f>SUM(OrdersTable[Sales])</f>
        <v>45134.254999999997</v>
      </c>
      <c r="R465">
        <f>COUNTA(OrdersTable[Order ID])</f>
        <v>1000</v>
      </c>
      <c r="S465" s="7">
        <f>OrdersTable[[#This Row],[Total revenue]]/OrdersTable[[#This Row],[count order id]]</f>
        <v>45.134254999999996</v>
      </c>
    </row>
    <row r="466" spans="1:19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_xlfn.XLOOKUP(C466,customers!$A$1:$A$1001,customers!B465:B1465,,0)</f>
        <v>Mathilda Matiasek</v>
      </c>
      <c r="G466" s="2" t="str">
        <f>_xlfn.XLOOKUP(C466,customers!$A$1:$A$1001,customers!$C$1:$C$1001,,0)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 s="5">
        <f>_xlfn.XLOOKUP(D466,products!$A$1:$A$49,products!$D$1:$D$49,,0)</f>
        <v>2.5</v>
      </c>
      <c r="L466" s="6">
        <f>_xlfn.XLOOKUP(D466,products!$A$1:$A$49,products!$E$1:$E$49,,0)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_xlfn.XLOOKUP(OrdersTable[[#This Row],[Customer ID]],customers!$A$1:$A$1001,customers!I465:I1465,,0)</f>
        <v>Yes</v>
      </c>
      <c r="Q466" s="7">
        <f>SUM(OrdersTable[Sales])</f>
        <v>45134.254999999997</v>
      </c>
      <c r="R466">
        <f>COUNTA(OrdersTable[Order ID])</f>
        <v>1000</v>
      </c>
      <c r="S466" s="7">
        <f>OrdersTable[[#This Row],[Total revenue]]/OrdersTable[[#This Row],[count order id]]</f>
        <v>45.134254999999996</v>
      </c>
    </row>
    <row r="467" spans="1:19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_xlfn.XLOOKUP(C467,customers!$A$1:$A$1001,customers!B466:B1466,,0)</f>
        <v>Kameko Philbrick</v>
      </c>
      <c r="G467" s="2" t="str">
        <f>_xlfn.XLOOKUP(C467,customers!$A$1:$A$1001,customers!$C$1:$C$1001,,0)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 s="5">
        <f>_xlfn.XLOOKUP(D467,products!$A$1:$A$49,products!$D$1:$D$49,,0)</f>
        <v>2.5</v>
      </c>
      <c r="L467" s="6">
        <f>_xlfn.XLOOKUP(D467,products!$A$1:$A$49,products!$E$1:$E$49,,0)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_xlfn.XLOOKUP(OrdersTable[[#This Row],[Customer ID]],customers!$A$1:$A$1001,customers!I466:I1466,,0)</f>
        <v>Yes</v>
      </c>
      <c r="Q467" s="7">
        <f>SUM(OrdersTable[Sales])</f>
        <v>45134.254999999997</v>
      </c>
      <c r="R467">
        <f>COUNTA(OrdersTable[Order ID])</f>
        <v>1000</v>
      </c>
      <c r="S467" s="7">
        <f>OrdersTable[[#This Row],[Total revenue]]/OrdersTable[[#This Row],[count order id]]</f>
        <v>45.134254999999996</v>
      </c>
    </row>
    <row r="468" spans="1:19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_xlfn.XLOOKUP(C468,customers!$A$1:$A$1001,customers!B467:B1467,,0)</f>
        <v>Barnett Sillis</v>
      </c>
      <c r="G468" s="2" t="str">
        <f>_xlfn.XLOOKUP(C468,customers!$A$1:$A$1001,customers!$C$1:$C$1001,,0)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 s="5">
        <f>_xlfn.XLOOKUP(D468,products!$A$1:$A$49,products!$D$1:$D$49,,0)</f>
        <v>0.2</v>
      </c>
      <c r="L468" s="6">
        <f>_xlfn.XLOOKUP(D468,products!$A$1:$A$49,products!$E$1:$E$49,,0)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_xlfn.XLOOKUP(OrdersTable[[#This Row],[Customer ID]],customers!$A$1:$A$1001,customers!I467:I1467,,0)</f>
        <v>No</v>
      </c>
      <c r="Q468" s="7">
        <f>SUM(OrdersTable[Sales])</f>
        <v>45134.254999999997</v>
      </c>
      <c r="R468">
        <f>COUNTA(OrdersTable[Order ID])</f>
        <v>1000</v>
      </c>
      <c r="S468" s="7">
        <f>OrdersTable[[#This Row],[Total revenue]]/OrdersTable[[#This Row],[count order id]]</f>
        <v>45.134254999999996</v>
      </c>
    </row>
    <row r="469" spans="1:19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_xlfn.XLOOKUP(C469,customers!$A$1:$A$1001,customers!B468:B1468,,0)</f>
        <v>Read Cutts</v>
      </c>
      <c r="G469" s="2" t="str">
        <f>_xlfn.XLOOKUP(C469,customers!$A$1:$A$1001,customers!$C$1:$C$1001,,0)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 s="5">
        <f>_xlfn.XLOOKUP(D469,products!$A$1:$A$49,products!$D$1:$D$49,,0)</f>
        <v>0.5</v>
      </c>
      <c r="L469" s="6">
        <f>_xlfn.XLOOKUP(D469,products!$A$1:$A$49,products!$E$1:$E$49,,0)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_xlfn.XLOOKUP(OrdersTable[[#This Row],[Customer ID]],customers!$A$1:$A$1001,customers!I468:I1468,,0)</f>
        <v>No</v>
      </c>
      <c r="Q469" s="7">
        <f>SUM(OrdersTable[Sales])</f>
        <v>45134.254999999997</v>
      </c>
      <c r="R469">
        <f>COUNTA(OrdersTable[Order ID])</f>
        <v>1000</v>
      </c>
      <c r="S469" s="7">
        <f>OrdersTable[[#This Row],[Total revenue]]/OrdersTable[[#This Row],[count order id]]</f>
        <v>45.134254999999996</v>
      </c>
    </row>
    <row r="470" spans="1:19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_xlfn.XLOOKUP(C470,customers!$A$1:$A$1001,customers!B469:B1469,,0)</f>
        <v>Devland Gritton</v>
      </c>
      <c r="G470" s="2" t="str">
        <f>_xlfn.XLOOKUP(C470,customers!$A$1:$A$1001,customers!$C$1:$C$1001,,0)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 s="5">
        <f>_xlfn.XLOOKUP(D470,products!$A$1:$A$49,products!$D$1:$D$49,,0)</f>
        <v>1</v>
      </c>
      <c r="L470" s="6">
        <f>_xlfn.XLOOKUP(D470,products!$A$1:$A$49,products!$E$1:$E$49,,0)</f>
        <v>13.75</v>
      </c>
      <c r="M470" s="6">
        <f t="shared" si="21"/>
        <v>41.25</v>
      </c>
      <c r="N470" t="str">
        <f t="shared" si="22"/>
        <v>Excecutive</v>
      </c>
      <c r="O470" t="str">
        <f t="shared" si="23"/>
        <v>Medium</v>
      </c>
      <c r="P470" t="str">
        <f>_xlfn.XLOOKUP(OrdersTable[[#This Row],[Customer ID]],customers!$A$1:$A$1001,customers!I469:I1469,,0)</f>
        <v>Yes</v>
      </c>
      <c r="Q470" s="7">
        <f>SUM(OrdersTable[Sales])</f>
        <v>45134.254999999997</v>
      </c>
      <c r="R470">
        <f>COUNTA(OrdersTable[Order ID])</f>
        <v>1000</v>
      </c>
      <c r="S470" s="7">
        <f>OrdersTable[[#This Row],[Total revenue]]/OrdersTable[[#This Row],[count order id]]</f>
        <v>45.134254999999996</v>
      </c>
    </row>
    <row r="471" spans="1:19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_xlfn.XLOOKUP(C471,customers!$A$1:$A$1001,customers!B470:B1470,,0)</f>
        <v>Rickie Faltin</v>
      </c>
      <c r="G471" s="2" t="str">
        <f>_xlfn.XLOOKUP(C471,customers!$A$1:$A$1001,customers!$C$1:$C$1001,,0)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 s="5">
        <f>_xlfn.XLOOKUP(D471,products!$A$1:$A$49,products!$D$1:$D$49,,0)</f>
        <v>0.2</v>
      </c>
      <c r="L471" s="6">
        <f>_xlfn.XLOOKUP(D471,products!$A$1:$A$49,products!$E$1:$E$49,,0)</f>
        <v>4.4550000000000001</v>
      </c>
      <c r="M471" s="6">
        <f t="shared" si="21"/>
        <v>22.274999999999999</v>
      </c>
      <c r="N471" t="str">
        <f t="shared" si="22"/>
        <v>Excecutive</v>
      </c>
      <c r="O471" t="str">
        <f t="shared" si="23"/>
        <v>Large</v>
      </c>
      <c r="P471" t="str">
        <f>_xlfn.XLOOKUP(OrdersTable[[#This Row],[Customer ID]],customers!$A$1:$A$1001,customers!I470:I1470,,0)</f>
        <v>No</v>
      </c>
      <c r="Q471" s="7">
        <f>SUM(OrdersTable[Sales])</f>
        <v>45134.254999999997</v>
      </c>
      <c r="R471">
        <f>COUNTA(OrdersTable[Order ID])</f>
        <v>1000</v>
      </c>
      <c r="S471" s="7">
        <f>OrdersTable[[#This Row],[Total revenue]]/OrdersTable[[#This Row],[count order id]]</f>
        <v>45.134254999999996</v>
      </c>
    </row>
    <row r="472" spans="1:19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_xlfn.XLOOKUP(C472,customers!$A$1:$A$1001,customers!B471:B1471,,0)</f>
        <v>Geoffrey Siuda</v>
      </c>
      <c r="G472" s="2" t="str">
        <f>_xlfn.XLOOKUP(C472,customers!$A$1:$A$1001,customers!$C$1:$C$1001,,0)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 s="5">
        <f>_xlfn.XLOOKUP(D472,products!$A$1:$A$49,products!$D$1:$D$49,,0)</f>
        <v>0.5</v>
      </c>
      <c r="L472" s="6">
        <f>_xlfn.XLOOKUP(D472,products!$A$1:$A$49,products!$E$1:$E$49,,0)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_xlfn.XLOOKUP(OrdersTable[[#This Row],[Customer ID]],customers!$A$1:$A$1001,customers!I471:I1471,,0)</f>
        <v>Yes</v>
      </c>
      <c r="Q472" s="7">
        <f>SUM(OrdersTable[Sales])</f>
        <v>45134.254999999997</v>
      </c>
      <c r="R472">
        <f>COUNTA(OrdersTable[Order ID])</f>
        <v>1000</v>
      </c>
      <c r="S472" s="7">
        <f>OrdersTable[[#This Row],[Total revenue]]/OrdersTable[[#This Row],[count order id]]</f>
        <v>45.134254999999996</v>
      </c>
    </row>
    <row r="473" spans="1:19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_xlfn.XLOOKUP(C473,customers!$A$1:$A$1001,customers!B472:B1472,,0)</f>
        <v>Vernor Pawsey</v>
      </c>
      <c r="G473" s="2">
        <f>_xlfn.XLOOKUP(C473,customers!$A$1:$A$1001,customers!$C$1:$C$1001,,0)</f>
        <v>0</v>
      </c>
      <c r="H473" s="2" t="str">
        <f>_xlfn.XLOOKUP(C473,customers!$A$1:$A$1001,customers!$G$1:$G$1001,,0)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 s="5">
        <f>_xlfn.XLOOKUP(D473,products!$A$1:$A$49,products!$D$1:$D$49,,0)</f>
        <v>2.5</v>
      </c>
      <c r="L473" s="6">
        <f>_xlfn.XLOOKUP(D473,products!$A$1:$A$49,products!$E$1:$E$49,,0)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_xlfn.XLOOKUP(OrdersTable[[#This Row],[Customer ID]],customers!$A$1:$A$1001,customers!I472:I1472,,0)</f>
        <v>No</v>
      </c>
      <c r="Q473" s="7">
        <f>SUM(OrdersTable[Sales])</f>
        <v>45134.254999999997</v>
      </c>
      <c r="R473">
        <f>COUNTA(OrdersTable[Order ID])</f>
        <v>1000</v>
      </c>
      <c r="S473" s="7">
        <f>OrdersTable[[#This Row],[Total revenue]]/OrdersTable[[#This Row],[count order id]]</f>
        <v>45.134254999999996</v>
      </c>
    </row>
    <row r="474" spans="1:19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_xlfn.XLOOKUP(C474,customers!$A$1:$A$1001,customers!B473:B1473,,0)</f>
        <v>Fanchon Haughian</v>
      </c>
      <c r="G474" s="2" t="str">
        <f>_xlfn.XLOOKUP(C474,customers!$A$1:$A$1001,customers!$C$1:$C$1001,,0)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 s="5">
        <f>_xlfn.XLOOKUP(D474,products!$A$1:$A$49,products!$D$1:$D$49,,0)</f>
        <v>0.2</v>
      </c>
      <c r="L474" s="6">
        <f>_xlfn.XLOOKUP(D474,products!$A$1:$A$49,products!$E$1:$E$49,,0)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_xlfn.XLOOKUP(OrdersTable[[#This Row],[Customer ID]],customers!$A$1:$A$1001,customers!I473:I1473,,0)</f>
        <v>No</v>
      </c>
      <c r="Q474" s="7">
        <f>SUM(OrdersTable[Sales])</f>
        <v>45134.254999999997</v>
      </c>
      <c r="R474">
        <f>COUNTA(OrdersTable[Order ID])</f>
        <v>1000</v>
      </c>
      <c r="S474" s="7">
        <f>OrdersTable[[#This Row],[Total revenue]]/OrdersTable[[#This Row],[count order id]]</f>
        <v>45.134254999999996</v>
      </c>
    </row>
    <row r="475" spans="1:19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_xlfn.XLOOKUP(C475,customers!$A$1:$A$1001,customers!B474:B1474,,0)</f>
        <v>Edeline Edney</v>
      </c>
      <c r="G475" s="2" t="str">
        <f>_xlfn.XLOOKUP(C475,customers!$A$1:$A$1001,customers!$C$1:$C$1001,,0)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 s="5">
        <f>_xlfn.XLOOKUP(D475,products!$A$1:$A$49,products!$D$1:$D$49,,0)</f>
        <v>1</v>
      </c>
      <c r="L475" s="6">
        <f>_xlfn.XLOOKUP(D475,products!$A$1:$A$49,products!$E$1:$E$49,,0)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Large</v>
      </c>
      <c r="P475" t="str">
        <f>_xlfn.XLOOKUP(OrdersTable[[#This Row],[Customer ID]],customers!$A$1:$A$1001,customers!I474:I1474,,0)</f>
        <v>No</v>
      </c>
      <c r="Q475" s="7">
        <f>SUM(OrdersTable[Sales])</f>
        <v>45134.254999999997</v>
      </c>
      <c r="R475">
        <f>COUNTA(OrdersTable[Order ID])</f>
        <v>1000</v>
      </c>
      <c r="S475" s="7">
        <f>OrdersTable[[#This Row],[Total revenue]]/OrdersTable[[#This Row],[count order id]]</f>
        <v>45.134254999999996</v>
      </c>
    </row>
    <row r="476" spans="1:19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_xlfn.XLOOKUP(C476,customers!$A$1:$A$1001,customers!B475:B1475,,0)</f>
        <v>Gnni Cheeke</v>
      </c>
      <c r="G476" s="2" t="str">
        <f>_xlfn.XLOOKUP(C476,customers!$A$1:$A$1001,customers!$C$1:$C$1001,,0)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 s="5">
        <f>_xlfn.XLOOKUP(D476,products!$A$1:$A$49,products!$D$1:$D$49,,0)</f>
        <v>2.5</v>
      </c>
      <c r="L476" s="6">
        <f>_xlfn.XLOOKUP(D476,products!$A$1:$A$49,products!$E$1:$E$49,,0)</f>
        <v>31.624999999999996</v>
      </c>
      <c r="M476" s="6">
        <f t="shared" si="21"/>
        <v>31.624999999999996</v>
      </c>
      <c r="N476" t="str">
        <f t="shared" si="22"/>
        <v>Excecutive</v>
      </c>
      <c r="O476" t="str">
        <f t="shared" si="23"/>
        <v>Medium</v>
      </c>
      <c r="P476" t="str">
        <f>_xlfn.XLOOKUP(OrdersTable[[#This Row],[Customer ID]],customers!$A$1:$A$1001,customers!I475:I1475,,0)</f>
        <v>Yes</v>
      </c>
      <c r="Q476" s="7">
        <f>SUM(OrdersTable[Sales])</f>
        <v>45134.254999999997</v>
      </c>
      <c r="R476">
        <f>COUNTA(OrdersTable[Order ID])</f>
        <v>1000</v>
      </c>
      <c r="S476" s="7">
        <f>OrdersTable[[#This Row],[Total revenue]]/OrdersTable[[#This Row],[count order id]]</f>
        <v>45.134254999999996</v>
      </c>
    </row>
    <row r="477" spans="1:19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_xlfn.XLOOKUP(C477,customers!$A$1:$A$1001,customers!B476:B1476,,0)</f>
        <v>Johnath Fairebrother</v>
      </c>
      <c r="G477" s="2" t="str">
        <f>_xlfn.XLOOKUP(C477,customers!$A$1:$A$1001,customers!$C$1:$C$1001,,0)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 s="5">
        <f>_xlfn.XLOOKUP(D477,products!$A$1:$A$49,products!$D$1:$D$49,,0)</f>
        <v>0.2</v>
      </c>
      <c r="L477" s="6">
        <f>_xlfn.XLOOKUP(D477,products!$A$1:$A$49,products!$E$1:$E$49,,0)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_xlfn.XLOOKUP(OrdersTable[[#This Row],[Customer ID]],customers!$A$1:$A$1001,customers!I476:I1476,,0)</f>
        <v>Yes</v>
      </c>
      <c r="Q477" s="7">
        <f>SUM(OrdersTable[Sales])</f>
        <v>45134.254999999997</v>
      </c>
      <c r="R477">
        <f>COUNTA(OrdersTable[Order ID])</f>
        <v>1000</v>
      </c>
      <c r="S477" s="7">
        <f>OrdersTable[[#This Row],[Total revenue]]/OrdersTable[[#This Row],[count order id]]</f>
        <v>45.134254999999996</v>
      </c>
    </row>
    <row r="478" spans="1:19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_xlfn.XLOOKUP(C478,customers!$A$1:$A$1001,customers!B477:B1477,,0)</f>
        <v>Jilly Dreng</v>
      </c>
      <c r="G478" s="2" t="str">
        <f>_xlfn.XLOOKUP(C478,customers!$A$1:$A$1001,customers!$C$1:$C$1001,,0)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 s="5">
        <f>_xlfn.XLOOKUP(D478,products!$A$1:$A$49,products!$D$1:$D$49,,0)</f>
        <v>0.2</v>
      </c>
      <c r="L478" s="6">
        <f>_xlfn.XLOOKUP(D478,products!$A$1:$A$49,products!$E$1:$E$49,,0)</f>
        <v>4.4550000000000001</v>
      </c>
      <c r="M478" s="6">
        <f t="shared" si="21"/>
        <v>26.73</v>
      </c>
      <c r="N478" t="str">
        <f t="shared" si="22"/>
        <v>Excecutive</v>
      </c>
      <c r="O478" t="str">
        <f t="shared" si="23"/>
        <v>Large</v>
      </c>
      <c r="P478" t="str">
        <f>_xlfn.XLOOKUP(OrdersTable[[#This Row],[Customer ID]],customers!$A$1:$A$1001,customers!I477:I1477,,0)</f>
        <v>Yes</v>
      </c>
      <c r="Q478" s="7">
        <f>SUM(OrdersTable[Sales])</f>
        <v>45134.254999999997</v>
      </c>
      <c r="R478">
        <f>COUNTA(OrdersTable[Order ID])</f>
        <v>1000</v>
      </c>
      <c r="S478" s="7">
        <f>OrdersTable[[#This Row],[Total revenue]]/OrdersTable[[#This Row],[count order id]]</f>
        <v>45.134254999999996</v>
      </c>
    </row>
    <row r="479" spans="1:19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_xlfn.XLOOKUP(C479,customers!$A$1:$A$1001,customers!B478:B1478,,0)</f>
        <v>Correy Lampel</v>
      </c>
      <c r="G479" s="2" t="str">
        <f>_xlfn.XLOOKUP(C479,customers!$A$1:$A$1001,customers!$C$1:$C$1001,,0)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 s="5">
        <f>_xlfn.XLOOKUP(D479,products!$A$1:$A$49,products!$D$1:$D$49,,0)</f>
        <v>0.2</v>
      </c>
      <c r="L479" s="6">
        <f>_xlfn.XLOOKUP(D479,products!$A$1:$A$49,products!$E$1:$E$49,,0)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_xlfn.XLOOKUP(OrdersTable[[#This Row],[Customer ID]],customers!$A$1:$A$1001,customers!I478:I1478,,0)</f>
        <v>Yes</v>
      </c>
      <c r="Q479" s="7">
        <f>SUM(OrdersTable[Sales])</f>
        <v>45134.254999999997</v>
      </c>
      <c r="R479">
        <f>COUNTA(OrdersTable[Order ID])</f>
        <v>1000</v>
      </c>
      <c r="S479" s="7">
        <f>OrdersTable[[#This Row],[Total revenue]]/OrdersTable[[#This Row],[count order id]]</f>
        <v>45.134254999999996</v>
      </c>
    </row>
    <row r="480" spans="1:19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_xlfn.XLOOKUP(C480,customers!$A$1:$A$1001,customers!B479:B1479,,0)</f>
        <v>Eward Dearman</v>
      </c>
      <c r="G480" s="2" t="str">
        <f>_xlfn.XLOOKUP(C480,customers!$A$1:$A$1001,customers!$C$1:$C$1001,,0)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 s="5">
        <f>_xlfn.XLOOKUP(D480,products!$A$1:$A$49,products!$D$1:$D$49,,0)</f>
        <v>1</v>
      </c>
      <c r="L480" s="6">
        <f>_xlfn.XLOOKUP(D480,products!$A$1:$A$49,products!$E$1:$E$49,,0)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_xlfn.XLOOKUP(OrdersTable[[#This Row],[Customer ID]],customers!$A$1:$A$1001,customers!I479:I1479,,0)</f>
        <v>No</v>
      </c>
      <c r="Q480" s="7">
        <f>SUM(OrdersTable[Sales])</f>
        <v>45134.254999999997</v>
      </c>
      <c r="R480">
        <f>COUNTA(OrdersTable[Order ID])</f>
        <v>1000</v>
      </c>
      <c r="S480" s="7">
        <f>OrdersTable[[#This Row],[Total revenue]]/OrdersTable[[#This Row],[count order id]]</f>
        <v>45.134254999999996</v>
      </c>
    </row>
    <row r="481" spans="1:19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_xlfn.XLOOKUP(C481,customers!$A$1:$A$1001,customers!B480:B1480,,0)</f>
        <v>Dominique Lenard</v>
      </c>
      <c r="G481" s="2" t="str">
        <f>_xlfn.XLOOKUP(C481,customers!$A$1:$A$1001,customers!$C$1:$C$1001,,0)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 s="5">
        <f>_xlfn.XLOOKUP(D481,products!$A$1:$A$49,products!$D$1:$D$49,,0)</f>
        <v>2.5</v>
      </c>
      <c r="L481" s="6">
        <f>_xlfn.XLOOKUP(D481,products!$A$1:$A$49,products!$E$1:$E$49,,0)</f>
        <v>31.624999999999996</v>
      </c>
      <c r="M481" s="6">
        <f t="shared" si="21"/>
        <v>126.49999999999999</v>
      </c>
      <c r="N481" t="str">
        <f t="shared" si="22"/>
        <v>Excecutive</v>
      </c>
      <c r="O481" t="str">
        <f t="shared" si="23"/>
        <v>Medium</v>
      </c>
      <c r="P481" t="str">
        <f>_xlfn.XLOOKUP(OrdersTable[[#This Row],[Customer ID]],customers!$A$1:$A$1001,customers!I480:I1480,,0)</f>
        <v>Yes</v>
      </c>
      <c r="Q481" s="7">
        <f>SUM(OrdersTable[Sales])</f>
        <v>45134.254999999997</v>
      </c>
      <c r="R481">
        <f>COUNTA(OrdersTable[Order ID])</f>
        <v>1000</v>
      </c>
      <c r="S481" s="7">
        <f>OrdersTable[[#This Row],[Total revenue]]/OrdersTable[[#This Row],[count order id]]</f>
        <v>45.134254999999996</v>
      </c>
    </row>
    <row r="482" spans="1:19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_xlfn.XLOOKUP(C482,customers!$A$1:$A$1001,customers!B481:B1481,,0)</f>
        <v>Lloyd Toffano</v>
      </c>
      <c r="G482" s="2" t="str">
        <f>_xlfn.XLOOKUP(C482,customers!$A$1:$A$1001,customers!$C$1:$C$1001,,0)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 s="5">
        <f>_xlfn.XLOOKUP(D482,products!$A$1:$A$49,products!$D$1:$D$49,,0)</f>
        <v>0.2</v>
      </c>
      <c r="L482" s="6">
        <f>_xlfn.XLOOKUP(D482,products!$A$1:$A$49,products!$E$1:$E$49,,0)</f>
        <v>4.125</v>
      </c>
      <c r="M482" s="6">
        <f t="shared" si="21"/>
        <v>4.125</v>
      </c>
      <c r="N482" t="str">
        <f t="shared" si="22"/>
        <v>Excecutive</v>
      </c>
      <c r="O482" t="str">
        <f t="shared" si="23"/>
        <v>Medium</v>
      </c>
      <c r="P482" t="str">
        <f>_xlfn.XLOOKUP(OrdersTable[[#This Row],[Customer ID]],customers!$A$1:$A$1001,customers!I481:I1481,,0)</f>
        <v>Yes</v>
      </c>
      <c r="Q482" s="7">
        <f>SUM(OrdersTable[Sales])</f>
        <v>45134.254999999997</v>
      </c>
      <c r="R482">
        <f>COUNTA(OrdersTable[Order ID])</f>
        <v>1000</v>
      </c>
      <c r="S482" s="7">
        <f>OrdersTable[[#This Row],[Total revenue]]/OrdersTable[[#This Row],[count order id]]</f>
        <v>45.134254999999996</v>
      </c>
    </row>
    <row r="483" spans="1:19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_xlfn.XLOOKUP(C483,customers!$A$1:$A$1001,customers!B482:B1482,,0)</f>
        <v>Morly Rocks</v>
      </c>
      <c r="G483" s="2" t="str">
        <f>_xlfn.XLOOKUP(C483,customers!$A$1:$A$1001,customers!$C$1:$C$1001,,0)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 s="5">
        <f>_xlfn.XLOOKUP(D483,products!$A$1:$A$49,products!$D$1:$D$49,,0)</f>
        <v>1</v>
      </c>
      <c r="L483" s="6">
        <f>_xlfn.XLOOKUP(D483,products!$A$1:$A$49,products!$E$1:$E$49,,0)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Large</v>
      </c>
      <c r="P483" t="str">
        <f>_xlfn.XLOOKUP(OrdersTable[[#This Row],[Customer ID]],customers!$A$1:$A$1001,customers!I482:I1482,,0)</f>
        <v>Yes</v>
      </c>
      <c r="Q483" s="7">
        <f>SUM(OrdersTable[Sales])</f>
        <v>45134.254999999997</v>
      </c>
      <c r="R483">
        <f>COUNTA(OrdersTable[Order ID])</f>
        <v>1000</v>
      </c>
      <c r="S483" s="7">
        <f>OrdersTable[[#This Row],[Total revenue]]/OrdersTable[[#This Row],[count order id]]</f>
        <v>45.134254999999996</v>
      </c>
    </row>
    <row r="484" spans="1:19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_xlfn.XLOOKUP(C484,customers!$A$1:$A$1001,customers!B483:B1483,,0)</f>
        <v>Cleopatra Goodrum</v>
      </c>
      <c r="G484" s="2" t="str">
        <f>_xlfn.XLOOKUP(C484,customers!$A$1:$A$1001,customers!$C$1:$C$1001,,0)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 s="5">
        <f>_xlfn.XLOOKUP(D484,products!$A$1:$A$49,products!$D$1:$D$49,,0)</f>
        <v>2.5</v>
      </c>
      <c r="L484" s="6">
        <f>_xlfn.XLOOKUP(D484,products!$A$1:$A$49,products!$E$1:$E$49,,0)</f>
        <v>27.945</v>
      </c>
      <c r="M484" s="6">
        <f t="shared" si="21"/>
        <v>139.72499999999999</v>
      </c>
      <c r="N484" t="str">
        <f t="shared" si="22"/>
        <v>Excecutive</v>
      </c>
      <c r="O484" t="str">
        <f t="shared" si="23"/>
        <v>Dark</v>
      </c>
      <c r="P484" t="str">
        <f>_xlfn.XLOOKUP(OrdersTable[[#This Row],[Customer ID]],customers!$A$1:$A$1001,customers!I483:I1483,,0)</f>
        <v>No</v>
      </c>
      <c r="Q484" s="7">
        <f>SUM(OrdersTable[Sales])</f>
        <v>45134.254999999997</v>
      </c>
      <c r="R484">
        <f>COUNTA(OrdersTable[Order ID])</f>
        <v>1000</v>
      </c>
      <c r="S484" s="7">
        <f>OrdersTable[[#This Row],[Total revenue]]/OrdersTable[[#This Row],[count order id]]</f>
        <v>45.134254999999996</v>
      </c>
    </row>
    <row r="485" spans="1:19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_xlfn.XLOOKUP(C485,customers!$A$1:$A$1001,customers!B484:B1484,,0)</f>
        <v>Bearnard Wardell</v>
      </c>
      <c r="G485" s="2">
        <f>_xlfn.XLOOKUP(C485,customers!$A$1:$A$1001,customers!$C$1:$C$1001,,0)</f>
        <v>0</v>
      </c>
      <c r="H485" s="2" t="str">
        <f>_xlfn.XLOOKUP(C485,customers!$A$1:$A$1001,customers!$G$1:$G$1001,,0)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 s="5">
        <f>_xlfn.XLOOKUP(D485,products!$A$1:$A$49,products!$D$1:$D$49,,0)</f>
        <v>2.5</v>
      </c>
      <c r="L485" s="6">
        <f>_xlfn.XLOOKUP(D485,products!$A$1:$A$49,products!$E$1:$E$49,,0)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_xlfn.XLOOKUP(OrdersTable[[#This Row],[Customer ID]],customers!$A$1:$A$1001,customers!I484:I1484,,0)</f>
        <v>Yes</v>
      </c>
      <c r="Q485" s="7">
        <f>SUM(OrdersTable[Sales])</f>
        <v>45134.254999999997</v>
      </c>
      <c r="R485">
        <f>COUNTA(OrdersTable[Order ID])</f>
        <v>1000</v>
      </c>
      <c r="S485" s="7">
        <f>OrdersTable[[#This Row],[Total revenue]]/OrdersTable[[#This Row],[count order id]]</f>
        <v>45.134254999999996</v>
      </c>
    </row>
    <row r="486" spans="1:19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_xlfn.XLOOKUP(C486,customers!$A$1:$A$1001,customers!B485:B1485,,0)</f>
        <v>Wiley Leopold</v>
      </c>
      <c r="G486" s="2" t="str">
        <f>_xlfn.XLOOKUP(C486,customers!$A$1:$A$1001,customers!$C$1:$C$1001,,0)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 s="5">
        <f>_xlfn.XLOOKUP(D486,products!$A$1:$A$49,products!$D$1:$D$49,,0)</f>
        <v>0.5</v>
      </c>
      <c r="L486" s="6">
        <f>_xlfn.XLOOKUP(D486,products!$A$1:$A$49,products!$E$1:$E$49,,0)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Large</v>
      </c>
      <c r="P486" t="str">
        <f>_xlfn.XLOOKUP(OrdersTable[[#This Row],[Customer ID]],customers!$A$1:$A$1001,customers!I485:I1485,,0)</f>
        <v>No</v>
      </c>
      <c r="Q486" s="7">
        <f>SUM(OrdersTable[Sales])</f>
        <v>45134.254999999997</v>
      </c>
      <c r="R486">
        <f>COUNTA(OrdersTable[Order ID])</f>
        <v>1000</v>
      </c>
      <c r="S486" s="7">
        <f>OrdersTable[[#This Row],[Total revenue]]/OrdersTable[[#This Row],[count order id]]</f>
        <v>45.134254999999996</v>
      </c>
    </row>
    <row r="487" spans="1:19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_xlfn.XLOOKUP(C487,customers!$A$1:$A$1001,customers!B486:B1486,,0)</f>
        <v>Sharl Southerill</v>
      </c>
      <c r="G487" s="2" t="str">
        <f>_xlfn.XLOOKUP(C487,customers!$A$1:$A$1001,customers!$C$1:$C$1001,,0)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 s="5">
        <f>_xlfn.XLOOKUP(D487,products!$A$1:$A$49,products!$D$1:$D$49,,0)</f>
        <v>0.2</v>
      </c>
      <c r="L487" s="6">
        <f>_xlfn.XLOOKUP(D487,products!$A$1:$A$49,products!$E$1:$E$49,,0)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Large</v>
      </c>
      <c r="P487" t="str">
        <f>_xlfn.XLOOKUP(OrdersTable[[#This Row],[Customer ID]],customers!$A$1:$A$1001,customers!I486:I1486,,0)</f>
        <v>No</v>
      </c>
      <c r="Q487" s="7">
        <f>SUM(OrdersTable[Sales])</f>
        <v>45134.254999999997</v>
      </c>
      <c r="R487">
        <f>COUNTA(OrdersTable[Order ID])</f>
        <v>1000</v>
      </c>
      <c r="S487" s="7">
        <f>OrdersTable[[#This Row],[Total revenue]]/OrdersTable[[#This Row],[count order id]]</f>
        <v>45.134254999999996</v>
      </c>
    </row>
    <row r="488" spans="1:19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_xlfn.XLOOKUP(C488,customers!$A$1:$A$1001,customers!B487:B1487,,0)</f>
        <v>Dinah Crutcher</v>
      </c>
      <c r="G488" s="2" t="str">
        <f>_xlfn.XLOOKUP(C488,customers!$A$1:$A$1001,customers!$C$1:$C$1001,,0)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 s="5">
        <f>_xlfn.XLOOKUP(D488,products!$A$1:$A$49,products!$D$1:$D$49,,0)</f>
        <v>0.5</v>
      </c>
      <c r="L488" s="6">
        <f>_xlfn.XLOOKUP(D488,products!$A$1:$A$49,products!$E$1:$E$49,,0)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_xlfn.XLOOKUP(OrdersTable[[#This Row],[Customer ID]],customers!$A$1:$A$1001,customers!I487:I1487,,0)</f>
        <v>Yes</v>
      </c>
      <c r="Q488" s="7">
        <f>SUM(OrdersTable[Sales])</f>
        <v>45134.254999999997</v>
      </c>
      <c r="R488">
        <f>COUNTA(OrdersTable[Order ID])</f>
        <v>1000</v>
      </c>
      <c r="S488" s="7">
        <f>OrdersTable[[#This Row],[Total revenue]]/OrdersTable[[#This Row],[count order id]]</f>
        <v>45.134254999999996</v>
      </c>
    </row>
    <row r="489" spans="1:19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_xlfn.XLOOKUP(C489,customers!$A$1:$A$1001,customers!B488:B1488,,0)</f>
        <v>Sada Roseborough</v>
      </c>
      <c r="G489" s="2" t="str">
        <f>_xlfn.XLOOKUP(C489,customers!$A$1:$A$1001,customers!$C$1:$C$1001,,0)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 s="5">
        <f>_xlfn.XLOOKUP(D489,products!$A$1:$A$49,products!$D$1:$D$49,,0)</f>
        <v>1</v>
      </c>
      <c r="L489" s="6">
        <f>_xlfn.XLOOKUP(D489,products!$A$1:$A$49,products!$E$1:$E$49,,0)</f>
        <v>12.15</v>
      </c>
      <c r="M489" s="6">
        <f t="shared" si="21"/>
        <v>72.900000000000006</v>
      </c>
      <c r="N489" t="str">
        <f t="shared" si="22"/>
        <v>Excecutive</v>
      </c>
      <c r="O489" t="str">
        <f t="shared" si="23"/>
        <v>Dark</v>
      </c>
      <c r="P489" t="str">
        <f>_xlfn.XLOOKUP(OrdersTable[[#This Row],[Customer ID]],customers!$A$1:$A$1001,customers!I488:I1488,,0)</f>
        <v>Yes</v>
      </c>
      <c r="Q489" s="7">
        <f>SUM(OrdersTable[Sales])</f>
        <v>45134.254999999997</v>
      </c>
      <c r="R489">
        <f>COUNTA(OrdersTable[Order ID])</f>
        <v>1000</v>
      </c>
      <c r="S489" s="7">
        <f>OrdersTable[[#This Row],[Total revenue]]/OrdersTable[[#This Row],[count order id]]</f>
        <v>45.134254999999996</v>
      </c>
    </row>
    <row r="490" spans="1:19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_xlfn.XLOOKUP(C490,customers!$A$1:$A$1001,customers!B489:B1489,,0)</f>
        <v>Kacy Canto</v>
      </c>
      <c r="G490" s="2" t="str">
        <f>_xlfn.XLOOKUP(C490,customers!$A$1:$A$1001,customers!$C$1:$C$1001,,0)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 s="5">
        <f>_xlfn.XLOOKUP(D490,products!$A$1:$A$49,products!$D$1:$D$49,,0)</f>
        <v>0.2</v>
      </c>
      <c r="L490" s="6">
        <f>_xlfn.XLOOKUP(D490,products!$A$1:$A$49,products!$E$1:$E$49,,0)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_xlfn.XLOOKUP(OrdersTable[[#This Row],[Customer ID]],customers!$A$1:$A$1001,customers!I489:I1489,,0)</f>
        <v>Yes</v>
      </c>
      <c r="Q490" s="7">
        <f>SUM(OrdersTable[Sales])</f>
        <v>45134.254999999997</v>
      </c>
      <c r="R490">
        <f>COUNTA(OrdersTable[Order ID])</f>
        <v>1000</v>
      </c>
      <c r="S490" s="7">
        <f>OrdersTable[[#This Row],[Total revenue]]/OrdersTable[[#This Row],[count order id]]</f>
        <v>45.134254999999996</v>
      </c>
    </row>
    <row r="491" spans="1:19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_xlfn.XLOOKUP(C491,customers!$A$1:$A$1001,customers!B490:B1490,,0)</f>
        <v>Dedie Gooderridge</v>
      </c>
      <c r="G491" s="2" t="str">
        <f>_xlfn.XLOOKUP(C491,customers!$A$1:$A$1001,customers!$C$1:$C$1001,,0)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 s="5">
        <f>_xlfn.XLOOKUP(D491,products!$A$1:$A$49,products!$D$1:$D$49,,0)</f>
        <v>1</v>
      </c>
      <c r="L491" s="6">
        <f>_xlfn.XLOOKUP(D491,products!$A$1:$A$49,products!$E$1:$E$49,,0)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Large</v>
      </c>
      <c r="P491" t="str">
        <f>_xlfn.XLOOKUP(OrdersTable[[#This Row],[Customer ID]],customers!$A$1:$A$1001,customers!I490:I1490,,0)</f>
        <v>Yes</v>
      </c>
      <c r="Q491" s="7">
        <f>SUM(OrdersTable[Sales])</f>
        <v>45134.254999999997</v>
      </c>
      <c r="R491">
        <f>COUNTA(OrdersTable[Order ID])</f>
        <v>1000</v>
      </c>
      <c r="S491" s="7">
        <f>OrdersTable[[#This Row],[Total revenue]]/OrdersTable[[#This Row],[count order id]]</f>
        <v>45.134254999999996</v>
      </c>
    </row>
    <row r="492" spans="1:19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_xlfn.XLOOKUP(C492,customers!$A$1:$A$1001,customers!B491:B1491,,0)</f>
        <v>Demetris Micheli</v>
      </c>
      <c r="G492" s="2" t="str">
        <f>_xlfn.XLOOKUP(C492,customers!$A$1:$A$1001,customers!$C$1:$C$1001,,0)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 s="5">
        <f>_xlfn.XLOOKUP(D492,products!$A$1:$A$49,products!$D$1:$D$49,,0)</f>
        <v>0.5</v>
      </c>
      <c r="L492" s="6">
        <f>_xlfn.XLOOKUP(D492,products!$A$1:$A$49,products!$E$1:$E$49,,0)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_xlfn.XLOOKUP(OrdersTable[[#This Row],[Customer ID]],customers!$A$1:$A$1001,customers!I491:I1491,,0)</f>
        <v>Yes</v>
      </c>
      <c r="Q492" s="7">
        <f>SUM(OrdersTable[Sales])</f>
        <v>45134.254999999997</v>
      </c>
      <c r="R492">
        <f>COUNTA(OrdersTable[Order ID])</f>
        <v>1000</v>
      </c>
      <c r="S492" s="7">
        <f>OrdersTable[[#This Row],[Total revenue]]/OrdersTable[[#This Row],[count order id]]</f>
        <v>45.134254999999996</v>
      </c>
    </row>
    <row r="493" spans="1:19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_xlfn.XLOOKUP(C493,customers!$A$1:$A$1001,customers!B492:B1492,,0)</f>
        <v>Kim Kemery</v>
      </c>
      <c r="G493" s="2">
        <f>_xlfn.XLOOKUP(C493,customers!$A$1:$A$1001,customers!$C$1:$C$1001,,0)</f>
        <v>0</v>
      </c>
      <c r="H493" s="2" t="str">
        <f>_xlfn.XLOOKUP(C493,customers!$A$1:$A$1001,customers!$G$1:$G$1001,,0)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 s="5">
        <f>_xlfn.XLOOKUP(D493,products!$A$1:$A$49,products!$D$1:$D$49,,0)</f>
        <v>0.2</v>
      </c>
      <c r="L493" s="6">
        <f>_xlfn.XLOOKUP(D493,products!$A$1:$A$49,products!$E$1:$E$49,,0)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_xlfn.XLOOKUP(OrdersTable[[#This Row],[Customer ID]],customers!$A$1:$A$1001,customers!I492:I1492,,0)</f>
        <v>Yes</v>
      </c>
      <c r="Q493" s="7">
        <f>SUM(OrdersTable[Sales])</f>
        <v>45134.254999999997</v>
      </c>
      <c r="R493">
        <f>COUNTA(OrdersTable[Order ID])</f>
        <v>1000</v>
      </c>
      <c r="S493" s="7">
        <f>OrdersTable[[#This Row],[Total revenue]]/OrdersTable[[#This Row],[count order id]]</f>
        <v>45.134254999999996</v>
      </c>
    </row>
    <row r="494" spans="1:19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_xlfn.XLOOKUP(C494,customers!$A$1:$A$1001,customers!B493:B1493,,0)</f>
        <v>Ramon Cheak</v>
      </c>
      <c r="G494" s="2" t="str">
        <f>_xlfn.XLOOKUP(C494,customers!$A$1:$A$1001,customers!$C$1:$C$1001,,0)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 s="5">
        <f>_xlfn.XLOOKUP(D494,products!$A$1:$A$49,products!$D$1:$D$49,,0)</f>
        <v>0.2</v>
      </c>
      <c r="L494" s="6">
        <f>_xlfn.XLOOKUP(D494,products!$A$1:$A$49,products!$E$1:$E$49,,0)</f>
        <v>4.125</v>
      </c>
      <c r="M494" s="6">
        <f t="shared" si="21"/>
        <v>4.125</v>
      </c>
      <c r="N494" t="str">
        <f t="shared" si="22"/>
        <v>Excecutive</v>
      </c>
      <c r="O494" t="str">
        <f t="shared" si="23"/>
        <v>Medium</v>
      </c>
      <c r="P494" t="str">
        <f>_xlfn.XLOOKUP(OrdersTable[[#This Row],[Customer ID]],customers!$A$1:$A$1001,customers!I493:I1493,,0)</f>
        <v>Yes</v>
      </c>
      <c r="Q494" s="7">
        <f>SUM(OrdersTable[Sales])</f>
        <v>45134.254999999997</v>
      </c>
      <c r="R494">
        <f>COUNTA(OrdersTable[Order ID])</f>
        <v>1000</v>
      </c>
      <c r="S494" s="7">
        <f>OrdersTable[[#This Row],[Total revenue]]/OrdersTable[[#This Row],[count order id]]</f>
        <v>45.134254999999996</v>
      </c>
    </row>
    <row r="495" spans="1:19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_xlfn.XLOOKUP(C495,customers!$A$1:$A$1001,customers!B494:B1494,,0)</f>
        <v>Claudell Ayre</v>
      </c>
      <c r="G495" s="2" t="str">
        <f>_xlfn.XLOOKUP(C495,customers!$A$1:$A$1001,customers!$C$1:$C$1001,,0)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 s="5">
        <f>_xlfn.XLOOKUP(D495,products!$A$1:$A$49,products!$D$1:$D$49,,0)</f>
        <v>0.5</v>
      </c>
      <c r="L495" s="6">
        <f>_xlfn.XLOOKUP(D495,products!$A$1:$A$49,products!$E$1:$E$49,,0)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_xlfn.XLOOKUP(OrdersTable[[#This Row],[Customer ID]],customers!$A$1:$A$1001,customers!I494:I1494,,0)</f>
        <v>No</v>
      </c>
      <c r="Q495" s="7">
        <f>SUM(OrdersTable[Sales])</f>
        <v>45134.254999999997</v>
      </c>
      <c r="R495">
        <f>COUNTA(OrdersTable[Order ID])</f>
        <v>1000</v>
      </c>
      <c r="S495" s="7">
        <f>OrdersTable[[#This Row],[Total revenue]]/OrdersTable[[#This Row],[count order id]]</f>
        <v>45.134254999999996</v>
      </c>
    </row>
    <row r="496" spans="1:19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_xlfn.XLOOKUP(C496,customers!$A$1:$A$1001,customers!B495:B1495,,0)</f>
        <v>Adele McFayden</v>
      </c>
      <c r="G496" s="2" t="str">
        <f>_xlfn.XLOOKUP(C496,customers!$A$1:$A$1001,customers!$C$1:$C$1001,,0)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 s="5">
        <f>_xlfn.XLOOKUP(D496,products!$A$1:$A$49,products!$D$1:$D$49,,0)</f>
        <v>1</v>
      </c>
      <c r="L496" s="6">
        <f>_xlfn.XLOOKUP(D496,products!$A$1:$A$49,products!$E$1:$E$49,,0)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Large</v>
      </c>
      <c r="P496" t="str">
        <f>_xlfn.XLOOKUP(OrdersTable[[#This Row],[Customer ID]],customers!$A$1:$A$1001,customers!I495:I1495,,0)</f>
        <v>Yes</v>
      </c>
      <c r="Q496" s="7">
        <f>SUM(OrdersTable[Sales])</f>
        <v>45134.254999999997</v>
      </c>
      <c r="R496">
        <f>COUNTA(OrdersTable[Order ID])</f>
        <v>1000</v>
      </c>
      <c r="S496" s="7">
        <f>OrdersTable[[#This Row],[Total revenue]]/OrdersTable[[#This Row],[count order id]]</f>
        <v>45.134254999999996</v>
      </c>
    </row>
    <row r="497" spans="1:19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_xlfn.XLOOKUP(C497,customers!$A$1:$A$1001,customers!B496:B1496,,0)</f>
        <v>Dierdre Scrigmour</v>
      </c>
      <c r="G497" s="2">
        <f>_xlfn.XLOOKUP(C497,customers!$A$1:$A$1001,customers!$C$1:$C$1001,,0)</f>
        <v>0</v>
      </c>
      <c r="H497" s="2" t="str">
        <f>_xlfn.XLOOKUP(C497,customers!$A$1:$A$1001,customers!$G$1:$G$1001,,0)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 s="5">
        <f>_xlfn.XLOOKUP(D497,products!$A$1:$A$49,products!$D$1:$D$49,,0)</f>
        <v>1</v>
      </c>
      <c r="L497" s="6">
        <f>_xlfn.XLOOKUP(D497,products!$A$1:$A$49,products!$E$1:$E$49,,0)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Large</v>
      </c>
      <c r="P497" t="str">
        <f>_xlfn.XLOOKUP(OrdersTable[[#This Row],[Customer ID]],customers!$A$1:$A$1001,customers!I496:I1496,,0)</f>
        <v>No</v>
      </c>
      <c r="Q497" s="7">
        <f>SUM(OrdersTable[Sales])</f>
        <v>45134.254999999997</v>
      </c>
      <c r="R497">
        <f>COUNTA(OrdersTable[Order ID])</f>
        <v>1000</v>
      </c>
      <c r="S497" s="7">
        <f>OrdersTable[[#This Row],[Total revenue]]/OrdersTable[[#This Row],[count order id]]</f>
        <v>45.134254999999996</v>
      </c>
    </row>
    <row r="498" spans="1:19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_xlfn.XLOOKUP(C498,customers!$A$1:$A$1001,customers!B497:B1497,,0)</f>
        <v>Desdemona Eye</v>
      </c>
      <c r="G498" s="2" t="str">
        <f>_xlfn.XLOOKUP(C498,customers!$A$1:$A$1001,customers!$C$1:$C$1001,,0)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 s="5">
        <f>_xlfn.XLOOKUP(D498,products!$A$1:$A$49,products!$D$1:$D$49,,0)</f>
        <v>0.2</v>
      </c>
      <c r="L498" s="6">
        <f>_xlfn.XLOOKUP(D498,products!$A$1:$A$49,products!$E$1:$E$49,,0)</f>
        <v>3.645</v>
      </c>
      <c r="M498" s="6">
        <f t="shared" si="21"/>
        <v>10.935</v>
      </c>
      <c r="N498" t="str">
        <f t="shared" si="22"/>
        <v>Excecutive</v>
      </c>
      <c r="O498" t="str">
        <f t="shared" si="23"/>
        <v>Dark</v>
      </c>
      <c r="P498" t="str">
        <f>_xlfn.XLOOKUP(OrdersTable[[#This Row],[Customer ID]],customers!$A$1:$A$1001,customers!I497:I1497,,0)</f>
        <v>No</v>
      </c>
      <c r="Q498" s="7">
        <f>SUM(OrdersTable[Sales])</f>
        <v>45134.254999999997</v>
      </c>
      <c r="R498">
        <f>COUNTA(OrdersTable[Order ID])</f>
        <v>1000</v>
      </c>
      <c r="S498" s="7">
        <f>OrdersTable[[#This Row],[Total revenue]]/OrdersTable[[#This Row],[count order id]]</f>
        <v>45.134254999999996</v>
      </c>
    </row>
    <row r="499" spans="1:19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_xlfn.XLOOKUP(C499,customers!$A$1:$A$1001,customers!B498:B1498,,0)</f>
        <v>Catharine Scoines</v>
      </c>
      <c r="G499" s="2" t="str">
        <f>_xlfn.XLOOKUP(C499,customers!$A$1:$A$1001,customers!$C$1:$C$1001,,0)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 s="5">
        <f>_xlfn.XLOOKUP(D499,products!$A$1:$A$49,products!$D$1:$D$49,,0)</f>
        <v>1</v>
      </c>
      <c r="L499" s="6">
        <f>_xlfn.XLOOKUP(D499,products!$A$1:$A$49,products!$E$1:$E$49,,0)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_xlfn.XLOOKUP(OrdersTable[[#This Row],[Customer ID]],customers!$A$1:$A$1001,customers!I498:I1498,,0)</f>
        <v>No</v>
      </c>
      <c r="Q499" s="7">
        <f>SUM(OrdersTable[Sales])</f>
        <v>45134.254999999997</v>
      </c>
      <c r="R499">
        <f>COUNTA(OrdersTable[Order ID])</f>
        <v>1000</v>
      </c>
      <c r="S499" s="7">
        <f>OrdersTable[[#This Row],[Total revenue]]/OrdersTable[[#This Row],[count order id]]</f>
        <v>45.134254999999996</v>
      </c>
    </row>
    <row r="500" spans="1:19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>
        <f>_xlfn.XLOOKUP(C500,customers!$A$1:$A$1001,customers!B499:B1499,,0)</f>
        <v>0</v>
      </c>
      <c r="G500" s="2" t="str">
        <f>_xlfn.XLOOKUP(C500,customers!$A$1:$A$1001,customers!$C$1:$C$1001,,0)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 s="5">
        <f>_xlfn.XLOOKUP(D500,products!$A$1:$A$49,products!$D$1:$D$49,,0)</f>
        <v>1</v>
      </c>
      <c r="L500" s="6">
        <f>_xlfn.XLOOKUP(D500,products!$A$1:$A$49,products!$E$1:$E$49,,0)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>
        <f>_xlfn.XLOOKUP(OrdersTable[[#This Row],[Customer ID]],customers!$A$1:$A$1001,customers!I499:I1499,,0)</f>
        <v>0</v>
      </c>
      <c r="Q500" s="7">
        <f>SUM(OrdersTable[Sales])</f>
        <v>45134.254999999997</v>
      </c>
      <c r="R500">
        <f>COUNTA(OrdersTable[Order ID])</f>
        <v>1000</v>
      </c>
      <c r="S500" s="7">
        <f>OrdersTable[[#This Row],[Total revenue]]/OrdersTable[[#This Row],[count order id]]</f>
        <v>45.134254999999996</v>
      </c>
    </row>
    <row r="501" spans="1:19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_xlfn.XLOOKUP(C501,customers!$A$1:$A$1001,customers!B500:B1500,,0)</f>
        <v>Nicolina Jenny</v>
      </c>
      <c r="G501" s="2">
        <f>_xlfn.XLOOKUP(C501,customers!$A$1:$A$1001,customers!$C$1:$C$1001,,0)</f>
        <v>0</v>
      </c>
      <c r="H501" s="2" t="str">
        <f>_xlfn.XLOOKUP(C501,customers!$A$1:$A$1001,customers!$G$1:$G$1001,,0)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 s="5">
        <f>_xlfn.XLOOKUP(D501,products!$A$1:$A$49,products!$D$1:$D$49,,0)</f>
        <v>0.2</v>
      </c>
      <c r="L501" s="6">
        <f>_xlfn.XLOOKUP(D501,products!$A$1:$A$49,products!$E$1:$E$49,,0)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_xlfn.XLOOKUP(OrdersTable[[#This Row],[Customer ID]],customers!$A$1:$A$1001,customers!I500:I1500,,0)</f>
        <v>No</v>
      </c>
      <c r="Q501" s="7">
        <f>SUM(OrdersTable[Sales])</f>
        <v>45134.254999999997</v>
      </c>
      <c r="R501">
        <f>COUNTA(OrdersTable[Order ID])</f>
        <v>1000</v>
      </c>
      <c r="S501" s="7">
        <f>OrdersTable[[#This Row],[Total revenue]]/OrdersTable[[#This Row],[count order id]]</f>
        <v>45.134254999999996</v>
      </c>
    </row>
    <row r="502" spans="1:19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>
        <f>_xlfn.XLOOKUP(C502,customers!$A$1:$A$1001,customers!B501:B1501,,0)</f>
        <v>0</v>
      </c>
      <c r="G502" s="2">
        <f>_xlfn.XLOOKUP(C502,customers!$A$1:$A$1001,customers!$C$1:$C$1001,,0)</f>
        <v>0</v>
      </c>
      <c r="H502" s="2" t="str">
        <f>_xlfn.XLOOKUP(C502,customers!$A$1:$A$1001,customers!$G$1:$G$1001,,0)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 s="5">
        <f>_xlfn.XLOOKUP(D502,products!$A$1:$A$49,products!$D$1:$D$49,,0)</f>
        <v>1</v>
      </c>
      <c r="L502" s="6">
        <f>_xlfn.XLOOKUP(D502,products!$A$1:$A$49,products!$E$1:$E$49,,0)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Large</v>
      </c>
      <c r="P502">
        <f>_xlfn.XLOOKUP(OrdersTable[[#This Row],[Customer ID]],customers!$A$1:$A$1001,customers!I501:I1501,,0)</f>
        <v>0</v>
      </c>
      <c r="Q502" s="7">
        <f>SUM(OrdersTable[Sales])</f>
        <v>45134.254999999997</v>
      </c>
      <c r="R502">
        <f>COUNTA(OrdersTable[Order ID])</f>
        <v>1000</v>
      </c>
      <c r="S502" s="7">
        <f>OrdersTable[[#This Row],[Total revenue]]/OrdersTable[[#This Row],[count order id]]</f>
        <v>45.134254999999996</v>
      </c>
    </row>
    <row r="503" spans="1:19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>
        <f>_xlfn.XLOOKUP(C503,customers!$A$1:$A$1001,customers!B502:B1502,,0)</f>
        <v>0</v>
      </c>
      <c r="G503" s="2" t="str">
        <f>_xlfn.XLOOKUP(C503,customers!$A$1:$A$1001,customers!$C$1:$C$1001,,0)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 s="5">
        <f>_xlfn.XLOOKUP(D503,products!$A$1:$A$49,products!$D$1:$D$49,,0)</f>
        <v>0.2</v>
      </c>
      <c r="L503" s="6">
        <f>_xlfn.XLOOKUP(D503,products!$A$1:$A$49,products!$E$1:$E$49,,0)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>
        <f>_xlfn.XLOOKUP(OrdersTable[[#This Row],[Customer ID]],customers!$A$1:$A$1001,customers!I502:I1502,,0)</f>
        <v>0</v>
      </c>
      <c r="Q503" s="7">
        <f>SUM(OrdersTable[Sales])</f>
        <v>45134.254999999997</v>
      </c>
      <c r="R503">
        <f>COUNTA(OrdersTable[Order ID])</f>
        <v>1000</v>
      </c>
      <c r="S503" s="7">
        <f>OrdersTable[[#This Row],[Total revenue]]/OrdersTable[[#This Row],[count order id]]</f>
        <v>45.134254999999996</v>
      </c>
    </row>
    <row r="504" spans="1:19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>
        <f>_xlfn.XLOOKUP(C504,customers!$A$1:$A$1001,customers!B503:B1503,,0)</f>
        <v>0</v>
      </c>
      <c r="G504" s="2" t="str">
        <f>_xlfn.XLOOKUP(C504,customers!$A$1:$A$1001,customers!$C$1:$C$1001,,0)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 s="5">
        <f>_xlfn.XLOOKUP(D504,products!$A$1:$A$49,products!$D$1:$D$49,,0)</f>
        <v>0.2</v>
      </c>
      <c r="L504" s="6">
        <f>_xlfn.XLOOKUP(D504,products!$A$1:$A$49,products!$E$1:$E$49,,0)</f>
        <v>4.125</v>
      </c>
      <c r="M504" s="6">
        <f t="shared" si="21"/>
        <v>16.5</v>
      </c>
      <c r="N504" t="str">
        <f t="shared" si="22"/>
        <v>Excecutive</v>
      </c>
      <c r="O504" t="str">
        <f t="shared" si="23"/>
        <v>Medium</v>
      </c>
      <c r="P504">
        <f>_xlfn.XLOOKUP(OrdersTable[[#This Row],[Customer ID]],customers!$A$1:$A$1001,customers!I503:I1503,,0)</f>
        <v>0</v>
      </c>
      <c r="Q504" s="7">
        <f>SUM(OrdersTable[Sales])</f>
        <v>45134.254999999997</v>
      </c>
      <c r="R504">
        <f>COUNTA(OrdersTable[Order ID])</f>
        <v>1000</v>
      </c>
      <c r="S504" s="7">
        <f>OrdersTable[[#This Row],[Total revenue]]/OrdersTable[[#This Row],[count order id]]</f>
        <v>45.134254999999996</v>
      </c>
    </row>
    <row r="505" spans="1:19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_xlfn.XLOOKUP(C505,customers!$A$1:$A$1001,customers!B504:B1504,,0)</f>
        <v>0</v>
      </c>
      <c r="G505" s="2" t="str">
        <f>_xlfn.XLOOKUP(C505,customers!$A$1:$A$1001,customers!$C$1:$C$1001,,0)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 s="5">
        <f>_xlfn.XLOOKUP(D505,products!$A$1:$A$49,products!$D$1:$D$49,,0)</f>
        <v>1</v>
      </c>
      <c r="L505" s="6">
        <f>_xlfn.XLOOKUP(D505,products!$A$1:$A$49,products!$E$1:$E$49,,0)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>
        <f>_xlfn.XLOOKUP(OrdersTable[[#This Row],[Customer ID]],customers!$A$1:$A$1001,customers!I504:I1504,,0)</f>
        <v>0</v>
      </c>
      <c r="Q505" s="7">
        <f>SUM(OrdersTable[Sales])</f>
        <v>45134.254999999997</v>
      </c>
      <c r="R505">
        <f>COUNTA(OrdersTable[Order ID])</f>
        <v>1000</v>
      </c>
      <c r="S505" s="7">
        <f>OrdersTable[[#This Row],[Total revenue]]/OrdersTable[[#This Row],[count order id]]</f>
        <v>45.134254999999996</v>
      </c>
    </row>
    <row r="506" spans="1:19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_xlfn.XLOOKUP(C506,customers!$A$1:$A$1001,customers!B505:B1505,,0)</f>
        <v>0</v>
      </c>
      <c r="G506" s="2" t="str">
        <f>_xlfn.XLOOKUP(C506,customers!$A$1:$A$1001,customers!$C$1:$C$1001,,0)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 s="5">
        <f>_xlfn.XLOOKUP(D506,products!$A$1:$A$49,products!$D$1:$D$49,,0)</f>
        <v>0.2</v>
      </c>
      <c r="L506" s="6">
        <f>_xlfn.XLOOKUP(D506,products!$A$1:$A$49,products!$E$1:$E$49,,0)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Large</v>
      </c>
      <c r="P506">
        <f>_xlfn.XLOOKUP(OrdersTable[[#This Row],[Customer ID]],customers!$A$1:$A$1001,customers!I505:I1505,,0)</f>
        <v>0</v>
      </c>
      <c r="Q506" s="7">
        <f>SUM(OrdersTable[Sales])</f>
        <v>45134.254999999997</v>
      </c>
      <c r="R506">
        <f>COUNTA(OrdersTable[Order ID])</f>
        <v>1000</v>
      </c>
      <c r="S506" s="7">
        <f>OrdersTable[[#This Row],[Total revenue]]/OrdersTable[[#This Row],[count order id]]</f>
        <v>45.134254999999996</v>
      </c>
    </row>
    <row r="507" spans="1:19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>
        <f>_xlfn.XLOOKUP(C507,customers!$A$1:$A$1001,customers!B506:B1506,,0)</f>
        <v>0</v>
      </c>
      <c r="G507" s="2" t="str">
        <f>_xlfn.XLOOKUP(C507,customers!$A$1:$A$1001,customers!$C$1:$C$1001,,0)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 s="5">
        <f>_xlfn.XLOOKUP(D507,products!$A$1:$A$49,products!$D$1:$D$49,,0)</f>
        <v>0.2</v>
      </c>
      <c r="L507" s="6">
        <f>_xlfn.XLOOKUP(D507,products!$A$1:$A$49,products!$E$1:$E$49,,0)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>
        <f>_xlfn.XLOOKUP(OrdersTable[[#This Row],[Customer ID]],customers!$A$1:$A$1001,customers!I506:I1506,,0)</f>
        <v>0</v>
      </c>
      <c r="Q507" s="7">
        <f>SUM(OrdersTable[Sales])</f>
        <v>45134.254999999997</v>
      </c>
      <c r="R507">
        <f>COUNTA(OrdersTable[Order ID])</f>
        <v>1000</v>
      </c>
      <c r="S507" s="7">
        <f>OrdersTable[[#This Row],[Total revenue]]/OrdersTable[[#This Row],[count order id]]</f>
        <v>45.134254999999996</v>
      </c>
    </row>
    <row r="508" spans="1:19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>
        <f>_xlfn.XLOOKUP(C508,customers!$A$1:$A$1001,customers!B507:B1507,,0)</f>
        <v>0</v>
      </c>
      <c r="G508" s="2" t="str">
        <f>_xlfn.XLOOKUP(C508,customers!$A$1:$A$1001,customers!$C$1:$C$1001,,0)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 s="5">
        <f>_xlfn.XLOOKUP(D508,products!$A$1:$A$49,products!$D$1:$D$49,,0)</f>
        <v>1</v>
      </c>
      <c r="L508" s="6">
        <f>_xlfn.XLOOKUP(D508,products!$A$1:$A$49,products!$E$1:$E$49,,0)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Large</v>
      </c>
      <c r="P508">
        <f>_xlfn.XLOOKUP(OrdersTable[[#This Row],[Customer ID]],customers!$A$1:$A$1001,customers!I507:I1507,,0)</f>
        <v>0</v>
      </c>
      <c r="Q508" s="7">
        <f>SUM(OrdersTable[Sales])</f>
        <v>45134.254999999997</v>
      </c>
      <c r="R508">
        <f>COUNTA(OrdersTable[Order ID])</f>
        <v>1000</v>
      </c>
      <c r="S508" s="7">
        <f>OrdersTable[[#This Row],[Total revenue]]/OrdersTable[[#This Row],[count order id]]</f>
        <v>45.134254999999996</v>
      </c>
    </row>
    <row r="509" spans="1:19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>
        <f>_xlfn.XLOOKUP(C509,customers!$A$1:$A$1001,customers!B508:B1508,,0)</f>
        <v>0</v>
      </c>
      <c r="G509" s="2" t="str">
        <f>_xlfn.XLOOKUP(C509,customers!$A$1:$A$1001,customers!$C$1:$C$1001,,0)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 s="5">
        <f>_xlfn.XLOOKUP(D509,products!$A$1:$A$49,products!$D$1:$D$49,,0)</f>
        <v>2.5</v>
      </c>
      <c r="L509" s="6">
        <f>_xlfn.XLOOKUP(D509,products!$A$1:$A$49,products!$E$1:$E$49,,0)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Large</v>
      </c>
      <c r="P509">
        <f>_xlfn.XLOOKUP(OrdersTable[[#This Row],[Customer ID]],customers!$A$1:$A$1001,customers!I508:I1508,,0)</f>
        <v>0</v>
      </c>
      <c r="Q509" s="7">
        <f>SUM(OrdersTable[Sales])</f>
        <v>45134.254999999997</v>
      </c>
      <c r="R509">
        <f>COUNTA(OrdersTable[Order ID])</f>
        <v>1000</v>
      </c>
      <c r="S509" s="7">
        <f>OrdersTable[[#This Row],[Total revenue]]/OrdersTable[[#This Row],[count order id]]</f>
        <v>45.134254999999996</v>
      </c>
    </row>
    <row r="510" spans="1:19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>
        <f>_xlfn.XLOOKUP(C510,customers!$A$1:$A$1001,customers!B509:B1509,,0)</f>
        <v>0</v>
      </c>
      <c r="G510" s="2" t="str">
        <f>_xlfn.XLOOKUP(C510,customers!$A$1:$A$1001,customers!$C$1:$C$1001,,0)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 s="5">
        <f>_xlfn.XLOOKUP(D510,products!$A$1:$A$49,products!$D$1:$D$49,,0)</f>
        <v>0.5</v>
      </c>
      <c r="L510" s="6">
        <f>_xlfn.XLOOKUP(D510,products!$A$1:$A$49,products!$E$1:$E$49,,0)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>
        <f>_xlfn.XLOOKUP(OrdersTable[[#This Row],[Customer ID]],customers!$A$1:$A$1001,customers!I509:I1509,,0)</f>
        <v>0</v>
      </c>
      <c r="Q510" s="7">
        <f>SUM(OrdersTable[Sales])</f>
        <v>45134.254999999997</v>
      </c>
      <c r="R510">
        <f>COUNTA(OrdersTable[Order ID])</f>
        <v>1000</v>
      </c>
      <c r="S510" s="7">
        <f>OrdersTable[[#This Row],[Total revenue]]/OrdersTable[[#This Row],[count order id]]</f>
        <v>45.134254999999996</v>
      </c>
    </row>
    <row r="511" spans="1:19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>
        <f>_xlfn.XLOOKUP(C511,customers!$A$1:$A$1001,customers!B510:B1510,,0)</f>
        <v>0</v>
      </c>
      <c r="G511" s="2" t="str">
        <f>_xlfn.XLOOKUP(C511,customers!$A$1:$A$1001,customers!$C$1:$C$1001,,0)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 s="5">
        <f>_xlfn.XLOOKUP(D511,products!$A$1:$A$49,products!$D$1:$D$49,,0)</f>
        <v>1</v>
      </c>
      <c r="L511" s="6">
        <f>_xlfn.XLOOKUP(D511,products!$A$1:$A$49,products!$E$1:$E$49,,0)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>
        <f>_xlfn.XLOOKUP(OrdersTable[[#This Row],[Customer ID]],customers!$A$1:$A$1001,customers!I510:I1510,,0)</f>
        <v>0</v>
      </c>
      <c r="Q511" s="7">
        <f>SUM(OrdersTable[Sales])</f>
        <v>45134.254999999997</v>
      </c>
      <c r="R511">
        <f>COUNTA(OrdersTable[Order ID])</f>
        <v>1000</v>
      </c>
      <c r="S511" s="7">
        <f>OrdersTable[[#This Row],[Total revenue]]/OrdersTable[[#This Row],[count order id]]</f>
        <v>45.134254999999996</v>
      </c>
    </row>
    <row r="512" spans="1:19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>
        <f>_xlfn.XLOOKUP(C512,customers!$A$1:$A$1001,customers!B511:B1511,,0)</f>
        <v>0</v>
      </c>
      <c r="G512" s="2" t="str">
        <f>_xlfn.XLOOKUP(C512,customers!$A$1:$A$1001,customers!$C$1:$C$1001,,0)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 s="5">
        <f>_xlfn.XLOOKUP(D512,products!$A$1:$A$49,products!$D$1:$D$49,,0)</f>
        <v>0.2</v>
      </c>
      <c r="L512" s="6">
        <f>_xlfn.XLOOKUP(D512,products!$A$1:$A$49,products!$E$1:$E$49,,0)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Large</v>
      </c>
      <c r="P512">
        <f>_xlfn.XLOOKUP(OrdersTable[[#This Row],[Customer ID]],customers!$A$1:$A$1001,customers!I511:I1511,,0)</f>
        <v>0</v>
      </c>
      <c r="Q512" s="7">
        <f>SUM(OrdersTable[Sales])</f>
        <v>45134.254999999997</v>
      </c>
      <c r="R512">
        <f>COUNTA(OrdersTable[Order ID])</f>
        <v>1000</v>
      </c>
      <c r="S512" s="7">
        <f>OrdersTable[[#This Row],[Total revenue]]/OrdersTable[[#This Row],[count order id]]</f>
        <v>45.134254999999996</v>
      </c>
    </row>
    <row r="513" spans="1:19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>
        <f>_xlfn.XLOOKUP(C513,customers!$A$1:$A$1001,customers!B512:B1512,,0)</f>
        <v>0</v>
      </c>
      <c r="G513" s="2" t="str">
        <f>_xlfn.XLOOKUP(C513,customers!$A$1:$A$1001,customers!$C$1:$C$1001,,0)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 s="5">
        <f>_xlfn.XLOOKUP(D513,products!$A$1:$A$49,products!$D$1:$D$49,,0)</f>
        <v>0.2</v>
      </c>
      <c r="L513" s="6">
        <f>_xlfn.XLOOKUP(D513,products!$A$1:$A$49,products!$E$1:$E$49,,0)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>
        <f>_xlfn.XLOOKUP(OrdersTable[[#This Row],[Customer ID]],customers!$A$1:$A$1001,customers!I512:I1512,,0)</f>
        <v>0</v>
      </c>
      <c r="Q513" s="7">
        <f>SUM(OrdersTable[Sales])</f>
        <v>45134.254999999997</v>
      </c>
      <c r="R513">
        <f>COUNTA(OrdersTable[Order ID])</f>
        <v>1000</v>
      </c>
      <c r="S513" s="7">
        <f>OrdersTable[[#This Row],[Total revenue]]/OrdersTable[[#This Row],[count order id]]</f>
        <v>45.134254999999996</v>
      </c>
    </row>
    <row r="514" spans="1:19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>
        <f>_xlfn.XLOOKUP(C514,customers!$A$1:$A$1001,customers!B513:B1513,,0)</f>
        <v>0</v>
      </c>
      <c r="G514" s="2" t="str">
        <f>_xlfn.XLOOKUP(C514,customers!$A$1:$A$1001,customers!$C$1:$C$1001,,0)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 s="5">
        <f>_xlfn.XLOOKUP(D514,products!$A$1:$A$49,products!$D$1:$D$49,,0)</f>
        <v>1</v>
      </c>
      <c r="L514" s="6">
        <f>_xlfn.XLOOKUP(D514,products!$A$1:$A$49,products!$E$1:$E$49,,0)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Large</v>
      </c>
      <c r="P514">
        <f>_xlfn.XLOOKUP(OrdersTable[[#This Row],[Customer ID]],customers!$A$1:$A$1001,customers!I513:I1513,,0)</f>
        <v>0</v>
      </c>
      <c r="Q514" s="7">
        <f>SUM(OrdersTable[Sales])</f>
        <v>45134.254999999997</v>
      </c>
      <c r="R514">
        <f>COUNTA(OrdersTable[Order ID])</f>
        <v>1000</v>
      </c>
      <c r="S514" s="7">
        <f>OrdersTable[[#This Row],[Total revenue]]/OrdersTable[[#This Row],[count order id]]</f>
        <v>45.134254999999996</v>
      </c>
    </row>
    <row r="515" spans="1:19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>
        <f>_xlfn.XLOOKUP(C515,customers!$A$1:$A$1001,customers!B514:B1514,,0)</f>
        <v>0</v>
      </c>
      <c r="G515" s="2" t="str">
        <f>_xlfn.XLOOKUP(C515,customers!$A$1:$A$1001,customers!$C$1:$C$1001,,0)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 s="5">
        <f>_xlfn.XLOOKUP(D515,products!$A$1:$A$49,products!$D$1:$D$49,,0)</f>
        <v>1</v>
      </c>
      <c r="L515" s="6">
        <f>_xlfn.XLOOKUP(D515,products!$A$1:$A$49,products!$E$1:$E$49,,0)</f>
        <v>15.85</v>
      </c>
      <c r="M515" s="6">
        <f t="shared" ref="M515:M578" si="24">L515*E515</f>
        <v>79.25</v>
      </c>
      <c r="N515" t="str">
        <f t="shared" ref="N515:N578" si="25">IF(I515="Rob","Robusta", IF(I515="Exc","Excecutive", IF(I515="Ara","Arabica", IF(I515="Lib","Liberica"))))</f>
        <v>Liberica</v>
      </c>
      <c r="O515" t="str">
        <f t="shared" ref="O515:O578" si="26">IF(J515="M","Medium", IF(J515="L","Large", IF(J515="D","Dark")))</f>
        <v>Large</v>
      </c>
      <c r="P515">
        <f>_xlfn.XLOOKUP(OrdersTable[[#This Row],[Customer ID]],customers!$A$1:$A$1001,customers!I514:I1514,,0)</f>
        <v>0</v>
      </c>
      <c r="Q515" s="7">
        <f>SUM(OrdersTable[Sales])</f>
        <v>45134.254999999997</v>
      </c>
      <c r="R515">
        <f>COUNTA(OrdersTable[Order ID])</f>
        <v>1000</v>
      </c>
      <c r="S515" s="7">
        <f>OrdersTable[[#This Row],[Total revenue]]/OrdersTable[[#This Row],[count order id]]</f>
        <v>45.134254999999996</v>
      </c>
    </row>
    <row r="516" spans="1:19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>
        <f>_xlfn.XLOOKUP(C516,customers!$A$1:$A$1001,customers!B515:B1515,,0)</f>
        <v>0</v>
      </c>
      <c r="G516" s="2" t="str">
        <f>_xlfn.XLOOKUP(C516,customers!$A$1:$A$1001,customers!$C$1:$C$1001,,0)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 s="5">
        <f>_xlfn.XLOOKUP(D516,products!$A$1:$A$49,products!$D$1:$D$49,,0)</f>
        <v>0.2</v>
      </c>
      <c r="L516" s="6">
        <f>_xlfn.XLOOKUP(D516,products!$A$1:$A$49,products!$E$1:$E$49,,0)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>
        <f>_xlfn.XLOOKUP(OrdersTable[[#This Row],[Customer ID]],customers!$A$1:$A$1001,customers!I515:I1515,,0)</f>
        <v>0</v>
      </c>
      <c r="Q516" s="7">
        <f>SUM(OrdersTable[Sales])</f>
        <v>45134.254999999997</v>
      </c>
      <c r="R516">
        <f>COUNTA(OrdersTable[Order ID])</f>
        <v>1000</v>
      </c>
      <c r="S516" s="7">
        <f>OrdersTable[[#This Row],[Total revenue]]/OrdersTable[[#This Row],[count order id]]</f>
        <v>45.134254999999996</v>
      </c>
    </row>
    <row r="517" spans="1:19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>
        <f>_xlfn.XLOOKUP(C517,customers!$A$1:$A$1001,customers!B516:B1516,,0)</f>
        <v>0</v>
      </c>
      <c r="G517" s="2" t="str">
        <f>_xlfn.XLOOKUP(C517,customers!$A$1:$A$1001,customers!$C$1:$C$1001,,0)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 s="5">
        <f>_xlfn.XLOOKUP(D517,products!$A$1:$A$49,products!$D$1:$D$49,,0)</f>
        <v>0.5</v>
      </c>
      <c r="L517" s="6">
        <f>_xlfn.XLOOKUP(D517,products!$A$1:$A$49,products!$E$1:$E$49,,0)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Large</v>
      </c>
      <c r="P517">
        <f>_xlfn.XLOOKUP(OrdersTable[[#This Row],[Customer ID]],customers!$A$1:$A$1001,customers!I516:I1516,,0)</f>
        <v>0</v>
      </c>
      <c r="Q517" s="7">
        <f>SUM(OrdersTable[Sales])</f>
        <v>45134.254999999997</v>
      </c>
      <c r="R517">
        <f>COUNTA(OrdersTable[Order ID])</f>
        <v>1000</v>
      </c>
      <c r="S517" s="7">
        <f>OrdersTable[[#This Row],[Total revenue]]/OrdersTable[[#This Row],[count order id]]</f>
        <v>45.134254999999996</v>
      </c>
    </row>
    <row r="518" spans="1:19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>
        <f>_xlfn.XLOOKUP(C518,customers!$A$1:$A$1001,customers!B517:B1517,,0)</f>
        <v>0</v>
      </c>
      <c r="G518" s="2">
        <f>_xlfn.XLOOKUP(C518,customers!$A$1:$A$1001,customers!$C$1:$C$1001,,0)</f>
        <v>0</v>
      </c>
      <c r="H518" s="2" t="str">
        <f>_xlfn.XLOOKUP(C518,customers!$A$1:$A$1001,customers!$G$1:$G$1001,,0)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 s="5">
        <f>_xlfn.XLOOKUP(D518,products!$A$1:$A$49,products!$D$1:$D$49,,0)</f>
        <v>2.5</v>
      </c>
      <c r="L518" s="6">
        <f>_xlfn.XLOOKUP(D518,products!$A$1:$A$49,products!$E$1:$E$49,,0)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>
        <f>_xlfn.XLOOKUP(OrdersTable[[#This Row],[Customer ID]],customers!$A$1:$A$1001,customers!I517:I1517,,0)</f>
        <v>0</v>
      </c>
      <c r="Q518" s="7">
        <f>SUM(OrdersTable[Sales])</f>
        <v>45134.254999999997</v>
      </c>
      <c r="R518">
        <f>COUNTA(OrdersTable[Order ID])</f>
        <v>1000</v>
      </c>
      <c r="S518" s="7">
        <f>OrdersTable[[#This Row],[Total revenue]]/OrdersTable[[#This Row],[count order id]]</f>
        <v>45.134254999999996</v>
      </c>
    </row>
    <row r="519" spans="1:19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>
        <f>_xlfn.XLOOKUP(C519,customers!$A$1:$A$1001,customers!B518:B1518,,0)</f>
        <v>0</v>
      </c>
      <c r="G519" s="2">
        <f>_xlfn.XLOOKUP(C519,customers!$A$1:$A$1001,customers!$C$1:$C$1001,,0)</f>
        <v>0</v>
      </c>
      <c r="H519" s="2" t="str">
        <f>_xlfn.XLOOKUP(C519,customers!$A$1:$A$1001,customers!$G$1:$G$1001,,0)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 s="5">
        <f>_xlfn.XLOOKUP(D519,products!$A$1:$A$49,products!$D$1:$D$49,,0)</f>
        <v>0.2</v>
      </c>
      <c r="L519" s="6">
        <f>_xlfn.XLOOKUP(D519,products!$A$1:$A$49,products!$E$1:$E$49,,0)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>
        <f>_xlfn.XLOOKUP(OrdersTable[[#This Row],[Customer ID]],customers!$A$1:$A$1001,customers!I518:I1518,,0)</f>
        <v>0</v>
      </c>
      <c r="Q519" s="7">
        <f>SUM(OrdersTable[Sales])</f>
        <v>45134.254999999997</v>
      </c>
      <c r="R519">
        <f>COUNTA(OrdersTable[Order ID])</f>
        <v>1000</v>
      </c>
      <c r="S519" s="7">
        <f>OrdersTable[[#This Row],[Total revenue]]/OrdersTable[[#This Row],[count order id]]</f>
        <v>45.134254999999996</v>
      </c>
    </row>
    <row r="520" spans="1:19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>
        <f>_xlfn.XLOOKUP(C520,customers!$A$1:$A$1001,customers!B519:B1519,,0)</f>
        <v>0</v>
      </c>
      <c r="G520" s="2" t="str">
        <f>_xlfn.XLOOKUP(C520,customers!$A$1:$A$1001,customers!$C$1:$C$1001,,0)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 s="5">
        <f>_xlfn.XLOOKUP(D520,products!$A$1:$A$49,products!$D$1:$D$49,,0)</f>
        <v>2.5</v>
      </c>
      <c r="L520" s="6">
        <f>_xlfn.XLOOKUP(D520,products!$A$1:$A$49,products!$E$1:$E$49,,0)</f>
        <v>27.945</v>
      </c>
      <c r="M520" s="6">
        <f t="shared" si="24"/>
        <v>139.72499999999999</v>
      </c>
      <c r="N520" t="str">
        <f t="shared" si="25"/>
        <v>Excecutive</v>
      </c>
      <c r="O520" t="str">
        <f t="shared" si="26"/>
        <v>Dark</v>
      </c>
      <c r="P520">
        <f>_xlfn.XLOOKUP(OrdersTable[[#This Row],[Customer ID]],customers!$A$1:$A$1001,customers!I519:I1519,,0)</f>
        <v>0</v>
      </c>
      <c r="Q520" s="7">
        <f>SUM(OrdersTable[Sales])</f>
        <v>45134.254999999997</v>
      </c>
      <c r="R520">
        <f>COUNTA(OrdersTable[Order ID])</f>
        <v>1000</v>
      </c>
      <c r="S520" s="7">
        <f>OrdersTable[[#This Row],[Total revenue]]/OrdersTable[[#This Row],[count order id]]</f>
        <v>45.134254999999996</v>
      </c>
    </row>
    <row r="521" spans="1:19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_xlfn.XLOOKUP(C521,customers!$A$1:$A$1001,customers!B520:B1520,,0)</f>
        <v>0</v>
      </c>
      <c r="G521" s="2" t="str">
        <f>_xlfn.XLOOKUP(C521,customers!$A$1:$A$1001,customers!$C$1:$C$1001,,0)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 s="5">
        <f>_xlfn.XLOOKUP(D521,products!$A$1:$A$49,products!$D$1:$D$49,,0)</f>
        <v>0.5</v>
      </c>
      <c r="L521" s="6">
        <f>_xlfn.XLOOKUP(D521,products!$A$1:$A$49,products!$E$1:$E$49,,0)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>
        <f>_xlfn.XLOOKUP(OrdersTable[[#This Row],[Customer ID]],customers!$A$1:$A$1001,customers!I520:I1520,,0)</f>
        <v>0</v>
      </c>
      <c r="Q521" s="7">
        <f>SUM(OrdersTable[Sales])</f>
        <v>45134.254999999997</v>
      </c>
      <c r="R521">
        <f>COUNTA(OrdersTable[Order ID])</f>
        <v>1000</v>
      </c>
      <c r="S521" s="7">
        <f>OrdersTable[[#This Row],[Total revenue]]/OrdersTable[[#This Row],[count order id]]</f>
        <v>45.134254999999996</v>
      </c>
    </row>
    <row r="522" spans="1:19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>
        <f>_xlfn.XLOOKUP(C522,customers!$A$1:$A$1001,customers!B521:B1521,,0)</f>
        <v>0</v>
      </c>
      <c r="G522" s="2" t="str">
        <f>_xlfn.XLOOKUP(C522,customers!$A$1:$A$1001,customers!$C$1:$C$1001,,0)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 s="5">
        <f>_xlfn.XLOOKUP(D522,products!$A$1:$A$49,products!$D$1:$D$49,,0)</f>
        <v>0.2</v>
      </c>
      <c r="L522" s="6">
        <f>_xlfn.XLOOKUP(D522,products!$A$1:$A$49,products!$E$1:$E$49,,0)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>
        <f>_xlfn.XLOOKUP(OrdersTable[[#This Row],[Customer ID]],customers!$A$1:$A$1001,customers!I521:I1521,,0)</f>
        <v>0</v>
      </c>
      <c r="Q522" s="7">
        <f>SUM(OrdersTable[Sales])</f>
        <v>45134.254999999997</v>
      </c>
      <c r="R522">
        <f>COUNTA(OrdersTable[Order ID])</f>
        <v>1000</v>
      </c>
      <c r="S522" s="7">
        <f>OrdersTable[[#This Row],[Total revenue]]/OrdersTable[[#This Row],[count order id]]</f>
        <v>45.134254999999996</v>
      </c>
    </row>
    <row r="523" spans="1:19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>
        <f>_xlfn.XLOOKUP(C523,customers!$A$1:$A$1001,customers!B522:B1522,,0)</f>
        <v>0</v>
      </c>
      <c r="G523" s="2" t="str">
        <f>_xlfn.XLOOKUP(C523,customers!$A$1:$A$1001,customers!$C$1:$C$1001,,0)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 s="5">
        <f>_xlfn.XLOOKUP(D523,products!$A$1:$A$49,products!$D$1:$D$49,,0)</f>
        <v>1</v>
      </c>
      <c r="L523" s="6">
        <f>_xlfn.XLOOKUP(D523,products!$A$1:$A$49,products!$E$1:$E$49,,0)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>
        <f>_xlfn.XLOOKUP(OrdersTable[[#This Row],[Customer ID]],customers!$A$1:$A$1001,customers!I522:I1522,,0)</f>
        <v>0</v>
      </c>
      <c r="Q523" s="7">
        <f>SUM(OrdersTable[Sales])</f>
        <v>45134.254999999997</v>
      </c>
      <c r="R523">
        <f>COUNTA(OrdersTable[Order ID])</f>
        <v>1000</v>
      </c>
      <c r="S523" s="7">
        <f>OrdersTable[[#This Row],[Total revenue]]/OrdersTable[[#This Row],[count order id]]</f>
        <v>45.134254999999996</v>
      </c>
    </row>
    <row r="524" spans="1:19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>
        <f>_xlfn.XLOOKUP(C524,customers!$A$1:$A$1001,customers!B523:B1523,,0)</f>
        <v>0</v>
      </c>
      <c r="G524" s="2" t="str">
        <f>_xlfn.XLOOKUP(C524,customers!$A$1:$A$1001,customers!$C$1:$C$1001,,0)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 s="5">
        <f>_xlfn.XLOOKUP(D524,products!$A$1:$A$49,products!$D$1:$D$49,,0)</f>
        <v>0.5</v>
      </c>
      <c r="L524" s="6">
        <f>_xlfn.XLOOKUP(D524,products!$A$1:$A$49,products!$E$1:$E$49,,0)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>
        <f>_xlfn.XLOOKUP(OrdersTable[[#This Row],[Customer ID]],customers!$A$1:$A$1001,customers!I523:I1523,,0)</f>
        <v>0</v>
      </c>
      <c r="Q524" s="7">
        <f>SUM(OrdersTable[Sales])</f>
        <v>45134.254999999997</v>
      </c>
      <c r="R524">
        <f>COUNTA(OrdersTable[Order ID])</f>
        <v>1000</v>
      </c>
      <c r="S524" s="7">
        <f>OrdersTable[[#This Row],[Total revenue]]/OrdersTable[[#This Row],[count order id]]</f>
        <v>45.134254999999996</v>
      </c>
    </row>
    <row r="525" spans="1:19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>
        <f>_xlfn.XLOOKUP(C525,customers!$A$1:$A$1001,customers!B524:B1524,,0)</f>
        <v>0</v>
      </c>
      <c r="G525" s="2" t="str">
        <f>_xlfn.XLOOKUP(C525,customers!$A$1:$A$1001,customers!$C$1:$C$1001,,0)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 s="5">
        <f>_xlfn.XLOOKUP(D525,products!$A$1:$A$49,products!$D$1:$D$49,,0)</f>
        <v>2.5</v>
      </c>
      <c r="L525" s="6">
        <f>_xlfn.XLOOKUP(D525,products!$A$1:$A$49,products!$E$1:$E$49,,0)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>
        <f>_xlfn.XLOOKUP(OrdersTable[[#This Row],[Customer ID]],customers!$A$1:$A$1001,customers!I524:I1524,,0)</f>
        <v>0</v>
      </c>
      <c r="Q525" s="7">
        <f>SUM(OrdersTable[Sales])</f>
        <v>45134.254999999997</v>
      </c>
      <c r="R525">
        <f>COUNTA(OrdersTable[Order ID])</f>
        <v>1000</v>
      </c>
      <c r="S525" s="7">
        <f>OrdersTable[[#This Row],[Total revenue]]/OrdersTable[[#This Row],[count order id]]</f>
        <v>45.134254999999996</v>
      </c>
    </row>
    <row r="526" spans="1:19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>
        <f>_xlfn.XLOOKUP(C526,customers!$A$1:$A$1001,customers!B525:B1525,,0)</f>
        <v>0</v>
      </c>
      <c r="G526" s="2">
        <f>_xlfn.XLOOKUP(C526,customers!$A$1:$A$1001,customers!$C$1:$C$1001,,0)</f>
        <v>0</v>
      </c>
      <c r="H526" s="2" t="str">
        <f>_xlfn.XLOOKUP(C526,customers!$A$1:$A$1001,customers!$G$1:$G$1001,,0)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 s="5">
        <f>_xlfn.XLOOKUP(D526,products!$A$1:$A$49,products!$D$1:$D$49,,0)</f>
        <v>2.5</v>
      </c>
      <c r="L526" s="6">
        <f>_xlfn.XLOOKUP(D526,products!$A$1:$A$49,products!$E$1:$E$49,,0)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Large</v>
      </c>
      <c r="P526">
        <f>_xlfn.XLOOKUP(OrdersTable[[#This Row],[Customer ID]],customers!$A$1:$A$1001,customers!I525:I1525,,0)</f>
        <v>0</v>
      </c>
      <c r="Q526" s="7">
        <f>SUM(OrdersTable[Sales])</f>
        <v>45134.254999999997</v>
      </c>
      <c r="R526">
        <f>COUNTA(OrdersTable[Order ID])</f>
        <v>1000</v>
      </c>
      <c r="S526" s="7">
        <f>OrdersTable[[#This Row],[Total revenue]]/OrdersTable[[#This Row],[count order id]]</f>
        <v>45.134254999999996</v>
      </c>
    </row>
    <row r="527" spans="1:19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>
        <f>_xlfn.XLOOKUP(C527,customers!$A$1:$A$1001,customers!B526:B1526,,0)</f>
        <v>0</v>
      </c>
      <c r="G527" s="2">
        <f>_xlfn.XLOOKUP(C527,customers!$A$1:$A$1001,customers!$C$1:$C$1001,,0)</f>
        <v>0</v>
      </c>
      <c r="H527" s="2" t="str">
        <f>_xlfn.XLOOKUP(C527,customers!$A$1:$A$1001,customers!$G$1:$G$1001,,0)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 s="5">
        <f>_xlfn.XLOOKUP(D527,products!$A$1:$A$49,products!$D$1:$D$49,,0)</f>
        <v>0.2</v>
      </c>
      <c r="L527" s="6">
        <f>_xlfn.XLOOKUP(D527,products!$A$1:$A$49,products!$E$1:$E$49,,0)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>
        <f>_xlfn.XLOOKUP(OrdersTable[[#This Row],[Customer ID]],customers!$A$1:$A$1001,customers!I526:I1526,,0)</f>
        <v>0</v>
      </c>
      <c r="Q527" s="7">
        <f>SUM(OrdersTable[Sales])</f>
        <v>45134.254999999997</v>
      </c>
      <c r="R527">
        <f>COUNTA(OrdersTable[Order ID])</f>
        <v>1000</v>
      </c>
      <c r="S527" s="7">
        <f>OrdersTable[[#This Row],[Total revenue]]/OrdersTable[[#This Row],[count order id]]</f>
        <v>45.134254999999996</v>
      </c>
    </row>
    <row r="528" spans="1:19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>
        <f>_xlfn.XLOOKUP(C528,customers!$A$1:$A$1001,customers!B527:B1527,,0)</f>
        <v>0</v>
      </c>
      <c r="G528" s="2" t="str">
        <f>_xlfn.XLOOKUP(C528,customers!$A$1:$A$1001,customers!$C$1:$C$1001,,0)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 s="5">
        <f>_xlfn.XLOOKUP(D528,products!$A$1:$A$49,products!$D$1:$D$49,,0)</f>
        <v>2.5</v>
      </c>
      <c r="L528" s="6">
        <f>_xlfn.XLOOKUP(D528,products!$A$1:$A$49,products!$E$1:$E$49,,0)</f>
        <v>31.624999999999996</v>
      </c>
      <c r="M528" s="6">
        <f t="shared" si="24"/>
        <v>126.49999999999999</v>
      </c>
      <c r="N528" t="str">
        <f t="shared" si="25"/>
        <v>Excecutive</v>
      </c>
      <c r="O528" t="str">
        <f t="shared" si="26"/>
        <v>Medium</v>
      </c>
      <c r="P528">
        <f>_xlfn.XLOOKUP(OrdersTable[[#This Row],[Customer ID]],customers!$A$1:$A$1001,customers!I527:I1527,,0)</f>
        <v>0</v>
      </c>
      <c r="Q528" s="7">
        <f>SUM(OrdersTable[Sales])</f>
        <v>45134.254999999997</v>
      </c>
      <c r="R528">
        <f>COUNTA(OrdersTable[Order ID])</f>
        <v>1000</v>
      </c>
      <c r="S528" s="7">
        <f>OrdersTable[[#This Row],[Total revenue]]/OrdersTable[[#This Row],[count order id]]</f>
        <v>45.134254999999996</v>
      </c>
    </row>
    <row r="529" spans="1:19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>
        <f>_xlfn.XLOOKUP(C529,customers!$A$1:$A$1001,customers!B528:B1528,,0)</f>
        <v>0</v>
      </c>
      <c r="G529" s="2" t="str">
        <f>_xlfn.XLOOKUP(C529,customers!$A$1:$A$1001,customers!$C$1:$C$1001,,0)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 s="5">
        <f>_xlfn.XLOOKUP(D529,products!$A$1:$A$49,products!$D$1:$D$49,,0)</f>
        <v>0.5</v>
      </c>
      <c r="L529" s="6">
        <f>_xlfn.XLOOKUP(D529,products!$A$1:$A$49,products!$E$1:$E$49,,0)</f>
        <v>8.25</v>
      </c>
      <c r="M529" s="6">
        <f t="shared" si="24"/>
        <v>41.25</v>
      </c>
      <c r="N529" t="str">
        <f t="shared" si="25"/>
        <v>Excecutive</v>
      </c>
      <c r="O529" t="str">
        <f t="shared" si="26"/>
        <v>Medium</v>
      </c>
      <c r="P529">
        <f>_xlfn.XLOOKUP(OrdersTable[[#This Row],[Customer ID]],customers!$A$1:$A$1001,customers!I528:I1528,,0)</f>
        <v>0</v>
      </c>
      <c r="Q529" s="7">
        <f>SUM(OrdersTable[Sales])</f>
        <v>45134.254999999997</v>
      </c>
      <c r="R529">
        <f>COUNTA(OrdersTable[Order ID])</f>
        <v>1000</v>
      </c>
      <c r="S529" s="7">
        <f>OrdersTable[[#This Row],[Total revenue]]/OrdersTable[[#This Row],[count order id]]</f>
        <v>45.134254999999996</v>
      </c>
    </row>
    <row r="530" spans="1:19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>
        <f>_xlfn.XLOOKUP(C530,customers!$A$1:$A$1001,customers!B529:B1529,,0)</f>
        <v>0</v>
      </c>
      <c r="G530" s="2" t="str">
        <f>_xlfn.XLOOKUP(C530,customers!$A$1:$A$1001,customers!$C$1:$C$1001,,0)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 s="5">
        <f>_xlfn.XLOOKUP(D530,products!$A$1:$A$49,products!$D$1:$D$49,,0)</f>
        <v>0.5</v>
      </c>
      <c r="L530" s="6">
        <f>_xlfn.XLOOKUP(D530,products!$A$1:$A$49,products!$E$1:$E$49,,0)</f>
        <v>8.91</v>
      </c>
      <c r="M530" s="6">
        <f t="shared" si="24"/>
        <v>53.46</v>
      </c>
      <c r="N530" t="str">
        <f t="shared" si="25"/>
        <v>Excecutive</v>
      </c>
      <c r="O530" t="str">
        <f t="shared" si="26"/>
        <v>Large</v>
      </c>
      <c r="P530">
        <f>_xlfn.XLOOKUP(OrdersTable[[#This Row],[Customer ID]],customers!$A$1:$A$1001,customers!I529:I1529,,0)</f>
        <v>0</v>
      </c>
      <c r="Q530" s="7">
        <f>SUM(OrdersTable[Sales])</f>
        <v>45134.254999999997</v>
      </c>
      <c r="R530">
        <f>COUNTA(OrdersTable[Order ID])</f>
        <v>1000</v>
      </c>
      <c r="S530" s="7">
        <f>OrdersTable[[#This Row],[Total revenue]]/OrdersTable[[#This Row],[count order id]]</f>
        <v>45.134254999999996</v>
      </c>
    </row>
    <row r="531" spans="1:19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>
        <f>_xlfn.XLOOKUP(C531,customers!$A$1:$A$1001,customers!B530:B1530,,0)</f>
        <v>0</v>
      </c>
      <c r="G531" s="2" t="str">
        <f>_xlfn.XLOOKUP(C531,customers!$A$1:$A$1001,customers!$C$1:$C$1001,,0)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 s="5">
        <f>_xlfn.XLOOKUP(D531,products!$A$1:$A$49,products!$D$1:$D$49,,0)</f>
        <v>1</v>
      </c>
      <c r="L531" s="6">
        <f>_xlfn.XLOOKUP(D531,products!$A$1:$A$49,products!$E$1:$E$49,,0)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>
        <f>_xlfn.XLOOKUP(OrdersTable[[#This Row],[Customer ID]],customers!$A$1:$A$1001,customers!I530:I1530,,0)</f>
        <v>0</v>
      </c>
      <c r="Q531" s="7">
        <f>SUM(OrdersTable[Sales])</f>
        <v>45134.254999999997</v>
      </c>
      <c r="R531">
        <f>COUNTA(OrdersTable[Order ID])</f>
        <v>1000</v>
      </c>
      <c r="S531" s="7">
        <f>OrdersTable[[#This Row],[Total revenue]]/OrdersTable[[#This Row],[count order id]]</f>
        <v>45.134254999999996</v>
      </c>
    </row>
    <row r="532" spans="1:19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>
        <f>_xlfn.XLOOKUP(C532,customers!$A$1:$A$1001,customers!B531:B1531,,0)</f>
        <v>0</v>
      </c>
      <c r="G532" s="2" t="str">
        <f>_xlfn.XLOOKUP(C532,customers!$A$1:$A$1001,customers!$C$1:$C$1001,,0)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 s="5">
        <f>_xlfn.XLOOKUP(D532,products!$A$1:$A$49,products!$D$1:$D$49,,0)</f>
        <v>1</v>
      </c>
      <c r="L532" s="6">
        <f>_xlfn.XLOOKUP(D532,products!$A$1:$A$49,products!$E$1:$E$49,,0)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>
        <f>_xlfn.XLOOKUP(OrdersTable[[#This Row],[Customer ID]],customers!$A$1:$A$1001,customers!I531:I1531,,0)</f>
        <v>0</v>
      </c>
      <c r="Q532" s="7">
        <f>SUM(OrdersTable[Sales])</f>
        <v>45134.254999999997</v>
      </c>
      <c r="R532">
        <f>COUNTA(OrdersTable[Order ID])</f>
        <v>1000</v>
      </c>
      <c r="S532" s="7">
        <f>OrdersTable[[#This Row],[Total revenue]]/OrdersTable[[#This Row],[count order id]]</f>
        <v>45.134254999999996</v>
      </c>
    </row>
    <row r="533" spans="1:19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>
        <f>_xlfn.XLOOKUP(C533,customers!$A$1:$A$1001,customers!B532:B1532,,0)</f>
        <v>0</v>
      </c>
      <c r="G533" s="2" t="str">
        <f>_xlfn.XLOOKUP(C533,customers!$A$1:$A$1001,customers!$C$1:$C$1001,,0)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 s="5">
        <f>_xlfn.XLOOKUP(D533,products!$A$1:$A$49,products!$D$1:$D$49,,0)</f>
        <v>1</v>
      </c>
      <c r="L533" s="6">
        <f>_xlfn.XLOOKUP(D533,products!$A$1:$A$49,products!$E$1:$E$49,,0)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>
        <f>_xlfn.XLOOKUP(OrdersTable[[#This Row],[Customer ID]],customers!$A$1:$A$1001,customers!I532:I1532,,0)</f>
        <v>0</v>
      </c>
      <c r="Q533" s="7">
        <f>SUM(OrdersTable[Sales])</f>
        <v>45134.254999999997</v>
      </c>
      <c r="R533">
        <f>COUNTA(OrdersTable[Order ID])</f>
        <v>1000</v>
      </c>
      <c r="S533" s="7">
        <f>OrdersTable[[#This Row],[Total revenue]]/OrdersTable[[#This Row],[count order id]]</f>
        <v>45.134254999999996</v>
      </c>
    </row>
    <row r="534" spans="1:19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>
        <f>_xlfn.XLOOKUP(C534,customers!$A$1:$A$1001,customers!B533:B1533,,0)</f>
        <v>0</v>
      </c>
      <c r="G534" s="2" t="str">
        <f>_xlfn.XLOOKUP(C534,customers!$A$1:$A$1001,customers!$C$1:$C$1001,,0)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 s="5">
        <f>_xlfn.XLOOKUP(D534,products!$A$1:$A$49,products!$D$1:$D$49,,0)</f>
        <v>0.5</v>
      </c>
      <c r="L534" s="6">
        <f>_xlfn.XLOOKUP(D534,products!$A$1:$A$49,products!$E$1:$E$49,,0)</f>
        <v>8.25</v>
      </c>
      <c r="M534" s="6">
        <f t="shared" si="24"/>
        <v>16.5</v>
      </c>
      <c r="N534" t="str">
        <f t="shared" si="25"/>
        <v>Excecutive</v>
      </c>
      <c r="O534" t="str">
        <f t="shared" si="26"/>
        <v>Medium</v>
      </c>
      <c r="P534">
        <f>_xlfn.XLOOKUP(OrdersTable[[#This Row],[Customer ID]],customers!$A$1:$A$1001,customers!I533:I1533,,0)</f>
        <v>0</v>
      </c>
      <c r="Q534" s="7">
        <f>SUM(OrdersTable[Sales])</f>
        <v>45134.254999999997</v>
      </c>
      <c r="R534">
        <f>COUNTA(OrdersTable[Order ID])</f>
        <v>1000</v>
      </c>
      <c r="S534" s="7">
        <f>OrdersTable[[#This Row],[Total revenue]]/OrdersTable[[#This Row],[count order id]]</f>
        <v>45.134254999999996</v>
      </c>
    </row>
    <row r="535" spans="1:19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>
        <f>_xlfn.XLOOKUP(C535,customers!$A$1:$A$1001,customers!B534:B1534,,0)</f>
        <v>0</v>
      </c>
      <c r="G535" s="2">
        <f>_xlfn.XLOOKUP(C535,customers!$A$1:$A$1001,customers!$C$1:$C$1001,,0)</f>
        <v>0</v>
      </c>
      <c r="H535" s="2" t="str">
        <f>_xlfn.XLOOKUP(C535,customers!$A$1:$A$1001,customers!$G$1:$G$1001,,0)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 s="5">
        <f>_xlfn.XLOOKUP(D535,products!$A$1:$A$49,products!$D$1:$D$49,,0)</f>
        <v>0.5</v>
      </c>
      <c r="L535" s="6">
        <f>_xlfn.XLOOKUP(D535,products!$A$1:$A$49,products!$E$1:$E$49,,0)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>
        <f>_xlfn.XLOOKUP(OrdersTable[[#This Row],[Customer ID]],customers!$A$1:$A$1001,customers!I534:I1534,,0)</f>
        <v>0</v>
      </c>
      <c r="Q535" s="7">
        <f>SUM(OrdersTable[Sales])</f>
        <v>45134.254999999997</v>
      </c>
      <c r="R535">
        <f>COUNTA(OrdersTable[Order ID])</f>
        <v>1000</v>
      </c>
      <c r="S535" s="7">
        <f>OrdersTable[[#This Row],[Total revenue]]/OrdersTable[[#This Row],[count order id]]</f>
        <v>45.134254999999996</v>
      </c>
    </row>
    <row r="536" spans="1:19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>
        <f>_xlfn.XLOOKUP(C536,customers!$A$1:$A$1001,customers!B535:B1535,,0)</f>
        <v>0</v>
      </c>
      <c r="G536" s="2" t="str">
        <f>_xlfn.XLOOKUP(C536,customers!$A$1:$A$1001,customers!$C$1:$C$1001,,0)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 s="5">
        <f>_xlfn.XLOOKUP(D536,products!$A$1:$A$49,products!$D$1:$D$49,,0)</f>
        <v>2.5</v>
      </c>
      <c r="L536" s="6">
        <f>_xlfn.XLOOKUP(D536,products!$A$1:$A$49,products!$E$1:$E$49,,0)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>
        <f>_xlfn.XLOOKUP(OrdersTable[[#This Row],[Customer ID]],customers!$A$1:$A$1001,customers!I535:I1535,,0)</f>
        <v>0</v>
      </c>
      <c r="Q536" s="7">
        <f>SUM(OrdersTable[Sales])</f>
        <v>45134.254999999997</v>
      </c>
      <c r="R536">
        <f>COUNTA(OrdersTable[Order ID])</f>
        <v>1000</v>
      </c>
      <c r="S536" s="7">
        <f>OrdersTable[[#This Row],[Total revenue]]/OrdersTable[[#This Row],[count order id]]</f>
        <v>45.134254999999996</v>
      </c>
    </row>
    <row r="537" spans="1:19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>
        <f>_xlfn.XLOOKUP(C537,customers!$A$1:$A$1001,customers!B536:B1536,,0)</f>
        <v>0</v>
      </c>
      <c r="G537" s="2">
        <f>_xlfn.XLOOKUP(C537,customers!$A$1:$A$1001,customers!$C$1:$C$1001,,0)</f>
        <v>0</v>
      </c>
      <c r="H537" s="2" t="str">
        <f>_xlfn.XLOOKUP(C537,customers!$A$1:$A$1001,customers!$G$1:$G$1001,,0)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 s="5">
        <f>_xlfn.XLOOKUP(D537,products!$A$1:$A$49,products!$D$1:$D$49,,0)</f>
        <v>0.2</v>
      </c>
      <c r="L537" s="6">
        <f>_xlfn.XLOOKUP(D537,products!$A$1:$A$49,products!$E$1:$E$49,,0)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Large</v>
      </c>
      <c r="P537">
        <f>_xlfn.XLOOKUP(OrdersTable[[#This Row],[Customer ID]],customers!$A$1:$A$1001,customers!I536:I1536,,0)</f>
        <v>0</v>
      </c>
      <c r="Q537" s="7">
        <f>SUM(OrdersTable[Sales])</f>
        <v>45134.254999999997</v>
      </c>
      <c r="R537">
        <f>COUNTA(OrdersTable[Order ID])</f>
        <v>1000</v>
      </c>
      <c r="S537" s="7">
        <f>OrdersTable[[#This Row],[Total revenue]]/OrdersTable[[#This Row],[count order id]]</f>
        <v>45.134254999999996</v>
      </c>
    </row>
    <row r="538" spans="1:19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_xlfn.XLOOKUP(C538,customers!$A$1:$A$1001,customers!B537:B1537,,0)</f>
        <v>0</v>
      </c>
      <c r="G538" s="2" t="str">
        <f>_xlfn.XLOOKUP(C538,customers!$A$1:$A$1001,customers!$C$1:$C$1001,,0)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 s="5">
        <f>_xlfn.XLOOKUP(D538,products!$A$1:$A$49,products!$D$1:$D$49,,0)</f>
        <v>0.2</v>
      </c>
      <c r="L538" s="6">
        <f>_xlfn.XLOOKUP(D538,products!$A$1:$A$49,products!$E$1:$E$49,,0)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>
        <f>_xlfn.XLOOKUP(OrdersTable[[#This Row],[Customer ID]],customers!$A$1:$A$1001,customers!I537:I1537,,0)</f>
        <v>0</v>
      </c>
      <c r="Q538" s="7">
        <f>SUM(OrdersTable[Sales])</f>
        <v>45134.254999999997</v>
      </c>
      <c r="R538">
        <f>COUNTA(OrdersTable[Order ID])</f>
        <v>1000</v>
      </c>
      <c r="S538" s="7">
        <f>OrdersTable[[#This Row],[Total revenue]]/OrdersTable[[#This Row],[count order id]]</f>
        <v>45.134254999999996</v>
      </c>
    </row>
    <row r="539" spans="1:19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>
        <f>_xlfn.XLOOKUP(C539,customers!$A$1:$A$1001,customers!B538:B1538,,0)</f>
        <v>0</v>
      </c>
      <c r="G539" s="2" t="str">
        <f>_xlfn.XLOOKUP(C539,customers!$A$1:$A$1001,customers!$C$1:$C$1001,,0)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 s="5">
        <f>_xlfn.XLOOKUP(D539,products!$A$1:$A$49,products!$D$1:$D$49,,0)</f>
        <v>2.5</v>
      </c>
      <c r="L539" s="6">
        <f>_xlfn.XLOOKUP(D539,products!$A$1:$A$49,products!$E$1:$E$49,,0)</f>
        <v>27.945</v>
      </c>
      <c r="M539" s="6">
        <f t="shared" si="24"/>
        <v>111.78</v>
      </c>
      <c r="N539" t="str">
        <f t="shared" si="25"/>
        <v>Excecutive</v>
      </c>
      <c r="O539" t="str">
        <f t="shared" si="26"/>
        <v>Dark</v>
      </c>
      <c r="P539">
        <f>_xlfn.XLOOKUP(OrdersTable[[#This Row],[Customer ID]],customers!$A$1:$A$1001,customers!I538:I1538,,0)</f>
        <v>0</v>
      </c>
      <c r="Q539" s="7">
        <f>SUM(OrdersTable[Sales])</f>
        <v>45134.254999999997</v>
      </c>
      <c r="R539">
        <f>COUNTA(OrdersTable[Order ID])</f>
        <v>1000</v>
      </c>
      <c r="S539" s="7">
        <f>OrdersTable[[#This Row],[Total revenue]]/OrdersTable[[#This Row],[count order id]]</f>
        <v>45.134254999999996</v>
      </c>
    </row>
    <row r="540" spans="1:19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>
        <f>_xlfn.XLOOKUP(C540,customers!$A$1:$A$1001,customers!B539:B1539,,0)</f>
        <v>0</v>
      </c>
      <c r="G540" s="2" t="str">
        <f>_xlfn.XLOOKUP(C540,customers!$A$1:$A$1001,customers!$C$1:$C$1001,,0)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 s="5">
        <f>_xlfn.XLOOKUP(D540,products!$A$1:$A$49,products!$D$1:$D$49,,0)</f>
        <v>0.2</v>
      </c>
      <c r="L540" s="6">
        <f>_xlfn.XLOOKUP(D540,products!$A$1:$A$49,products!$E$1:$E$49,,0)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>
        <f>_xlfn.XLOOKUP(OrdersTable[[#This Row],[Customer ID]],customers!$A$1:$A$1001,customers!I539:I1539,,0)</f>
        <v>0</v>
      </c>
      <c r="Q540" s="7">
        <f>SUM(OrdersTable[Sales])</f>
        <v>45134.254999999997</v>
      </c>
      <c r="R540">
        <f>COUNTA(OrdersTable[Order ID])</f>
        <v>1000</v>
      </c>
      <c r="S540" s="7">
        <f>OrdersTable[[#This Row],[Total revenue]]/OrdersTable[[#This Row],[count order id]]</f>
        <v>45.134254999999996</v>
      </c>
    </row>
    <row r="541" spans="1:19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>
        <f>_xlfn.XLOOKUP(C541,customers!$A$1:$A$1001,customers!B540:B1540,,0)</f>
        <v>0</v>
      </c>
      <c r="G541" s="2" t="str">
        <f>_xlfn.XLOOKUP(C541,customers!$A$1:$A$1001,customers!$C$1:$C$1001,,0)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 s="5">
        <f>_xlfn.XLOOKUP(D541,products!$A$1:$A$49,products!$D$1:$D$49,,0)</f>
        <v>0.5</v>
      </c>
      <c r="L541" s="6">
        <f>_xlfn.XLOOKUP(D541,products!$A$1:$A$49,products!$E$1:$E$49,,0)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>
        <f>_xlfn.XLOOKUP(OrdersTable[[#This Row],[Customer ID]],customers!$A$1:$A$1001,customers!I540:I1540,,0)</f>
        <v>0</v>
      </c>
      <c r="Q541" s="7">
        <f>SUM(OrdersTable[Sales])</f>
        <v>45134.254999999997</v>
      </c>
      <c r="R541">
        <f>COUNTA(OrdersTable[Order ID])</f>
        <v>1000</v>
      </c>
      <c r="S541" s="7">
        <f>OrdersTable[[#This Row],[Total revenue]]/OrdersTable[[#This Row],[count order id]]</f>
        <v>45.134254999999996</v>
      </c>
    </row>
    <row r="542" spans="1:19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>
        <f>_xlfn.XLOOKUP(C542,customers!$A$1:$A$1001,customers!B541:B1541,,0)</f>
        <v>0</v>
      </c>
      <c r="G542" s="2" t="str">
        <f>_xlfn.XLOOKUP(C542,customers!$A$1:$A$1001,customers!$C$1:$C$1001,,0)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 s="5">
        <f>_xlfn.XLOOKUP(D542,products!$A$1:$A$49,products!$D$1:$D$49,,0)</f>
        <v>1</v>
      </c>
      <c r="L542" s="6">
        <f>_xlfn.XLOOKUP(D542,products!$A$1:$A$49,products!$E$1:$E$49,,0)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Large</v>
      </c>
      <c r="P542">
        <f>_xlfn.XLOOKUP(OrdersTable[[#This Row],[Customer ID]],customers!$A$1:$A$1001,customers!I541:I1541,,0)</f>
        <v>0</v>
      </c>
      <c r="Q542" s="7">
        <f>SUM(OrdersTable[Sales])</f>
        <v>45134.254999999997</v>
      </c>
      <c r="R542">
        <f>COUNTA(OrdersTable[Order ID])</f>
        <v>1000</v>
      </c>
      <c r="S542" s="7">
        <f>OrdersTable[[#This Row],[Total revenue]]/OrdersTable[[#This Row],[count order id]]</f>
        <v>45.134254999999996</v>
      </c>
    </row>
    <row r="543" spans="1:19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>
        <f>_xlfn.XLOOKUP(C543,customers!$A$1:$A$1001,customers!B542:B1542,,0)</f>
        <v>0</v>
      </c>
      <c r="G543" s="2">
        <f>_xlfn.XLOOKUP(C543,customers!$A$1:$A$1001,customers!$C$1:$C$1001,,0)</f>
        <v>0</v>
      </c>
      <c r="H543" s="2" t="str">
        <f>_xlfn.XLOOKUP(C543,customers!$A$1:$A$1001,customers!$G$1:$G$1001,,0)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 s="5">
        <f>_xlfn.XLOOKUP(D543,products!$A$1:$A$49,products!$D$1:$D$49,,0)</f>
        <v>2.5</v>
      </c>
      <c r="L543" s="6">
        <f>_xlfn.XLOOKUP(D543,products!$A$1:$A$49,products!$E$1:$E$49,,0)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>
        <f>_xlfn.XLOOKUP(OrdersTable[[#This Row],[Customer ID]],customers!$A$1:$A$1001,customers!I542:I1542,,0)</f>
        <v>0</v>
      </c>
      <c r="Q543" s="7">
        <f>SUM(OrdersTable[Sales])</f>
        <v>45134.254999999997</v>
      </c>
      <c r="R543">
        <f>COUNTA(OrdersTable[Order ID])</f>
        <v>1000</v>
      </c>
      <c r="S543" s="7">
        <f>OrdersTable[[#This Row],[Total revenue]]/OrdersTable[[#This Row],[count order id]]</f>
        <v>45.134254999999996</v>
      </c>
    </row>
    <row r="544" spans="1:19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>
        <f>_xlfn.XLOOKUP(C544,customers!$A$1:$A$1001,customers!B543:B1543,,0)</f>
        <v>0</v>
      </c>
      <c r="G544" s="2" t="str">
        <f>_xlfn.XLOOKUP(C544,customers!$A$1:$A$1001,customers!$C$1:$C$1001,,0)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 s="5">
        <f>_xlfn.XLOOKUP(D544,products!$A$1:$A$49,products!$D$1:$D$49,,0)</f>
        <v>2.5</v>
      </c>
      <c r="L544" s="6">
        <f>_xlfn.XLOOKUP(D544,products!$A$1:$A$49,products!$E$1:$E$49,,0)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>
        <f>_xlfn.XLOOKUP(OrdersTable[[#This Row],[Customer ID]],customers!$A$1:$A$1001,customers!I543:I1543,,0)</f>
        <v>0</v>
      </c>
      <c r="Q544" s="7">
        <f>SUM(OrdersTable[Sales])</f>
        <v>45134.254999999997</v>
      </c>
      <c r="R544">
        <f>COUNTA(OrdersTable[Order ID])</f>
        <v>1000</v>
      </c>
      <c r="S544" s="7">
        <f>OrdersTable[[#This Row],[Total revenue]]/OrdersTable[[#This Row],[count order id]]</f>
        <v>45.134254999999996</v>
      </c>
    </row>
    <row r="545" spans="1:19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>
        <f>_xlfn.XLOOKUP(C545,customers!$A$1:$A$1001,customers!B544:B1544,,0)</f>
        <v>0</v>
      </c>
      <c r="G545" s="2" t="str">
        <f>_xlfn.XLOOKUP(C545,customers!$A$1:$A$1001,customers!$C$1:$C$1001,,0)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 s="5">
        <f>_xlfn.XLOOKUP(D545,products!$A$1:$A$49,products!$D$1:$D$49,,0)</f>
        <v>2.5</v>
      </c>
      <c r="L545" s="6">
        <f>_xlfn.XLOOKUP(D545,products!$A$1:$A$49,products!$E$1:$E$49,,0)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Large</v>
      </c>
      <c r="P545">
        <f>_xlfn.XLOOKUP(OrdersTable[[#This Row],[Customer ID]],customers!$A$1:$A$1001,customers!I544:I1544,,0)</f>
        <v>0</v>
      </c>
      <c r="Q545" s="7">
        <f>SUM(OrdersTable[Sales])</f>
        <v>45134.254999999997</v>
      </c>
      <c r="R545">
        <f>COUNTA(OrdersTable[Order ID])</f>
        <v>1000</v>
      </c>
      <c r="S545" s="7">
        <f>OrdersTable[[#This Row],[Total revenue]]/OrdersTable[[#This Row],[count order id]]</f>
        <v>45.134254999999996</v>
      </c>
    </row>
    <row r="546" spans="1:19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>
        <f>_xlfn.XLOOKUP(C546,customers!$A$1:$A$1001,customers!B545:B1545,,0)</f>
        <v>0</v>
      </c>
      <c r="G546" s="2" t="str">
        <f>_xlfn.XLOOKUP(C546,customers!$A$1:$A$1001,customers!$C$1:$C$1001,,0)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 s="5">
        <f>_xlfn.XLOOKUP(D546,products!$A$1:$A$49,products!$D$1:$D$49,,0)</f>
        <v>0.5</v>
      </c>
      <c r="L546" s="6">
        <f>_xlfn.XLOOKUP(D546,products!$A$1:$A$49,products!$E$1:$E$49,,0)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Large</v>
      </c>
      <c r="P546">
        <f>_xlfn.XLOOKUP(OrdersTable[[#This Row],[Customer ID]],customers!$A$1:$A$1001,customers!I545:I1545,,0)</f>
        <v>0</v>
      </c>
      <c r="Q546" s="7">
        <f>SUM(OrdersTable[Sales])</f>
        <v>45134.254999999997</v>
      </c>
      <c r="R546">
        <f>COUNTA(OrdersTable[Order ID])</f>
        <v>1000</v>
      </c>
      <c r="S546" s="7">
        <f>OrdersTable[[#This Row],[Total revenue]]/OrdersTable[[#This Row],[count order id]]</f>
        <v>45.134254999999996</v>
      </c>
    </row>
    <row r="547" spans="1:19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>
        <f>_xlfn.XLOOKUP(C547,customers!$A$1:$A$1001,customers!B546:B1546,,0)</f>
        <v>0</v>
      </c>
      <c r="G547" s="2" t="str">
        <f>_xlfn.XLOOKUP(C547,customers!$A$1:$A$1001,customers!$C$1:$C$1001,,0)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 s="5">
        <f>_xlfn.XLOOKUP(D547,products!$A$1:$A$49,products!$D$1:$D$49,,0)</f>
        <v>0.2</v>
      </c>
      <c r="L547" s="6">
        <f>_xlfn.XLOOKUP(D547,products!$A$1:$A$49,products!$E$1:$E$49,,0)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>
        <f>_xlfn.XLOOKUP(OrdersTable[[#This Row],[Customer ID]],customers!$A$1:$A$1001,customers!I546:I1546,,0)</f>
        <v>0</v>
      </c>
      <c r="Q547" s="7">
        <f>SUM(OrdersTable[Sales])</f>
        <v>45134.254999999997</v>
      </c>
      <c r="R547">
        <f>COUNTA(OrdersTable[Order ID])</f>
        <v>1000</v>
      </c>
      <c r="S547" s="7">
        <f>OrdersTable[[#This Row],[Total revenue]]/OrdersTable[[#This Row],[count order id]]</f>
        <v>45.134254999999996</v>
      </c>
    </row>
    <row r="548" spans="1:19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>
        <f>_xlfn.XLOOKUP(C548,customers!$A$1:$A$1001,customers!B547:B1547,,0)</f>
        <v>0</v>
      </c>
      <c r="G548" s="2">
        <f>_xlfn.XLOOKUP(C548,customers!$A$1:$A$1001,customers!$C$1:$C$1001,,0)</f>
        <v>0</v>
      </c>
      <c r="H548" s="2" t="str">
        <f>_xlfn.XLOOKUP(C548,customers!$A$1:$A$1001,customers!$G$1:$G$1001,,0)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 s="5">
        <f>_xlfn.XLOOKUP(D548,products!$A$1:$A$49,products!$D$1:$D$49,,0)</f>
        <v>2.5</v>
      </c>
      <c r="L548" s="6">
        <f>_xlfn.XLOOKUP(D548,products!$A$1:$A$49,products!$E$1:$E$49,,0)</f>
        <v>27.945</v>
      </c>
      <c r="M548" s="6">
        <f t="shared" si="24"/>
        <v>83.835000000000008</v>
      </c>
      <c r="N548" t="str">
        <f t="shared" si="25"/>
        <v>Excecutive</v>
      </c>
      <c r="O548" t="str">
        <f t="shared" si="26"/>
        <v>Dark</v>
      </c>
      <c r="P548">
        <f>_xlfn.XLOOKUP(OrdersTable[[#This Row],[Customer ID]],customers!$A$1:$A$1001,customers!I547:I1547,,0)</f>
        <v>0</v>
      </c>
      <c r="Q548" s="7">
        <f>SUM(OrdersTable[Sales])</f>
        <v>45134.254999999997</v>
      </c>
      <c r="R548">
        <f>COUNTA(OrdersTable[Order ID])</f>
        <v>1000</v>
      </c>
      <c r="S548" s="7">
        <f>OrdersTable[[#This Row],[Total revenue]]/OrdersTable[[#This Row],[count order id]]</f>
        <v>45.134254999999996</v>
      </c>
    </row>
    <row r="549" spans="1:19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>
        <f>_xlfn.XLOOKUP(C549,customers!$A$1:$A$1001,customers!B548:B1548,,0)</f>
        <v>0</v>
      </c>
      <c r="G549" s="2" t="str">
        <f>_xlfn.XLOOKUP(C549,customers!$A$1:$A$1001,customers!$C$1:$C$1001,,0)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 s="5">
        <f>_xlfn.XLOOKUP(D549,products!$A$1:$A$49,products!$D$1:$D$49,,0)</f>
        <v>0.2</v>
      </c>
      <c r="L549" s="6">
        <f>_xlfn.XLOOKUP(D549,products!$A$1:$A$49,products!$E$1:$E$49,,0)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Large</v>
      </c>
      <c r="P549">
        <f>_xlfn.XLOOKUP(OrdersTable[[#This Row],[Customer ID]],customers!$A$1:$A$1001,customers!I548:I1548,,0)</f>
        <v>0</v>
      </c>
      <c r="Q549" s="7">
        <f>SUM(OrdersTable[Sales])</f>
        <v>45134.254999999997</v>
      </c>
      <c r="R549">
        <f>COUNTA(OrdersTable[Order ID])</f>
        <v>1000</v>
      </c>
      <c r="S549" s="7">
        <f>OrdersTable[[#This Row],[Total revenue]]/OrdersTable[[#This Row],[count order id]]</f>
        <v>45.134254999999996</v>
      </c>
    </row>
    <row r="550" spans="1:19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>
        <f>_xlfn.XLOOKUP(C550,customers!$A$1:$A$1001,customers!B549:B1549,,0)</f>
        <v>0</v>
      </c>
      <c r="G550" s="2" t="str">
        <f>_xlfn.XLOOKUP(C550,customers!$A$1:$A$1001,customers!$C$1:$C$1001,,0)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 s="5">
        <f>_xlfn.XLOOKUP(D550,products!$A$1:$A$49,products!$D$1:$D$49,,0)</f>
        <v>0.2</v>
      </c>
      <c r="L550" s="6">
        <f>_xlfn.XLOOKUP(D550,products!$A$1:$A$49,products!$E$1:$E$49,,0)</f>
        <v>4.4550000000000001</v>
      </c>
      <c r="M550" s="6">
        <f t="shared" si="24"/>
        <v>13.365</v>
      </c>
      <c r="N550" t="str">
        <f t="shared" si="25"/>
        <v>Excecutive</v>
      </c>
      <c r="O550" t="str">
        <f t="shared" si="26"/>
        <v>Large</v>
      </c>
      <c r="P550">
        <f>_xlfn.XLOOKUP(OrdersTable[[#This Row],[Customer ID]],customers!$A$1:$A$1001,customers!I549:I1549,,0)</f>
        <v>0</v>
      </c>
      <c r="Q550" s="7">
        <f>SUM(OrdersTable[Sales])</f>
        <v>45134.254999999997</v>
      </c>
      <c r="R550">
        <f>COUNTA(OrdersTable[Order ID])</f>
        <v>1000</v>
      </c>
      <c r="S550" s="7">
        <f>OrdersTable[[#This Row],[Total revenue]]/OrdersTable[[#This Row],[count order id]]</f>
        <v>45.134254999999996</v>
      </c>
    </row>
    <row r="551" spans="1:19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>
        <f>_xlfn.XLOOKUP(C551,customers!$A$1:$A$1001,customers!B550:B1550,,0)</f>
        <v>0</v>
      </c>
      <c r="G551" s="2" t="str">
        <f>_xlfn.XLOOKUP(C551,customers!$A$1:$A$1001,customers!$C$1:$C$1001,,0)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 s="5">
        <f>_xlfn.XLOOKUP(D551,products!$A$1:$A$49,products!$D$1:$D$49,,0)</f>
        <v>0.2</v>
      </c>
      <c r="L551" s="6">
        <f>_xlfn.XLOOKUP(D551,products!$A$1:$A$49,products!$E$1:$E$49,,0)</f>
        <v>4.4550000000000001</v>
      </c>
      <c r="M551" s="6">
        <f t="shared" si="24"/>
        <v>17.82</v>
      </c>
      <c r="N551" t="str">
        <f t="shared" si="25"/>
        <v>Excecutive</v>
      </c>
      <c r="O551" t="str">
        <f t="shared" si="26"/>
        <v>Large</v>
      </c>
      <c r="P551">
        <f>_xlfn.XLOOKUP(OrdersTable[[#This Row],[Customer ID]],customers!$A$1:$A$1001,customers!I550:I1550,,0)</f>
        <v>0</v>
      </c>
      <c r="Q551" s="7">
        <f>SUM(OrdersTable[Sales])</f>
        <v>45134.254999999997</v>
      </c>
      <c r="R551">
        <f>COUNTA(OrdersTable[Order ID])</f>
        <v>1000</v>
      </c>
      <c r="S551" s="7">
        <f>OrdersTable[[#This Row],[Total revenue]]/OrdersTable[[#This Row],[count order id]]</f>
        <v>45.134254999999996</v>
      </c>
    </row>
    <row r="552" spans="1:19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>
        <f>_xlfn.XLOOKUP(C552,customers!$A$1:$A$1001,customers!B551:B1551,,0)</f>
        <v>0</v>
      </c>
      <c r="G552" s="2" t="str">
        <f>_xlfn.XLOOKUP(C552,customers!$A$1:$A$1001,customers!$C$1:$C$1001,,0)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 s="5">
        <f>_xlfn.XLOOKUP(D552,products!$A$1:$A$49,products!$D$1:$D$49,,0)</f>
        <v>0.2</v>
      </c>
      <c r="L552" s="6">
        <f>_xlfn.XLOOKUP(D552,products!$A$1:$A$49,products!$E$1:$E$49,,0)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>
        <f>_xlfn.XLOOKUP(OrdersTable[[#This Row],[Customer ID]],customers!$A$1:$A$1001,customers!I551:I1551,,0)</f>
        <v>0</v>
      </c>
      <c r="Q552" s="7">
        <f>SUM(OrdersTable[Sales])</f>
        <v>45134.254999999997</v>
      </c>
      <c r="R552">
        <f>COUNTA(OrdersTable[Order ID])</f>
        <v>1000</v>
      </c>
      <c r="S552" s="7">
        <f>OrdersTable[[#This Row],[Total revenue]]/OrdersTable[[#This Row],[count order id]]</f>
        <v>45.134254999999996</v>
      </c>
    </row>
    <row r="553" spans="1:19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>
        <f>_xlfn.XLOOKUP(C553,customers!$A$1:$A$1001,customers!B552:B1552,,0)</f>
        <v>0</v>
      </c>
      <c r="G553" s="2" t="str">
        <f>_xlfn.XLOOKUP(C553,customers!$A$1:$A$1001,customers!$C$1:$C$1001,,0)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 s="5">
        <f>_xlfn.XLOOKUP(D553,products!$A$1:$A$49,products!$D$1:$D$49,,0)</f>
        <v>0.2</v>
      </c>
      <c r="L553" s="6">
        <f>_xlfn.XLOOKUP(D553,products!$A$1:$A$49,products!$E$1:$E$49,,0)</f>
        <v>3.645</v>
      </c>
      <c r="M553" s="6">
        <f t="shared" si="24"/>
        <v>7.29</v>
      </c>
      <c r="N553" t="str">
        <f t="shared" si="25"/>
        <v>Excecutive</v>
      </c>
      <c r="O553" t="str">
        <f t="shared" si="26"/>
        <v>Dark</v>
      </c>
      <c r="P553">
        <f>_xlfn.XLOOKUP(OrdersTable[[#This Row],[Customer ID]],customers!$A$1:$A$1001,customers!I552:I1552,,0)</f>
        <v>0</v>
      </c>
      <c r="Q553" s="7">
        <f>SUM(OrdersTable[Sales])</f>
        <v>45134.254999999997</v>
      </c>
      <c r="R553">
        <f>COUNTA(OrdersTable[Order ID])</f>
        <v>1000</v>
      </c>
      <c r="S553" s="7">
        <f>OrdersTable[[#This Row],[Total revenue]]/OrdersTable[[#This Row],[count order id]]</f>
        <v>45.134254999999996</v>
      </c>
    </row>
    <row r="554" spans="1:19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>
        <f>_xlfn.XLOOKUP(C554,customers!$A$1:$A$1001,customers!B553:B1553,,0)</f>
        <v>0</v>
      </c>
      <c r="G554" s="2" t="str">
        <f>_xlfn.XLOOKUP(C554,customers!$A$1:$A$1001,customers!$C$1:$C$1001,,0)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 s="5">
        <f>_xlfn.XLOOKUP(D554,products!$A$1:$A$49,products!$D$1:$D$49,,0)</f>
        <v>0.2</v>
      </c>
      <c r="L554" s="6">
        <f>_xlfn.XLOOKUP(D554,products!$A$1:$A$49,products!$E$1:$E$49,,0)</f>
        <v>4.4550000000000001</v>
      </c>
      <c r="M554" s="6">
        <f t="shared" si="24"/>
        <v>17.82</v>
      </c>
      <c r="N554" t="str">
        <f t="shared" si="25"/>
        <v>Excecutive</v>
      </c>
      <c r="O554" t="str">
        <f t="shared" si="26"/>
        <v>Large</v>
      </c>
      <c r="P554">
        <f>_xlfn.XLOOKUP(OrdersTable[[#This Row],[Customer ID]],customers!$A$1:$A$1001,customers!I553:I1553,,0)</f>
        <v>0</v>
      </c>
      <c r="Q554" s="7">
        <f>SUM(OrdersTable[Sales])</f>
        <v>45134.254999999997</v>
      </c>
      <c r="R554">
        <f>COUNTA(OrdersTable[Order ID])</f>
        <v>1000</v>
      </c>
      <c r="S554" s="7">
        <f>OrdersTable[[#This Row],[Total revenue]]/OrdersTable[[#This Row],[count order id]]</f>
        <v>45.134254999999996</v>
      </c>
    </row>
    <row r="555" spans="1:19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>
        <f>_xlfn.XLOOKUP(C555,customers!$A$1:$A$1001,customers!B554:B1554,,0)</f>
        <v>0</v>
      </c>
      <c r="G555" s="2" t="str">
        <f>_xlfn.XLOOKUP(C555,customers!$A$1:$A$1001,customers!$C$1:$C$1001,,0)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 s="5">
        <f>_xlfn.XLOOKUP(D555,products!$A$1:$A$49,products!$D$1:$D$49,,0)</f>
        <v>1</v>
      </c>
      <c r="L555" s="6">
        <f>_xlfn.XLOOKUP(D555,products!$A$1:$A$49,products!$E$1:$E$49,,0)</f>
        <v>13.75</v>
      </c>
      <c r="M555" s="6">
        <f t="shared" si="24"/>
        <v>68.75</v>
      </c>
      <c r="N555" t="str">
        <f t="shared" si="25"/>
        <v>Excecutive</v>
      </c>
      <c r="O555" t="str">
        <f t="shared" si="26"/>
        <v>Medium</v>
      </c>
      <c r="P555">
        <f>_xlfn.XLOOKUP(OrdersTable[[#This Row],[Customer ID]],customers!$A$1:$A$1001,customers!I554:I1554,,0)</f>
        <v>0</v>
      </c>
      <c r="Q555" s="7">
        <f>SUM(OrdersTable[Sales])</f>
        <v>45134.254999999997</v>
      </c>
      <c r="R555">
        <f>COUNTA(OrdersTable[Order ID])</f>
        <v>1000</v>
      </c>
      <c r="S555" s="7">
        <f>OrdersTable[[#This Row],[Total revenue]]/OrdersTable[[#This Row],[count order id]]</f>
        <v>45.134254999999996</v>
      </c>
    </row>
    <row r="556" spans="1:19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>
        <f>_xlfn.XLOOKUP(C556,customers!$A$1:$A$1001,customers!B555:B1555,,0)</f>
        <v>0</v>
      </c>
      <c r="G556" s="2">
        <f>_xlfn.XLOOKUP(C556,customers!$A$1:$A$1001,customers!$C$1:$C$1001,,0)</f>
        <v>0</v>
      </c>
      <c r="H556" s="2" t="str">
        <f>_xlfn.XLOOKUP(C556,customers!$A$1:$A$1001,customers!$G$1:$G$1001,,0)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 s="5">
        <f>_xlfn.XLOOKUP(D556,products!$A$1:$A$49,products!$D$1:$D$49,,0)</f>
        <v>2.5</v>
      </c>
      <c r="L556" s="6">
        <f>_xlfn.XLOOKUP(D556,products!$A$1:$A$49,products!$E$1:$E$49,,0)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Large</v>
      </c>
      <c r="P556">
        <f>_xlfn.XLOOKUP(OrdersTable[[#This Row],[Customer ID]],customers!$A$1:$A$1001,customers!I555:I1555,,0)</f>
        <v>0</v>
      </c>
      <c r="Q556" s="7">
        <f>SUM(OrdersTable[Sales])</f>
        <v>45134.254999999997</v>
      </c>
      <c r="R556">
        <f>COUNTA(OrdersTable[Order ID])</f>
        <v>1000</v>
      </c>
      <c r="S556" s="7">
        <f>OrdersTable[[#This Row],[Total revenue]]/OrdersTable[[#This Row],[count order id]]</f>
        <v>45.134254999999996</v>
      </c>
    </row>
    <row r="557" spans="1:19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>
        <f>_xlfn.XLOOKUP(C557,customers!$A$1:$A$1001,customers!B556:B1556,,0)</f>
        <v>0</v>
      </c>
      <c r="G557" s="2" t="str">
        <f>_xlfn.XLOOKUP(C557,customers!$A$1:$A$1001,customers!$C$1:$C$1001,,0)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 s="5">
        <f>_xlfn.XLOOKUP(D557,products!$A$1:$A$49,products!$D$1:$D$49,,0)</f>
        <v>1</v>
      </c>
      <c r="L557" s="6">
        <f>_xlfn.XLOOKUP(D557,products!$A$1:$A$49,products!$E$1:$E$49,,0)</f>
        <v>13.75</v>
      </c>
      <c r="M557" s="6">
        <f t="shared" si="24"/>
        <v>82.5</v>
      </c>
      <c r="N557" t="str">
        <f t="shared" si="25"/>
        <v>Excecutive</v>
      </c>
      <c r="O557" t="str">
        <f t="shared" si="26"/>
        <v>Medium</v>
      </c>
      <c r="P557">
        <f>_xlfn.XLOOKUP(OrdersTable[[#This Row],[Customer ID]],customers!$A$1:$A$1001,customers!I556:I1556,,0)</f>
        <v>0</v>
      </c>
      <c r="Q557" s="7">
        <f>SUM(OrdersTable[Sales])</f>
        <v>45134.254999999997</v>
      </c>
      <c r="R557">
        <f>COUNTA(OrdersTable[Order ID])</f>
        <v>1000</v>
      </c>
      <c r="S557" s="7">
        <f>OrdersTable[[#This Row],[Total revenue]]/OrdersTable[[#This Row],[count order id]]</f>
        <v>45.134254999999996</v>
      </c>
    </row>
    <row r="558" spans="1:19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>
        <f>_xlfn.XLOOKUP(C558,customers!$A$1:$A$1001,customers!B557:B1557,,0)</f>
        <v>0</v>
      </c>
      <c r="G558" s="2" t="str">
        <f>_xlfn.XLOOKUP(C558,customers!$A$1:$A$1001,customers!$C$1:$C$1001,,0)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 s="5">
        <f>_xlfn.XLOOKUP(D558,products!$A$1:$A$49,products!$D$1:$D$49,,0)</f>
        <v>0.2</v>
      </c>
      <c r="L558" s="6">
        <f>_xlfn.XLOOKUP(D558,products!$A$1:$A$49,products!$E$1:$E$49,,0)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>
        <f>_xlfn.XLOOKUP(OrdersTable[[#This Row],[Customer ID]],customers!$A$1:$A$1001,customers!I557:I1557,,0)</f>
        <v>0</v>
      </c>
      <c r="Q558" s="7">
        <f>SUM(OrdersTable[Sales])</f>
        <v>45134.254999999997</v>
      </c>
      <c r="R558">
        <f>COUNTA(OrdersTable[Order ID])</f>
        <v>1000</v>
      </c>
      <c r="S558" s="7">
        <f>OrdersTable[[#This Row],[Total revenue]]/OrdersTable[[#This Row],[count order id]]</f>
        <v>45.134254999999996</v>
      </c>
    </row>
    <row r="559" spans="1:19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_xlfn.XLOOKUP(C559,customers!$A$1:$A$1001,customers!B558:B1558,,0)</f>
        <v>0</v>
      </c>
      <c r="G559" s="2" t="str">
        <f>_xlfn.XLOOKUP(C559,customers!$A$1:$A$1001,customers!$C$1:$C$1001,,0)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 s="5">
        <f>_xlfn.XLOOKUP(D559,products!$A$1:$A$49,products!$D$1:$D$49,,0)</f>
        <v>1</v>
      </c>
      <c r="L559" s="6">
        <f>_xlfn.XLOOKUP(D559,products!$A$1:$A$49,products!$E$1:$E$49,,0)</f>
        <v>14.85</v>
      </c>
      <c r="M559" s="6">
        <f t="shared" si="24"/>
        <v>59.4</v>
      </c>
      <c r="N559" t="str">
        <f t="shared" si="25"/>
        <v>Excecutive</v>
      </c>
      <c r="O559" t="str">
        <f t="shared" si="26"/>
        <v>Large</v>
      </c>
      <c r="P559">
        <f>_xlfn.XLOOKUP(OrdersTable[[#This Row],[Customer ID]],customers!$A$1:$A$1001,customers!I558:I1558,,0)</f>
        <v>0</v>
      </c>
      <c r="Q559" s="7">
        <f>SUM(OrdersTable[Sales])</f>
        <v>45134.254999999997</v>
      </c>
      <c r="R559">
        <f>COUNTA(OrdersTable[Order ID])</f>
        <v>1000</v>
      </c>
      <c r="S559" s="7">
        <f>OrdersTable[[#This Row],[Total revenue]]/OrdersTable[[#This Row],[count order id]]</f>
        <v>45.134254999999996</v>
      </c>
    </row>
    <row r="560" spans="1:19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>
        <f>_xlfn.XLOOKUP(C560,customers!$A$1:$A$1001,customers!B559:B1559,,0)</f>
        <v>0</v>
      </c>
      <c r="G560" s="2">
        <f>_xlfn.XLOOKUP(C560,customers!$A$1:$A$1001,customers!$C$1:$C$1001,,0)</f>
        <v>0</v>
      </c>
      <c r="H560" s="2" t="str">
        <f>_xlfn.XLOOKUP(C560,customers!$A$1:$A$1001,customers!$G$1:$G$1001,,0)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 s="5">
        <f>_xlfn.XLOOKUP(D560,products!$A$1:$A$49,products!$D$1:$D$49,,0)</f>
        <v>0.2</v>
      </c>
      <c r="L560" s="6">
        <f>_xlfn.XLOOKUP(D560,products!$A$1:$A$49,products!$E$1:$E$49,,0)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>
        <f>_xlfn.XLOOKUP(OrdersTable[[#This Row],[Customer ID]],customers!$A$1:$A$1001,customers!I559:I1559,,0)</f>
        <v>0</v>
      </c>
      <c r="Q560" s="7">
        <f>SUM(OrdersTable[Sales])</f>
        <v>45134.254999999997</v>
      </c>
      <c r="R560">
        <f>COUNTA(OrdersTable[Order ID])</f>
        <v>1000</v>
      </c>
      <c r="S560" s="7">
        <f>OrdersTable[[#This Row],[Total revenue]]/OrdersTable[[#This Row],[count order id]]</f>
        <v>45.134254999999996</v>
      </c>
    </row>
    <row r="561" spans="1:19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>
        <f>_xlfn.XLOOKUP(C561,customers!$A$1:$A$1001,customers!B560:B1560,,0)</f>
        <v>0</v>
      </c>
      <c r="G561" s="2" t="str">
        <f>_xlfn.XLOOKUP(C561,customers!$A$1:$A$1001,customers!$C$1:$C$1001,,0)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 s="5">
        <f>_xlfn.XLOOKUP(D561,products!$A$1:$A$49,products!$D$1:$D$49,,0)</f>
        <v>1</v>
      </c>
      <c r="L561" s="6">
        <f>_xlfn.XLOOKUP(D561,products!$A$1:$A$49,products!$E$1:$E$49,,0)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Large</v>
      </c>
      <c r="P561">
        <f>_xlfn.XLOOKUP(OrdersTable[[#This Row],[Customer ID]],customers!$A$1:$A$1001,customers!I560:I1560,,0)</f>
        <v>0</v>
      </c>
      <c r="Q561" s="7">
        <f>SUM(OrdersTable[Sales])</f>
        <v>45134.254999999997</v>
      </c>
      <c r="R561">
        <f>COUNTA(OrdersTable[Order ID])</f>
        <v>1000</v>
      </c>
      <c r="S561" s="7">
        <f>OrdersTable[[#This Row],[Total revenue]]/OrdersTable[[#This Row],[count order id]]</f>
        <v>45.134254999999996</v>
      </c>
    </row>
    <row r="562" spans="1:19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>
        <f>_xlfn.XLOOKUP(C562,customers!$A$1:$A$1001,customers!B561:B1561,,0)</f>
        <v>0</v>
      </c>
      <c r="G562" s="2">
        <f>_xlfn.XLOOKUP(C562,customers!$A$1:$A$1001,customers!$C$1:$C$1001,,0)</f>
        <v>0</v>
      </c>
      <c r="H562" s="2" t="str">
        <f>_xlfn.XLOOKUP(C562,customers!$A$1:$A$1001,customers!$G$1:$G$1001,,0)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 s="5">
        <f>_xlfn.XLOOKUP(D562,products!$A$1:$A$49,products!$D$1:$D$49,,0)</f>
        <v>2.5</v>
      </c>
      <c r="L562" s="6">
        <f>_xlfn.XLOOKUP(D562,products!$A$1:$A$49,products!$E$1:$E$49,,0)</f>
        <v>31.624999999999996</v>
      </c>
      <c r="M562" s="6">
        <f t="shared" si="24"/>
        <v>189.74999999999997</v>
      </c>
      <c r="N562" t="str">
        <f t="shared" si="25"/>
        <v>Excecutive</v>
      </c>
      <c r="O562" t="str">
        <f t="shared" si="26"/>
        <v>Medium</v>
      </c>
      <c r="P562">
        <f>_xlfn.XLOOKUP(OrdersTable[[#This Row],[Customer ID]],customers!$A$1:$A$1001,customers!I561:I1561,,0)</f>
        <v>0</v>
      </c>
      <c r="Q562" s="7">
        <f>SUM(OrdersTable[Sales])</f>
        <v>45134.254999999997</v>
      </c>
      <c r="R562">
        <f>COUNTA(OrdersTable[Order ID])</f>
        <v>1000</v>
      </c>
      <c r="S562" s="7">
        <f>OrdersTable[[#This Row],[Total revenue]]/OrdersTable[[#This Row],[count order id]]</f>
        <v>45.134254999999996</v>
      </c>
    </row>
    <row r="563" spans="1:19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>
        <f>_xlfn.XLOOKUP(C563,customers!$A$1:$A$1001,customers!B562:B1562,,0)</f>
        <v>0</v>
      </c>
      <c r="G563" s="2">
        <f>_xlfn.XLOOKUP(C563,customers!$A$1:$A$1001,customers!$C$1:$C$1001,,0)</f>
        <v>0</v>
      </c>
      <c r="H563" s="2" t="str">
        <f>_xlfn.XLOOKUP(C563,customers!$A$1:$A$1001,customers!$G$1:$G$1001,,0)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 s="5">
        <f>_xlfn.XLOOKUP(D563,products!$A$1:$A$49,products!$D$1:$D$49,,0)</f>
        <v>0.2</v>
      </c>
      <c r="L563" s="6">
        <f>_xlfn.XLOOKUP(D563,products!$A$1:$A$49,products!$E$1:$E$49,,0)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>
        <f>_xlfn.XLOOKUP(OrdersTable[[#This Row],[Customer ID]],customers!$A$1:$A$1001,customers!I562:I1562,,0)</f>
        <v>0</v>
      </c>
      <c r="Q563" s="7">
        <f>SUM(OrdersTable[Sales])</f>
        <v>45134.254999999997</v>
      </c>
      <c r="R563">
        <f>COUNTA(OrdersTable[Order ID])</f>
        <v>1000</v>
      </c>
      <c r="S563" s="7">
        <f>OrdersTable[[#This Row],[Total revenue]]/OrdersTable[[#This Row],[count order id]]</f>
        <v>45.134254999999996</v>
      </c>
    </row>
    <row r="564" spans="1:19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>
        <f>_xlfn.XLOOKUP(C564,customers!$A$1:$A$1001,customers!B563:B1563,,0)</f>
        <v>0</v>
      </c>
      <c r="G564" s="2" t="str">
        <f>_xlfn.XLOOKUP(C564,customers!$A$1:$A$1001,customers!$C$1:$C$1001,,0)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 s="5">
        <f>_xlfn.XLOOKUP(D564,products!$A$1:$A$49,products!$D$1:$D$49,,0)</f>
        <v>0.2</v>
      </c>
      <c r="L564" s="6">
        <f>_xlfn.XLOOKUP(D564,products!$A$1:$A$49,products!$E$1:$E$49,,0)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Large</v>
      </c>
      <c r="P564">
        <f>_xlfn.XLOOKUP(OrdersTable[[#This Row],[Customer ID]],customers!$A$1:$A$1001,customers!I563:I1563,,0)</f>
        <v>0</v>
      </c>
      <c r="Q564" s="7">
        <f>SUM(OrdersTable[Sales])</f>
        <v>45134.254999999997</v>
      </c>
      <c r="R564">
        <f>COUNTA(OrdersTable[Order ID])</f>
        <v>1000</v>
      </c>
      <c r="S564" s="7">
        <f>OrdersTable[[#This Row],[Total revenue]]/OrdersTable[[#This Row],[count order id]]</f>
        <v>45.134254999999996</v>
      </c>
    </row>
    <row r="565" spans="1:19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>
        <f>_xlfn.XLOOKUP(C565,customers!$A$1:$A$1001,customers!B564:B1564,,0)</f>
        <v>0</v>
      </c>
      <c r="G565" s="2" t="str">
        <f>_xlfn.XLOOKUP(C565,customers!$A$1:$A$1001,customers!$C$1:$C$1001,,0)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 s="5">
        <f>_xlfn.XLOOKUP(D565,products!$A$1:$A$49,products!$D$1:$D$49,,0)</f>
        <v>1</v>
      </c>
      <c r="L565" s="6">
        <f>_xlfn.XLOOKUP(D565,products!$A$1:$A$49,products!$E$1:$E$49,,0)</f>
        <v>13.75</v>
      </c>
      <c r="M565" s="6">
        <f t="shared" si="24"/>
        <v>82.5</v>
      </c>
      <c r="N565" t="str">
        <f t="shared" si="25"/>
        <v>Excecutive</v>
      </c>
      <c r="O565" t="str">
        <f t="shared" si="26"/>
        <v>Medium</v>
      </c>
      <c r="P565">
        <f>_xlfn.XLOOKUP(OrdersTable[[#This Row],[Customer ID]],customers!$A$1:$A$1001,customers!I564:I1564,,0)</f>
        <v>0</v>
      </c>
      <c r="Q565" s="7">
        <f>SUM(OrdersTable[Sales])</f>
        <v>45134.254999999997</v>
      </c>
      <c r="R565">
        <f>COUNTA(OrdersTable[Order ID])</f>
        <v>1000</v>
      </c>
      <c r="S565" s="7">
        <f>OrdersTable[[#This Row],[Total revenue]]/OrdersTable[[#This Row],[count order id]]</f>
        <v>45.134254999999996</v>
      </c>
    </row>
    <row r="566" spans="1:19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>
        <f>_xlfn.XLOOKUP(C566,customers!$A$1:$A$1001,customers!B565:B1565,,0)</f>
        <v>0</v>
      </c>
      <c r="G566" s="2" t="str">
        <f>_xlfn.XLOOKUP(C566,customers!$A$1:$A$1001,customers!$C$1:$C$1001,,0)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 s="5">
        <f>_xlfn.XLOOKUP(D566,products!$A$1:$A$49,products!$D$1:$D$49,,0)</f>
        <v>0.5</v>
      </c>
      <c r="L566" s="6">
        <f>_xlfn.XLOOKUP(D566,products!$A$1:$A$49,products!$E$1:$E$49,,0)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Large</v>
      </c>
      <c r="P566">
        <f>_xlfn.XLOOKUP(OrdersTable[[#This Row],[Customer ID]],customers!$A$1:$A$1001,customers!I565:I1565,,0)</f>
        <v>0</v>
      </c>
      <c r="Q566" s="7">
        <f>SUM(OrdersTable[Sales])</f>
        <v>45134.254999999997</v>
      </c>
      <c r="R566">
        <f>COUNTA(OrdersTable[Order ID])</f>
        <v>1000</v>
      </c>
      <c r="S566" s="7">
        <f>OrdersTable[[#This Row],[Total revenue]]/OrdersTable[[#This Row],[count order id]]</f>
        <v>45.134254999999996</v>
      </c>
    </row>
    <row r="567" spans="1:19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>
        <f>_xlfn.XLOOKUP(C567,customers!$A$1:$A$1001,customers!B566:B1566,,0)</f>
        <v>0</v>
      </c>
      <c r="G567" s="2" t="str">
        <f>_xlfn.XLOOKUP(C567,customers!$A$1:$A$1001,customers!$C$1:$C$1001,,0)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 s="5">
        <f>_xlfn.XLOOKUP(D567,products!$A$1:$A$49,products!$D$1:$D$49,,0)</f>
        <v>2.5</v>
      </c>
      <c r="L567" s="6">
        <f>_xlfn.XLOOKUP(D567,products!$A$1:$A$49,products!$E$1:$E$49,,0)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>
        <f>_xlfn.XLOOKUP(OrdersTable[[#This Row],[Customer ID]],customers!$A$1:$A$1001,customers!I566:I1566,,0)</f>
        <v>0</v>
      </c>
      <c r="Q567" s="7">
        <f>SUM(OrdersTable[Sales])</f>
        <v>45134.254999999997</v>
      </c>
      <c r="R567">
        <f>COUNTA(OrdersTable[Order ID])</f>
        <v>1000</v>
      </c>
      <c r="S567" s="7">
        <f>OrdersTable[[#This Row],[Total revenue]]/OrdersTable[[#This Row],[count order id]]</f>
        <v>45.134254999999996</v>
      </c>
    </row>
    <row r="568" spans="1:19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>
        <f>_xlfn.XLOOKUP(C568,customers!$A$1:$A$1001,customers!B567:B1567,,0)</f>
        <v>0</v>
      </c>
      <c r="G568" s="2" t="str">
        <f>_xlfn.XLOOKUP(C568,customers!$A$1:$A$1001,customers!$C$1:$C$1001,,0)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 s="5">
        <f>_xlfn.XLOOKUP(D568,products!$A$1:$A$49,products!$D$1:$D$49,,0)</f>
        <v>0.2</v>
      </c>
      <c r="L568" s="6">
        <f>_xlfn.XLOOKUP(D568,products!$A$1:$A$49,products!$E$1:$E$49,,0)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>
        <f>_xlfn.XLOOKUP(OrdersTable[[#This Row],[Customer ID]],customers!$A$1:$A$1001,customers!I567:I1567,,0)</f>
        <v>0</v>
      </c>
      <c r="Q568" s="7">
        <f>SUM(OrdersTable[Sales])</f>
        <v>45134.254999999997</v>
      </c>
      <c r="R568">
        <f>COUNTA(OrdersTable[Order ID])</f>
        <v>1000</v>
      </c>
      <c r="S568" s="7">
        <f>OrdersTable[[#This Row],[Total revenue]]/OrdersTable[[#This Row],[count order id]]</f>
        <v>45.134254999999996</v>
      </c>
    </row>
    <row r="569" spans="1:19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>
        <f>_xlfn.XLOOKUP(C569,customers!$A$1:$A$1001,customers!B568:B1568,,0)</f>
        <v>0</v>
      </c>
      <c r="G569" s="2">
        <f>_xlfn.XLOOKUP(C569,customers!$A$1:$A$1001,customers!$C$1:$C$1001,,0)</f>
        <v>0</v>
      </c>
      <c r="H569" s="2" t="str">
        <f>_xlfn.XLOOKUP(C569,customers!$A$1:$A$1001,customers!$G$1:$G$1001,,0)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 s="5">
        <f>_xlfn.XLOOKUP(D569,products!$A$1:$A$49,products!$D$1:$D$49,,0)</f>
        <v>2.5</v>
      </c>
      <c r="L569" s="6">
        <f>_xlfn.XLOOKUP(D569,products!$A$1:$A$49,products!$E$1:$E$49,,0)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Large</v>
      </c>
      <c r="P569">
        <f>_xlfn.XLOOKUP(OrdersTable[[#This Row],[Customer ID]],customers!$A$1:$A$1001,customers!I568:I1568,,0)</f>
        <v>0</v>
      </c>
      <c r="Q569" s="7">
        <f>SUM(OrdersTable[Sales])</f>
        <v>45134.254999999997</v>
      </c>
      <c r="R569">
        <f>COUNTA(OrdersTable[Order ID])</f>
        <v>1000</v>
      </c>
      <c r="S569" s="7">
        <f>OrdersTable[[#This Row],[Total revenue]]/OrdersTable[[#This Row],[count order id]]</f>
        <v>45.134254999999996</v>
      </c>
    </row>
    <row r="570" spans="1:19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>
        <f>_xlfn.XLOOKUP(C570,customers!$A$1:$A$1001,customers!B569:B1569,,0)</f>
        <v>0</v>
      </c>
      <c r="G570" s="2" t="str">
        <f>_xlfn.XLOOKUP(C570,customers!$A$1:$A$1001,customers!$C$1:$C$1001,,0)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 s="5">
        <f>_xlfn.XLOOKUP(D570,products!$A$1:$A$49,products!$D$1:$D$49,,0)</f>
        <v>0.2</v>
      </c>
      <c r="L570" s="6">
        <f>_xlfn.XLOOKUP(D570,products!$A$1:$A$49,products!$E$1:$E$49,,0)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Large</v>
      </c>
      <c r="P570">
        <f>_xlfn.XLOOKUP(OrdersTable[[#This Row],[Customer ID]],customers!$A$1:$A$1001,customers!I569:I1569,,0)</f>
        <v>0</v>
      </c>
      <c r="Q570" s="7">
        <f>SUM(OrdersTable[Sales])</f>
        <v>45134.254999999997</v>
      </c>
      <c r="R570">
        <f>COUNTA(OrdersTable[Order ID])</f>
        <v>1000</v>
      </c>
      <c r="S570" s="7">
        <f>OrdersTable[[#This Row],[Total revenue]]/OrdersTable[[#This Row],[count order id]]</f>
        <v>45.134254999999996</v>
      </c>
    </row>
    <row r="571" spans="1:19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>
        <f>_xlfn.XLOOKUP(C571,customers!$A$1:$A$1001,customers!B570:B1570,,0)</f>
        <v>0</v>
      </c>
      <c r="G571" s="2" t="str">
        <f>_xlfn.XLOOKUP(C571,customers!$A$1:$A$1001,customers!$C$1:$C$1001,,0)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 s="5">
        <f>_xlfn.XLOOKUP(D571,products!$A$1:$A$49,products!$D$1:$D$49,,0)</f>
        <v>2.5</v>
      </c>
      <c r="L571" s="6">
        <f>_xlfn.XLOOKUP(D571,products!$A$1:$A$49,products!$E$1:$E$49,,0)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>
        <f>_xlfn.XLOOKUP(OrdersTable[[#This Row],[Customer ID]],customers!$A$1:$A$1001,customers!I570:I1570,,0)</f>
        <v>0</v>
      </c>
      <c r="Q571" s="7">
        <f>SUM(OrdersTable[Sales])</f>
        <v>45134.254999999997</v>
      </c>
      <c r="R571">
        <f>COUNTA(OrdersTable[Order ID])</f>
        <v>1000</v>
      </c>
      <c r="S571" s="7">
        <f>OrdersTable[[#This Row],[Total revenue]]/OrdersTable[[#This Row],[count order id]]</f>
        <v>45.134254999999996</v>
      </c>
    </row>
    <row r="572" spans="1:19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>
        <f>_xlfn.XLOOKUP(C572,customers!$A$1:$A$1001,customers!B571:B1571,,0)</f>
        <v>0</v>
      </c>
      <c r="G572" s="2" t="str">
        <f>_xlfn.XLOOKUP(C572,customers!$A$1:$A$1001,customers!$C$1:$C$1001,,0)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 s="5">
        <f>_xlfn.XLOOKUP(D572,products!$A$1:$A$49,products!$D$1:$D$49,,0)</f>
        <v>0.5</v>
      </c>
      <c r="L572" s="6">
        <f>_xlfn.XLOOKUP(D572,products!$A$1:$A$49,products!$E$1:$E$49,,0)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>
        <f>_xlfn.XLOOKUP(OrdersTable[[#This Row],[Customer ID]],customers!$A$1:$A$1001,customers!I571:I1571,,0)</f>
        <v>0</v>
      </c>
      <c r="Q572" s="7">
        <f>SUM(OrdersTable[Sales])</f>
        <v>45134.254999999997</v>
      </c>
      <c r="R572">
        <f>COUNTA(OrdersTable[Order ID])</f>
        <v>1000</v>
      </c>
      <c r="S572" s="7">
        <f>OrdersTable[[#This Row],[Total revenue]]/OrdersTable[[#This Row],[count order id]]</f>
        <v>45.134254999999996</v>
      </c>
    </row>
    <row r="573" spans="1:19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>
        <f>_xlfn.XLOOKUP(C573,customers!$A$1:$A$1001,customers!B572:B1572,,0)</f>
        <v>0</v>
      </c>
      <c r="G573" s="2" t="str">
        <f>_xlfn.XLOOKUP(C573,customers!$A$1:$A$1001,customers!$C$1:$C$1001,,0)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 s="5">
        <f>_xlfn.XLOOKUP(D573,products!$A$1:$A$49,products!$D$1:$D$49,,0)</f>
        <v>0.5</v>
      </c>
      <c r="L573" s="6">
        <f>_xlfn.XLOOKUP(D573,products!$A$1:$A$49,products!$E$1:$E$49,,0)</f>
        <v>8.91</v>
      </c>
      <c r="M573" s="6">
        <f t="shared" si="24"/>
        <v>35.64</v>
      </c>
      <c r="N573" t="str">
        <f t="shared" si="25"/>
        <v>Excecutive</v>
      </c>
      <c r="O573" t="str">
        <f t="shared" si="26"/>
        <v>Large</v>
      </c>
      <c r="P573">
        <f>_xlfn.XLOOKUP(OrdersTable[[#This Row],[Customer ID]],customers!$A$1:$A$1001,customers!I572:I1572,,0)</f>
        <v>0</v>
      </c>
      <c r="Q573" s="7">
        <f>SUM(OrdersTable[Sales])</f>
        <v>45134.254999999997</v>
      </c>
      <c r="R573">
        <f>COUNTA(OrdersTable[Order ID])</f>
        <v>1000</v>
      </c>
      <c r="S573" s="7">
        <f>OrdersTable[[#This Row],[Total revenue]]/OrdersTable[[#This Row],[count order id]]</f>
        <v>45.134254999999996</v>
      </c>
    </row>
    <row r="574" spans="1:19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>
        <f>_xlfn.XLOOKUP(C574,customers!$A$1:$A$1001,customers!B573:B1573,,0)</f>
        <v>0</v>
      </c>
      <c r="G574" s="2">
        <f>_xlfn.XLOOKUP(C574,customers!$A$1:$A$1001,customers!$C$1:$C$1001,,0)</f>
        <v>0</v>
      </c>
      <c r="H574" s="2" t="str">
        <f>_xlfn.XLOOKUP(C574,customers!$A$1:$A$1001,customers!$G$1:$G$1001,,0)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 s="5">
        <f>_xlfn.XLOOKUP(D574,products!$A$1:$A$49,products!$D$1:$D$49,,0)</f>
        <v>0.2</v>
      </c>
      <c r="L574" s="6">
        <f>_xlfn.XLOOKUP(D574,products!$A$1:$A$49,products!$E$1:$E$49,,0)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>
        <f>_xlfn.XLOOKUP(OrdersTable[[#This Row],[Customer ID]],customers!$A$1:$A$1001,customers!I573:I1573,,0)</f>
        <v>0</v>
      </c>
      <c r="Q574" s="7">
        <f>SUM(OrdersTable[Sales])</f>
        <v>45134.254999999997</v>
      </c>
      <c r="R574">
        <f>COUNTA(OrdersTable[Order ID])</f>
        <v>1000</v>
      </c>
      <c r="S574" s="7">
        <f>OrdersTable[[#This Row],[Total revenue]]/OrdersTable[[#This Row],[count order id]]</f>
        <v>45.134254999999996</v>
      </c>
    </row>
    <row r="575" spans="1:19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>
        <f>_xlfn.XLOOKUP(C575,customers!$A$1:$A$1001,customers!B574:B1574,,0)</f>
        <v>0</v>
      </c>
      <c r="G575" s="2" t="str">
        <f>_xlfn.XLOOKUP(C575,customers!$A$1:$A$1001,customers!$C$1:$C$1001,,0)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 s="5">
        <f>_xlfn.XLOOKUP(D575,products!$A$1:$A$49,products!$D$1:$D$49,,0)</f>
        <v>1</v>
      </c>
      <c r="L575" s="6">
        <f>_xlfn.XLOOKUP(D575,products!$A$1:$A$49,products!$E$1:$E$49,,0)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>
        <f>_xlfn.XLOOKUP(OrdersTable[[#This Row],[Customer ID]],customers!$A$1:$A$1001,customers!I574:I1574,,0)</f>
        <v>0</v>
      </c>
      <c r="Q575" s="7">
        <f>SUM(OrdersTable[Sales])</f>
        <v>45134.254999999997</v>
      </c>
      <c r="R575">
        <f>COUNTA(OrdersTable[Order ID])</f>
        <v>1000</v>
      </c>
      <c r="S575" s="7">
        <f>OrdersTable[[#This Row],[Total revenue]]/OrdersTable[[#This Row],[count order id]]</f>
        <v>45.134254999999996</v>
      </c>
    </row>
    <row r="576" spans="1:19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>
        <f>_xlfn.XLOOKUP(C576,customers!$A$1:$A$1001,customers!B575:B1575,,0)</f>
        <v>0</v>
      </c>
      <c r="G576" s="2" t="str">
        <f>_xlfn.XLOOKUP(C576,customers!$A$1:$A$1001,customers!$C$1:$C$1001,,0)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 s="5">
        <f>_xlfn.XLOOKUP(D576,products!$A$1:$A$49,products!$D$1:$D$49,,0)</f>
        <v>0.2</v>
      </c>
      <c r="L576" s="6">
        <f>_xlfn.XLOOKUP(D576,products!$A$1:$A$49,products!$E$1:$E$49,,0)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Large</v>
      </c>
      <c r="P576">
        <f>_xlfn.XLOOKUP(OrdersTable[[#This Row],[Customer ID]],customers!$A$1:$A$1001,customers!I575:I1575,,0)</f>
        <v>0</v>
      </c>
      <c r="Q576" s="7">
        <f>SUM(OrdersTable[Sales])</f>
        <v>45134.254999999997</v>
      </c>
      <c r="R576">
        <f>COUNTA(OrdersTable[Order ID])</f>
        <v>1000</v>
      </c>
      <c r="S576" s="7">
        <f>OrdersTable[[#This Row],[Total revenue]]/OrdersTable[[#This Row],[count order id]]</f>
        <v>45.134254999999996</v>
      </c>
    </row>
    <row r="577" spans="1:19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>
        <f>_xlfn.XLOOKUP(C577,customers!$A$1:$A$1001,customers!B576:B1576,,0)</f>
        <v>0</v>
      </c>
      <c r="G577" s="2" t="str">
        <f>_xlfn.XLOOKUP(C577,customers!$A$1:$A$1001,customers!$C$1:$C$1001,,0)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 s="5">
        <f>_xlfn.XLOOKUP(D577,products!$A$1:$A$49,products!$D$1:$D$49,,0)</f>
        <v>2.5</v>
      </c>
      <c r="L577" s="6">
        <f>_xlfn.XLOOKUP(D577,products!$A$1:$A$49,products!$E$1:$E$49,,0)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>
        <f>_xlfn.XLOOKUP(OrdersTable[[#This Row],[Customer ID]],customers!$A$1:$A$1001,customers!I576:I1576,,0)</f>
        <v>0</v>
      </c>
      <c r="Q577" s="7">
        <f>SUM(OrdersTable[Sales])</f>
        <v>45134.254999999997</v>
      </c>
      <c r="R577">
        <f>COUNTA(OrdersTable[Order ID])</f>
        <v>1000</v>
      </c>
      <c r="S577" s="7">
        <f>OrdersTable[[#This Row],[Total revenue]]/OrdersTable[[#This Row],[count order id]]</f>
        <v>45.134254999999996</v>
      </c>
    </row>
    <row r="578" spans="1:19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>
        <f>_xlfn.XLOOKUP(C578,customers!$A$1:$A$1001,customers!B577:B1577,,0)</f>
        <v>0</v>
      </c>
      <c r="G578" s="2" t="str">
        <f>_xlfn.XLOOKUP(C578,customers!$A$1:$A$1001,customers!$C$1:$C$1001,,0)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 s="5">
        <f>_xlfn.XLOOKUP(D578,products!$A$1:$A$49,products!$D$1:$D$49,,0)</f>
        <v>0.2</v>
      </c>
      <c r="L578" s="6">
        <f>_xlfn.XLOOKUP(D578,products!$A$1:$A$49,products!$E$1:$E$49,,0)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>
        <f>_xlfn.XLOOKUP(OrdersTable[[#This Row],[Customer ID]],customers!$A$1:$A$1001,customers!I577:I1577,,0)</f>
        <v>0</v>
      </c>
      <c r="Q578" s="7">
        <f>SUM(OrdersTable[Sales])</f>
        <v>45134.254999999997</v>
      </c>
      <c r="R578">
        <f>COUNTA(OrdersTable[Order ID])</f>
        <v>1000</v>
      </c>
      <c r="S578" s="7">
        <f>OrdersTable[[#This Row],[Total revenue]]/OrdersTable[[#This Row],[count order id]]</f>
        <v>45.134254999999996</v>
      </c>
    </row>
    <row r="579" spans="1:19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>
        <f>_xlfn.XLOOKUP(C579,customers!$A$1:$A$1001,customers!B578:B1578,,0)</f>
        <v>0</v>
      </c>
      <c r="G579" s="2" t="str">
        <f>_xlfn.XLOOKUP(C579,customers!$A$1:$A$1001,customers!$C$1:$C$1001,,0)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 s="5">
        <f>_xlfn.XLOOKUP(D579,products!$A$1:$A$49,products!$D$1:$D$49,,0)</f>
        <v>1</v>
      </c>
      <c r="L579" s="6">
        <f>_xlfn.XLOOKUP(D579,products!$A$1:$A$49,products!$E$1:$E$49,,0)</f>
        <v>14.55</v>
      </c>
      <c r="M579" s="6">
        <f t="shared" ref="M579:M642" si="27">L579*E579</f>
        <v>58.2</v>
      </c>
      <c r="N579" t="str">
        <f t="shared" ref="N579:N642" si="28">IF(I579="Rob","Robusta", IF(I579="Exc","Excecutive", IF(I579="Ara","Arabica", IF(I579="Lib","Liberica"))))</f>
        <v>Liberica</v>
      </c>
      <c r="O579" t="str">
        <f t="shared" ref="O579:O642" si="29">IF(J579="M","Medium", IF(J579="L","Large", IF(J579="D","Dark")))</f>
        <v>Medium</v>
      </c>
      <c r="P579">
        <f>_xlfn.XLOOKUP(OrdersTable[[#This Row],[Customer ID]],customers!$A$1:$A$1001,customers!I578:I1578,,0)</f>
        <v>0</v>
      </c>
      <c r="Q579" s="7">
        <f>SUM(OrdersTable[Sales])</f>
        <v>45134.254999999997</v>
      </c>
      <c r="R579">
        <f>COUNTA(OrdersTable[Order ID])</f>
        <v>1000</v>
      </c>
      <c r="S579" s="7">
        <f>OrdersTable[[#This Row],[Total revenue]]/OrdersTable[[#This Row],[count order id]]</f>
        <v>45.134254999999996</v>
      </c>
    </row>
    <row r="580" spans="1:19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>
        <f>_xlfn.XLOOKUP(C580,customers!$A$1:$A$1001,customers!B579:B1579,,0)</f>
        <v>0</v>
      </c>
      <c r="G580" s="2" t="str">
        <f>_xlfn.XLOOKUP(C580,customers!$A$1:$A$1001,customers!$C$1:$C$1001,,0)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 s="5">
        <f>_xlfn.XLOOKUP(D580,products!$A$1:$A$49,products!$D$1:$D$49,,0)</f>
        <v>0.2</v>
      </c>
      <c r="L580" s="6">
        <f>_xlfn.XLOOKUP(D580,products!$A$1:$A$49,products!$E$1:$E$49,,0)</f>
        <v>4.4550000000000001</v>
      </c>
      <c r="M580" s="6">
        <f t="shared" si="27"/>
        <v>13.365</v>
      </c>
      <c r="N580" t="str">
        <f t="shared" si="28"/>
        <v>Excecutive</v>
      </c>
      <c r="O580" t="str">
        <f t="shared" si="29"/>
        <v>Large</v>
      </c>
      <c r="P580">
        <f>_xlfn.XLOOKUP(OrdersTable[[#This Row],[Customer ID]],customers!$A$1:$A$1001,customers!I579:I1579,,0)</f>
        <v>0</v>
      </c>
      <c r="Q580" s="7">
        <f>SUM(OrdersTable[Sales])</f>
        <v>45134.254999999997</v>
      </c>
      <c r="R580">
        <f>COUNTA(OrdersTable[Order ID])</f>
        <v>1000</v>
      </c>
      <c r="S580" s="7">
        <f>OrdersTable[[#This Row],[Total revenue]]/OrdersTable[[#This Row],[count order id]]</f>
        <v>45.134254999999996</v>
      </c>
    </row>
    <row r="581" spans="1:19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>
        <f>_xlfn.XLOOKUP(C581,customers!$A$1:$A$1001,customers!B580:B1580,,0)</f>
        <v>0</v>
      </c>
      <c r="G581" s="2" t="str">
        <f>_xlfn.XLOOKUP(C581,customers!$A$1:$A$1001,customers!$C$1:$C$1001,,0)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 s="5">
        <f>_xlfn.XLOOKUP(D581,products!$A$1:$A$49,products!$D$1:$D$49,,0)</f>
        <v>0.5</v>
      </c>
      <c r="L581" s="6">
        <f>_xlfn.XLOOKUP(D581,products!$A$1:$A$49,products!$E$1:$E$49,,0)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>
        <f>_xlfn.XLOOKUP(OrdersTable[[#This Row],[Customer ID]],customers!$A$1:$A$1001,customers!I580:I1580,,0)</f>
        <v>0</v>
      </c>
      <c r="Q581" s="7">
        <f>SUM(OrdersTable[Sales])</f>
        <v>45134.254999999997</v>
      </c>
      <c r="R581">
        <f>COUNTA(OrdersTable[Order ID])</f>
        <v>1000</v>
      </c>
      <c r="S581" s="7">
        <f>OrdersTable[[#This Row],[Total revenue]]/OrdersTable[[#This Row],[count order id]]</f>
        <v>45.134254999999996</v>
      </c>
    </row>
    <row r="582" spans="1:19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>
        <f>_xlfn.XLOOKUP(C582,customers!$A$1:$A$1001,customers!B581:B1581,,0)</f>
        <v>0</v>
      </c>
      <c r="G582" s="2" t="str">
        <f>_xlfn.XLOOKUP(C582,customers!$A$1:$A$1001,customers!$C$1:$C$1001,,0)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 s="5">
        <f>_xlfn.XLOOKUP(D582,products!$A$1:$A$49,products!$D$1:$D$49,,0)</f>
        <v>1</v>
      </c>
      <c r="L582" s="6">
        <f>_xlfn.XLOOKUP(D582,products!$A$1:$A$49,products!$E$1:$E$49,,0)</f>
        <v>14.85</v>
      </c>
      <c r="M582" s="6">
        <f t="shared" si="27"/>
        <v>44.55</v>
      </c>
      <c r="N582" t="str">
        <f t="shared" si="28"/>
        <v>Excecutive</v>
      </c>
      <c r="O582" t="str">
        <f t="shared" si="29"/>
        <v>Large</v>
      </c>
      <c r="P582">
        <f>_xlfn.XLOOKUP(OrdersTable[[#This Row],[Customer ID]],customers!$A$1:$A$1001,customers!I581:I1581,,0)</f>
        <v>0</v>
      </c>
      <c r="Q582" s="7">
        <f>SUM(OrdersTable[Sales])</f>
        <v>45134.254999999997</v>
      </c>
      <c r="R582">
        <f>COUNTA(OrdersTable[Order ID])</f>
        <v>1000</v>
      </c>
      <c r="S582" s="7">
        <f>OrdersTable[[#This Row],[Total revenue]]/OrdersTable[[#This Row],[count order id]]</f>
        <v>45.134254999999996</v>
      </c>
    </row>
    <row r="583" spans="1:19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>
        <f>_xlfn.XLOOKUP(C583,customers!$A$1:$A$1001,customers!B582:B1582,,0)</f>
        <v>0</v>
      </c>
      <c r="G583" s="2" t="str">
        <f>_xlfn.XLOOKUP(C583,customers!$A$1:$A$1001,customers!$C$1:$C$1001,,0)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 s="5">
        <f>_xlfn.XLOOKUP(D583,products!$A$1:$A$49,products!$D$1:$D$49,,0)</f>
        <v>0.5</v>
      </c>
      <c r="L583" s="6">
        <f>_xlfn.XLOOKUP(D583,products!$A$1:$A$49,products!$E$1:$E$49,,0)</f>
        <v>8.91</v>
      </c>
      <c r="M583" s="6">
        <f t="shared" si="27"/>
        <v>44.55</v>
      </c>
      <c r="N583" t="str">
        <f t="shared" si="28"/>
        <v>Excecutive</v>
      </c>
      <c r="O583" t="str">
        <f t="shared" si="29"/>
        <v>Large</v>
      </c>
      <c r="P583">
        <f>_xlfn.XLOOKUP(OrdersTable[[#This Row],[Customer ID]],customers!$A$1:$A$1001,customers!I582:I1582,,0)</f>
        <v>0</v>
      </c>
      <c r="Q583" s="7">
        <f>SUM(OrdersTable[Sales])</f>
        <v>45134.254999999997</v>
      </c>
      <c r="R583">
        <f>COUNTA(OrdersTable[Order ID])</f>
        <v>1000</v>
      </c>
      <c r="S583" s="7">
        <f>OrdersTable[[#This Row],[Total revenue]]/OrdersTable[[#This Row],[count order id]]</f>
        <v>45.134254999999996</v>
      </c>
    </row>
    <row r="584" spans="1:19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>
        <f>_xlfn.XLOOKUP(C584,customers!$A$1:$A$1001,customers!B583:B1583,,0)</f>
        <v>0</v>
      </c>
      <c r="G584" s="2" t="str">
        <f>_xlfn.XLOOKUP(C584,customers!$A$1:$A$1001,customers!$C$1:$C$1001,,0)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 s="5">
        <f>_xlfn.XLOOKUP(D584,products!$A$1:$A$49,products!$D$1:$D$49,,0)</f>
        <v>1</v>
      </c>
      <c r="L584" s="6">
        <f>_xlfn.XLOOKUP(D584,products!$A$1:$A$49,products!$E$1:$E$49,,0)</f>
        <v>12.15</v>
      </c>
      <c r="M584" s="6">
        <f t="shared" si="27"/>
        <v>60.75</v>
      </c>
      <c r="N584" t="str">
        <f t="shared" si="28"/>
        <v>Excecutive</v>
      </c>
      <c r="O584" t="str">
        <f t="shared" si="29"/>
        <v>Dark</v>
      </c>
      <c r="P584">
        <f>_xlfn.XLOOKUP(OrdersTable[[#This Row],[Customer ID]],customers!$A$1:$A$1001,customers!I583:I1583,,0)</f>
        <v>0</v>
      </c>
      <c r="Q584" s="7">
        <f>SUM(OrdersTable[Sales])</f>
        <v>45134.254999999997</v>
      </c>
      <c r="R584">
        <f>COUNTA(OrdersTable[Order ID])</f>
        <v>1000</v>
      </c>
      <c r="S584" s="7">
        <f>OrdersTable[[#This Row],[Total revenue]]/OrdersTable[[#This Row],[count order id]]</f>
        <v>45.134254999999996</v>
      </c>
    </row>
    <row r="585" spans="1:19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>
        <f>_xlfn.XLOOKUP(C585,customers!$A$1:$A$1001,customers!B584:B1584,,0)</f>
        <v>0</v>
      </c>
      <c r="G585" s="2" t="str">
        <f>_xlfn.XLOOKUP(C585,customers!$A$1:$A$1001,customers!$C$1:$C$1001,,0)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 s="5">
        <f>_xlfn.XLOOKUP(D585,products!$A$1:$A$49,products!$D$1:$D$49,,0)</f>
        <v>0.2</v>
      </c>
      <c r="L585" s="6">
        <f>_xlfn.XLOOKUP(D585,products!$A$1:$A$49,products!$E$1:$E$49,,0)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Large</v>
      </c>
      <c r="P585">
        <f>_xlfn.XLOOKUP(OrdersTable[[#This Row],[Customer ID]],customers!$A$1:$A$1001,customers!I584:I1584,,0)</f>
        <v>0</v>
      </c>
      <c r="Q585" s="7">
        <f>SUM(OrdersTable[Sales])</f>
        <v>45134.254999999997</v>
      </c>
      <c r="R585">
        <f>COUNTA(OrdersTable[Order ID])</f>
        <v>1000</v>
      </c>
      <c r="S585" s="7">
        <f>OrdersTable[[#This Row],[Total revenue]]/OrdersTable[[#This Row],[count order id]]</f>
        <v>45.134254999999996</v>
      </c>
    </row>
    <row r="586" spans="1:19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>
        <f>_xlfn.XLOOKUP(C586,customers!$A$1:$A$1001,customers!B585:B1585,,0)</f>
        <v>0</v>
      </c>
      <c r="G586" s="2" t="str">
        <f>_xlfn.XLOOKUP(C586,customers!$A$1:$A$1001,customers!$C$1:$C$1001,,0)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 s="5">
        <f>_xlfn.XLOOKUP(D586,products!$A$1:$A$49,products!$D$1:$D$49,,0)</f>
        <v>0.2</v>
      </c>
      <c r="L586" s="6">
        <f>_xlfn.XLOOKUP(D586,products!$A$1:$A$49,products!$E$1:$E$49,,0)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Large</v>
      </c>
      <c r="P586">
        <f>_xlfn.XLOOKUP(OrdersTable[[#This Row],[Customer ID]],customers!$A$1:$A$1001,customers!I585:I1585,,0)</f>
        <v>0</v>
      </c>
      <c r="Q586" s="7">
        <f>SUM(OrdersTable[Sales])</f>
        <v>45134.254999999997</v>
      </c>
      <c r="R586">
        <f>COUNTA(OrdersTable[Order ID])</f>
        <v>1000</v>
      </c>
      <c r="S586" s="7">
        <f>OrdersTable[[#This Row],[Total revenue]]/OrdersTable[[#This Row],[count order id]]</f>
        <v>45.134254999999996</v>
      </c>
    </row>
    <row r="587" spans="1:19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>
        <f>_xlfn.XLOOKUP(C587,customers!$A$1:$A$1001,customers!B586:B1586,,0)</f>
        <v>0</v>
      </c>
      <c r="G587" s="2" t="str">
        <f>_xlfn.XLOOKUP(C587,customers!$A$1:$A$1001,customers!$C$1:$C$1001,,0)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 s="5">
        <f>_xlfn.XLOOKUP(D587,products!$A$1:$A$49,products!$D$1:$D$49,,0)</f>
        <v>0.5</v>
      </c>
      <c r="L587" s="6">
        <f>_xlfn.XLOOKUP(D587,products!$A$1:$A$49,products!$E$1:$E$49,,0)</f>
        <v>8.25</v>
      </c>
      <c r="M587" s="6">
        <f t="shared" si="27"/>
        <v>16.5</v>
      </c>
      <c r="N587" t="str">
        <f t="shared" si="28"/>
        <v>Excecutive</v>
      </c>
      <c r="O587" t="str">
        <f t="shared" si="29"/>
        <v>Medium</v>
      </c>
      <c r="P587">
        <f>_xlfn.XLOOKUP(OrdersTable[[#This Row],[Customer ID]],customers!$A$1:$A$1001,customers!I586:I1586,,0)</f>
        <v>0</v>
      </c>
      <c r="Q587" s="7">
        <f>SUM(OrdersTable[Sales])</f>
        <v>45134.254999999997</v>
      </c>
      <c r="R587">
        <f>COUNTA(OrdersTable[Order ID])</f>
        <v>1000</v>
      </c>
      <c r="S587" s="7">
        <f>OrdersTable[[#This Row],[Total revenue]]/OrdersTable[[#This Row],[count order id]]</f>
        <v>45.134254999999996</v>
      </c>
    </row>
    <row r="588" spans="1:19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>
        <f>_xlfn.XLOOKUP(C588,customers!$A$1:$A$1001,customers!B587:B1587,,0)</f>
        <v>0</v>
      </c>
      <c r="G588" s="2">
        <f>_xlfn.XLOOKUP(C588,customers!$A$1:$A$1001,customers!$C$1:$C$1001,,0)</f>
        <v>0</v>
      </c>
      <c r="H588" s="2" t="str">
        <f>_xlfn.XLOOKUP(C588,customers!$A$1:$A$1001,customers!$G$1:$G$1001,,0)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 s="5">
        <f>_xlfn.XLOOKUP(D588,products!$A$1:$A$49,products!$D$1:$D$49,,0)</f>
        <v>2.5</v>
      </c>
      <c r="L588" s="6">
        <f>_xlfn.XLOOKUP(D588,products!$A$1:$A$49,products!$E$1:$E$49,,0)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Large</v>
      </c>
      <c r="P588">
        <f>_xlfn.XLOOKUP(OrdersTable[[#This Row],[Customer ID]],customers!$A$1:$A$1001,customers!I587:I1587,,0)</f>
        <v>0</v>
      </c>
      <c r="Q588" s="7">
        <f>SUM(OrdersTable[Sales])</f>
        <v>45134.254999999997</v>
      </c>
      <c r="R588">
        <f>COUNTA(OrdersTable[Order ID])</f>
        <v>1000</v>
      </c>
      <c r="S588" s="7">
        <f>OrdersTable[[#This Row],[Total revenue]]/OrdersTable[[#This Row],[count order id]]</f>
        <v>45.134254999999996</v>
      </c>
    </row>
    <row r="589" spans="1:19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>
        <f>_xlfn.XLOOKUP(C589,customers!$A$1:$A$1001,customers!B588:B1588,,0)</f>
        <v>0</v>
      </c>
      <c r="G589" s="2" t="str">
        <f>_xlfn.XLOOKUP(C589,customers!$A$1:$A$1001,customers!$C$1:$C$1001,,0)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 s="5">
        <f>_xlfn.XLOOKUP(D589,products!$A$1:$A$49,products!$D$1:$D$49,,0)</f>
        <v>0.5</v>
      </c>
      <c r="L589" s="6">
        <f>_xlfn.XLOOKUP(D589,products!$A$1:$A$49,products!$E$1:$E$49,,0)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>
        <f>_xlfn.XLOOKUP(OrdersTable[[#This Row],[Customer ID]],customers!$A$1:$A$1001,customers!I588:I1588,,0)</f>
        <v>0</v>
      </c>
      <c r="Q589" s="7">
        <f>SUM(OrdersTable[Sales])</f>
        <v>45134.254999999997</v>
      </c>
      <c r="R589">
        <f>COUNTA(OrdersTable[Order ID])</f>
        <v>1000</v>
      </c>
      <c r="S589" s="7">
        <f>OrdersTable[[#This Row],[Total revenue]]/OrdersTable[[#This Row],[count order id]]</f>
        <v>45.134254999999996</v>
      </c>
    </row>
    <row r="590" spans="1:19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>
        <f>_xlfn.XLOOKUP(C590,customers!$A$1:$A$1001,customers!B589:B1589,,0)</f>
        <v>0</v>
      </c>
      <c r="G590" s="2" t="str">
        <f>_xlfn.XLOOKUP(C590,customers!$A$1:$A$1001,customers!$C$1:$C$1001,,0)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 s="5">
        <f>_xlfn.XLOOKUP(D590,products!$A$1:$A$49,products!$D$1:$D$49,,0)</f>
        <v>0.5</v>
      </c>
      <c r="L590" s="6">
        <f>_xlfn.XLOOKUP(D590,products!$A$1:$A$49,products!$E$1:$E$49,,0)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>
        <f>_xlfn.XLOOKUP(OrdersTable[[#This Row],[Customer ID]],customers!$A$1:$A$1001,customers!I589:I1589,,0)</f>
        <v>0</v>
      </c>
      <c r="Q590" s="7">
        <f>SUM(OrdersTable[Sales])</f>
        <v>45134.254999999997</v>
      </c>
      <c r="R590">
        <f>COUNTA(OrdersTable[Order ID])</f>
        <v>1000</v>
      </c>
      <c r="S590" s="7">
        <f>OrdersTable[[#This Row],[Total revenue]]/OrdersTable[[#This Row],[count order id]]</f>
        <v>45.134254999999996</v>
      </c>
    </row>
    <row r="591" spans="1:19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>
        <f>_xlfn.XLOOKUP(C591,customers!$A$1:$A$1001,customers!B590:B1590,,0)</f>
        <v>0</v>
      </c>
      <c r="G591" s="2" t="str">
        <f>_xlfn.XLOOKUP(C591,customers!$A$1:$A$1001,customers!$C$1:$C$1001,,0)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 s="5">
        <f>_xlfn.XLOOKUP(D591,products!$A$1:$A$49,products!$D$1:$D$49,,0)</f>
        <v>2.5</v>
      </c>
      <c r="L591" s="6">
        <f>_xlfn.XLOOKUP(D591,products!$A$1:$A$49,products!$E$1:$E$49,,0)</f>
        <v>34.154999999999994</v>
      </c>
      <c r="M591" s="6">
        <f t="shared" si="27"/>
        <v>204.92999999999995</v>
      </c>
      <c r="N591" t="str">
        <f t="shared" si="28"/>
        <v>Excecutive</v>
      </c>
      <c r="O591" t="str">
        <f t="shared" si="29"/>
        <v>Large</v>
      </c>
      <c r="P591">
        <f>_xlfn.XLOOKUP(OrdersTable[[#This Row],[Customer ID]],customers!$A$1:$A$1001,customers!I590:I1590,,0)</f>
        <v>0</v>
      </c>
      <c r="Q591" s="7">
        <f>SUM(OrdersTable[Sales])</f>
        <v>45134.254999999997</v>
      </c>
      <c r="R591">
        <f>COUNTA(OrdersTable[Order ID])</f>
        <v>1000</v>
      </c>
      <c r="S591" s="7">
        <f>OrdersTable[[#This Row],[Total revenue]]/OrdersTable[[#This Row],[count order id]]</f>
        <v>45.134254999999996</v>
      </c>
    </row>
    <row r="592" spans="1:19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>
        <f>_xlfn.XLOOKUP(C592,customers!$A$1:$A$1001,customers!B591:B1591,,0)</f>
        <v>0</v>
      </c>
      <c r="G592" s="2" t="str">
        <f>_xlfn.XLOOKUP(C592,customers!$A$1:$A$1001,customers!$C$1:$C$1001,,0)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 s="5">
        <f>_xlfn.XLOOKUP(D592,products!$A$1:$A$49,products!$D$1:$D$49,,0)</f>
        <v>2.5</v>
      </c>
      <c r="L592" s="6">
        <f>_xlfn.XLOOKUP(D592,products!$A$1:$A$49,products!$E$1:$E$49,,0)</f>
        <v>31.624999999999996</v>
      </c>
      <c r="M592" s="6">
        <f t="shared" si="27"/>
        <v>63.249999999999993</v>
      </c>
      <c r="N592" t="str">
        <f t="shared" si="28"/>
        <v>Excecutive</v>
      </c>
      <c r="O592" t="str">
        <f t="shared" si="29"/>
        <v>Medium</v>
      </c>
      <c r="P592">
        <f>_xlfn.XLOOKUP(OrdersTable[[#This Row],[Customer ID]],customers!$A$1:$A$1001,customers!I591:I1591,,0)</f>
        <v>0</v>
      </c>
      <c r="Q592" s="7">
        <f>SUM(OrdersTable[Sales])</f>
        <v>45134.254999999997</v>
      </c>
      <c r="R592">
        <f>COUNTA(OrdersTable[Order ID])</f>
        <v>1000</v>
      </c>
      <c r="S592" s="7">
        <f>OrdersTable[[#This Row],[Total revenue]]/OrdersTable[[#This Row],[count order id]]</f>
        <v>45.134254999999996</v>
      </c>
    </row>
    <row r="593" spans="1:19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>
        <f>_xlfn.XLOOKUP(C593,customers!$A$1:$A$1001,customers!B592:B1592,,0)</f>
        <v>0</v>
      </c>
      <c r="G593" s="2" t="str">
        <f>_xlfn.XLOOKUP(C593,customers!$A$1:$A$1001,customers!$C$1:$C$1001,,0)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 s="5">
        <f>_xlfn.XLOOKUP(D593,products!$A$1:$A$49,products!$D$1:$D$49,,0)</f>
        <v>0.2</v>
      </c>
      <c r="L593" s="6">
        <f>_xlfn.XLOOKUP(D593,products!$A$1:$A$49,products!$E$1:$E$49,,0)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>
        <f>_xlfn.XLOOKUP(OrdersTable[[#This Row],[Customer ID]],customers!$A$1:$A$1001,customers!I592:I1592,,0)</f>
        <v>0</v>
      </c>
      <c r="Q593" s="7">
        <f>SUM(OrdersTable[Sales])</f>
        <v>45134.254999999997</v>
      </c>
      <c r="R593">
        <f>COUNTA(OrdersTable[Order ID])</f>
        <v>1000</v>
      </c>
      <c r="S593" s="7">
        <f>OrdersTable[[#This Row],[Total revenue]]/OrdersTable[[#This Row],[count order id]]</f>
        <v>45.134254999999996</v>
      </c>
    </row>
    <row r="594" spans="1:19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>
        <f>_xlfn.XLOOKUP(C594,customers!$A$1:$A$1001,customers!B593:B1593,,0)</f>
        <v>0</v>
      </c>
      <c r="G594" s="2">
        <f>_xlfn.XLOOKUP(C594,customers!$A$1:$A$1001,customers!$C$1:$C$1001,,0)</f>
        <v>0</v>
      </c>
      <c r="H594" s="2" t="str">
        <f>_xlfn.XLOOKUP(C594,customers!$A$1:$A$1001,customers!$G$1:$G$1001,,0)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 s="5">
        <f>_xlfn.XLOOKUP(D594,products!$A$1:$A$49,products!$D$1:$D$49,,0)</f>
        <v>2.5</v>
      </c>
      <c r="L594" s="6">
        <f>_xlfn.XLOOKUP(D594,products!$A$1:$A$49,products!$E$1:$E$49,,0)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>
        <f>_xlfn.XLOOKUP(OrdersTable[[#This Row],[Customer ID]],customers!$A$1:$A$1001,customers!I593:I1593,,0)</f>
        <v>0</v>
      </c>
      <c r="Q594" s="7">
        <f>SUM(OrdersTable[Sales])</f>
        <v>45134.254999999997</v>
      </c>
      <c r="R594">
        <f>COUNTA(OrdersTable[Order ID])</f>
        <v>1000</v>
      </c>
      <c r="S594" s="7">
        <f>OrdersTable[[#This Row],[Total revenue]]/OrdersTable[[#This Row],[count order id]]</f>
        <v>45.134254999999996</v>
      </c>
    </row>
    <row r="595" spans="1:19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>
        <f>_xlfn.XLOOKUP(C595,customers!$A$1:$A$1001,customers!B594:B1594,,0)</f>
        <v>0</v>
      </c>
      <c r="G595" s="2" t="str">
        <f>_xlfn.XLOOKUP(C595,customers!$A$1:$A$1001,customers!$C$1:$C$1001,,0)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 s="5">
        <f>_xlfn.XLOOKUP(D595,products!$A$1:$A$49,products!$D$1:$D$49,,0)</f>
        <v>2.5</v>
      </c>
      <c r="L595" s="6">
        <f>_xlfn.XLOOKUP(D595,products!$A$1:$A$49,products!$E$1:$E$49,,0)</f>
        <v>27.945</v>
      </c>
      <c r="M595" s="6">
        <f t="shared" si="27"/>
        <v>27.945</v>
      </c>
      <c r="N595" t="str">
        <f t="shared" si="28"/>
        <v>Excecutive</v>
      </c>
      <c r="O595" t="str">
        <f t="shared" si="29"/>
        <v>Dark</v>
      </c>
      <c r="P595">
        <f>_xlfn.XLOOKUP(OrdersTable[[#This Row],[Customer ID]],customers!$A$1:$A$1001,customers!I594:I1594,,0)</f>
        <v>0</v>
      </c>
      <c r="Q595" s="7">
        <f>SUM(OrdersTable[Sales])</f>
        <v>45134.254999999997</v>
      </c>
      <c r="R595">
        <f>COUNTA(OrdersTable[Order ID])</f>
        <v>1000</v>
      </c>
      <c r="S595" s="7">
        <f>OrdersTable[[#This Row],[Total revenue]]/OrdersTable[[#This Row],[count order id]]</f>
        <v>45.134254999999996</v>
      </c>
    </row>
    <row r="596" spans="1:19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>
        <f>_xlfn.XLOOKUP(C596,customers!$A$1:$A$1001,customers!B595:B1595,,0)</f>
        <v>0</v>
      </c>
      <c r="G596" s="2" t="str">
        <f>_xlfn.XLOOKUP(C596,customers!$A$1:$A$1001,customers!$C$1:$C$1001,,0)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 s="5">
        <f>_xlfn.XLOOKUP(D596,products!$A$1:$A$49,products!$D$1:$D$49,,0)</f>
        <v>2.5</v>
      </c>
      <c r="L596" s="6">
        <f>_xlfn.XLOOKUP(D596,products!$A$1:$A$49,products!$E$1:$E$49,,0)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Large</v>
      </c>
      <c r="P596">
        <f>_xlfn.XLOOKUP(OrdersTable[[#This Row],[Customer ID]],customers!$A$1:$A$1001,customers!I595:I1595,,0)</f>
        <v>0</v>
      </c>
      <c r="Q596" s="7">
        <f>SUM(OrdersTable[Sales])</f>
        <v>45134.254999999997</v>
      </c>
      <c r="R596">
        <f>COUNTA(OrdersTable[Order ID])</f>
        <v>1000</v>
      </c>
      <c r="S596" s="7">
        <f>OrdersTable[[#This Row],[Total revenue]]/OrdersTable[[#This Row],[count order id]]</f>
        <v>45.134254999999996</v>
      </c>
    </row>
    <row r="597" spans="1:19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>
        <f>_xlfn.XLOOKUP(C597,customers!$A$1:$A$1001,customers!B596:B1596,,0)</f>
        <v>0</v>
      </c>
      <c r="G597" s="2">
        <f>_xlfn.XLOOKUP(C597,customers!$A$1:$A$1001,customers!$C$1:$C$1001,,0)</f>
        <v>0</v>
      </c>
      <c r="H597" s="2" t="str">
        <f>_xlfn.XLOOKUP(C597,customers!$A$1:$A$1001,customers!$G$1:$G$1001,,0)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 s="5">
        <f>_xlfn.XLOOKUP(D597,products!$A$1:$A$49,products!$D$1:$D$49,,0)</f>
        <v>1</v>
      </c>
      <c r="L597" s="6">
        <f>_xlfn.XLOOKUP(D597,products!$A$1:$A$49,products!$E$1:$E$49,,0)</f>
        <v>14.85</v>
      </c>
      <c r="M597" s="6">
        <f t="shared" si="27"/>
        <v>14.85</v>
      </c>
      <c r="N597" t="str">
        <f t="shared" si="28"/>
        <v>Excecutive</v>
      </c>
      <c r="O597" t="str">
        <f t="shared" si="29"/>
        <v>Large</v>
      </c>
      <c r="P597">
        <f>_xlfn.XLOOKUP(OrdersTable[[#This Row],[Customer ID]],customers!$A$1:$A$1001,customers!I596:I1596,,0)</f>
        <v>0</v>
      </c>
      <c r="Q597" s="7">
        <f>SUM(OrdersTable[Sales])</f>
        <v>45134.254999999997</v>
      </c>
      <c r="R597">
        <f>COUNTA(OrdersTable[Order ID])</f>
        <v>1000</v>
      </c>
      <c r="S597" s="7">
        <f>OrdersTable[[#This Row],[Total revenue]]/OrdersTable[[#This Row],[count order id]]</f>
        <v>45.134254999999996</v>
      </c>
    </row>
    <row r="598" spans="1:19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>
        <f>_xlfn.XLOOKUP(C598,customers!$A$1:$A$1001,customers!B597:B1597,,0)</f>
        <v>0</v>
      </c>
      <c r="G598" s="2" t="str">
        <f>_xlfn.XLOOKUP(C598,customers!$A$1:$A$1001,customers!$C$1:$C$1001,,0)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 s="5">
        <f>_xlfn.XLOOKUP(D598,products!$A$1:$A$49,products!$D$1:$D$49,,0)</f>
        <v>0.5</v>
      </c>
      <c r="L598" s="6">
        <f>_xlfn.XLOOKUP(D598,products!$A$1:$A$49,products!$E$1:$E$49,,0)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>
        <f>_xlfn.XLOOKUP(OrdersTable[[#This Row],[Customer ID]],customers!$A$1:$A$1001,customers!I597:I1597,,0)</f>
        <v>0</v>
      </c>
      <c r="Q598" s="7">
        <f>SUM(OrdersTable[Sales])</f>
        <v>45134.254999999997</v>
      </c>
      <c r="R598">
        <f>COUNTA(OrdersTable[Order ID])</f>
        <v>1000</v>
      </c>
      <c r="S598" s="7">
        <f>OrdersTable[[#This Row],[Total revenue]]/OrdersTable[[#This Row],[count order id]]</f>
        <v>45.134254999999996</v>
      </c>
    </row>
    <row r="599" spans="1:19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>
        <f>_xlfn.XLOOKUP(C599,customers!$A$1:$A$1001,customers!B598:B1598,,0)</f>
        <v>0</v>
      </c>
      <c r="G599" s="2" t="str">
        <f>_xlfn.XLOOKUP(C599,customers!$A$1:$A$1001,customers!$C$1:$C$1001,,0)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 s="5">
        <f>_xlfn.XLOOKUP(D599,products!$A$1:$A$49,products!$D$1:$D$49,,0)</f>
        <v>2.5</v>
      </c>
      <c r="L599" s="6">
        <f>_xlfn.XLOOKUP(D599,products!$A$1:$A$49,products!$E$1:$E$49,,0)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Large</v>
      </c>
      <c r="P599">
        <f>_xlfn.XLOOKUP(OrdersTable[[#This Row],[Customer ID]],customers!$A$1:$A$1001,customers!I598:I1598,,0)</f>
        <v>0</v>
      </c>
      <c r="Q599" s="7">
        <f>SUM(OrdersTable[Sales])</f>
        <v>45134.254999999997</v>
      </c>
      <c r="R599">
        <f>COUNTA(OrdersTable[Order ID])</f>
        <v>1000</v>
      </c>
      <c r="S599" s="7">
        <f>OrdersTable[[#This Row],[Total revenue]]/OrdersTable[[#This Row],[count order id]]</f>
        <v>45.134254999999996</v>
      </c>
    </row>
    <row r="600" spans="1:19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>
        <f>_xlfn.XLOOKUP(C600,customers!$A$1:$A$1001,customers!B599:B1599,,0)</f>
        <v>0</v>
      </c>
      <c r="G600" s="2" t="str">
        <f>_xlfn.XLOOKUP(C600,customers!$A$1:$A$1001,customers!$C$1:$C$1001,,0)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 s="5">
        <f>_xlfn.XLOOKUP(D600,products!$A$1:$A$49,products!$D$1:$D$49,,0)</f>
        <v>0.2</v>
      </c>
      <c r="L600" s="6">
        <f>_xlfn.XLOOKUP(D600,products!$A$1:$A$49,products!$E$1:$E$49,,0)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>
        <f>_xlfn.XLOOKUP(OrdersTable[[#This Row],[Customer ID]],customers!$A$1:$A$1001,customers!I599:I1599,,0)</f>
        <v>0</v>
      </c>
      <c r="Q600" s="7">
        <f>SUM(OrdersTable[Sales])</f>
        <v>45134.254999999997</v>
      </c>
      <c r="R600">
        <f>COUNTA(OrdersTable[Order ID])</f>
        <v>1000</v>
      </c>
      <c r="S600" s="7">
        <f>OrdersTable[[#This Row],[Total revenue]]/OrdersTable[[#This Row],[count order id]]</f>
        <v>45.134254999999996</v>
      </c>
    </row>
    <row r="601" spans="1:19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>
        <f>_xlfn.XLOOKUP(C601,customers!$A$1:$A$1001,customers!B600:B1600,,0)</f>
        <v>0</v>
      </c>
      <c r="G601" s="2" t="str">
        <f>_xlfn.XLOOKUP(C601,customers!$A$1:$A$1001,customers!$C$1:$C$1001,,0)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 s="5">
        <f>_xlfn.XLOOKUP(D601,products!$A$1:$A$49,products!$D$1:$D$49,,0)</f>
        <v>0.2</v>
      </c>
      <c r="L601" s="6">
        <f>_xlfn.XLOOKUP(D601,products!$A$1:$A$49,products!$E$1:$E$49,,0)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>
        <f>_xlfn.XLOOKUP(OrdersTable[[#This Row],[Customer ID]],customers!$A$1:$A$1001,customers!I600:I1600,,0)</f>
        <v>0</v>
      </c>
      <c r="Q601" s="7">
        <f>SUM(OrdersTable[Sales])</f>
        <v>45134.254999999997</v>
      </c>
      <c r="R601">
        <f>COUNTA(OrdersTable[Order ID])</f>
        <v>1000</v>
      </c>
      <c r="S601" s="7">
        <f>OrdersTable[[#This Row],[Total revenue]]/OrdersTable[[#This Row],[count order id]]</f>
        <v>45.134254999999996</v>
      </c>
    </row>
    <row r="602" spans="1:19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>
        <f>_xlfn.XLOOKUP(C602,customers!$A$1:$A$1001,customers!B601:B1601,,0)</f>
        <v>0</v>
      </c>
      <c r="G602" s="2" t="str">
        <f>_xlfn.XLOOKUP(C602,customers!$A$1:$A$1001,customers!$C$1:$C$1001,,0)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 s="5">
        <f>_xlfn.XLOOKUP(D602,products!$A$1:$A$49,products!$D$1:$D$49,,0)</f>
        <v>0.5</v>
      </c>
      <c r="L602" s="6">
        <f>_xlfn.XLOOKUP(D602,products!$A$1:$A$49,products!$E$1:$E$49,,0)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>
        <f>_xlfn.XLOOKUP(OrdersTable[[#This Row],[Customer ID]],customers!$A$1:$A$1001,customers!I601:I1601,,0)</f>
        <v>0</v>
      </c>
      <c r="Q602" s="7">
        <f>SUM(OrdersTable[Sales])</f>
        <v>45134.254999999997</v>
      </c>
      <c r="R602">
        <f>COUNTA(OrdersTable[Order ID])</f>
        <v>1000</v>
      </c>
      <c r="S602" s="7">
        <f>OrdersTable[[#This Row],[Total revenue]]/OrdersTable[[#This Row],[count order id]]</f>
        <v>45.134254999999996</v>
      </c>
    </row>
    <row r="603" spans="1:19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>
        <f>_xlfn.XLOOKUP(C603,customers!$A$1:$A$1001,customers!B602:B1602,,0)</f>
        <v>0</v>
      </c>
      <c r="G603" s="2" t="str">
        <f>_xlfn.XLOOKUP(C603,customers!$A$1:$A$1001,customers!$C$1:$C$1001,,0)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 s="5">
        <f>_xlfn.XLOOKUP(D603,products!$A$1:$A$49,products!$D$1:$D$49,,0)</f>
        <v>2.5</v>
      </c>
      <c r="L603" s="6">
        <f>_xlfn.XLOOKUP(D603,products!$A$1:$A$49,products!$E$1:$E$49,,0)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Large</v>
      </c>
      <c r="P603">
        <f>_xlfn.XLOOKUP(OrdersTable[[#This Row],[Customer ID]],customers!$A$1:$A$1001,customers!I602:I1602,,0)</f>
        <v>0</v>
      </c>
      <c r="Q603" s="7">
        <f>SUM(OrdersTable[Sales])</f>
        <v>45134.254999999997</v>
      </c>
      <c r="R603">
        <f>COUNTA(OrdersTable[Order ID])</f>
        <v>1000</v>
      </c>
      <c r="S603" s="7">
        <f>OrdersTable[[#This Row],[Total revenue]]/OrdersTable[[#This Row],[count order id]]</f>
        <v>45.134254999999996</v>
      </c>
    </row>
    <row r="604" spans="1:19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>
        <f>_xlfn.XLOOKUP(C604,customers!$A$1:$A$1001,customers!B603:B1603,,0)</f>
        <v>0</v>
      </c>
      <c r="G604" s="2" t="str">
        <f>_xlfn.XLOOKUP(C604,customers!$A$1:$A$1001,customers!$C$1:$C$1001,,0)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 s="5">
        <f>_xlfn.XLOOKUP(D604,products!$A$1:$A$49,products!$D$1:$D$49,,0)</f>
        <v>0.2</v>
      </c>
      <c r="L604" s="6">
        <f>_xlfn.XLOOKUP(D604,products!$A$1:$A$49,products!$E$1:$E$49,,0)</f>
        <v>4.4550000000000001</v>
      </c>
      <c r="M604" s="6">
        <f t="shared" si="27"/>
        <v>22.274999999999999</v>
      </c>
      <c r="N604" t="str">
        <f t="shared" si="28"/>
        <v>Excecutive</v>
      </c>
      <c r="O604" t="str">
        <f t="shared" si="29"/>
        <v>Large</v>
      </c>
      <c r="P604">
        <f>_xlfn.XLOOKUP(OrdersTable[[#This Row],[Customer ID]],customers!$A$1:$A$1001,customers!I603:I1603,,0)</f>
        <v>0</v>
      </c>
      <c r="Q604" s="7">
        <f>SUM(OrdersTable[Sales])</f>
        <v>45134.254999999997</v>
      </c>
      <c r="R604">
        <f>COUNTA(OrdersTable[Order ID])</f>
        <v>1000</v>
      </c>
      <c r="S604" s="7">
        <f>OrdersTable[[#This Row],[Total revenue]]/OrdersTable[[#This Row],[count order id]]</f>
        <v>45.134254999999996</v>
      </c>
    </row>
    <row r="605" spans="1:19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>
        <f>_xlfn.XLOOKUP(C605,customers!$A$1:$A$1001,customers!B604:B1604,,0)</f>
        <v>0</v>
      </c>
      <c r="G605" s="2" t="str">
        <f>_xlfn.XLOOKUP(C605,customers!$A$1:$A$1001,customers!$C$1:$C$1001,,0)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 s="5">
        <f>_xlfn.XLOOKUP(D605,products!$A$1:$A$49,products!$D$1:$D$49,,0)</f>
        <v>0.2</v>
      </c>
      <c r="L605" s="6">
        <f>_xlfn.XLOOKUP(D605,products!$A$1:$A$49,products!$E$1:$E$49,,0)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>
        <f>_xlfn.XLOOKUP(OrdersTable[[#This Row],[Customer ID]],customers!$A$1:$A$1001,customers!I604:I1604,,0)</f>
        <v>0</v>
      </c>
      <c r="Q605" s="7">
        <f>SUM(OrdersTable[Sales])</f>
        <v>45134.254999999997</v>
      </c>
      <c r="R605">
        <f>COUNTA(OrdersTable[Order ID])</f>
        <v>1000</v>
      </c>
      <c r="S605" s="7">
        <f>OrdersTable[[#This Row],[Total revenue]]/OrdersTable[[#This Row],[count order id]]</f>
        <v>45.134254999999996</v>
      </c>
    </row>
    <row r="606" spans="1:19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>
        <f>_xlfn.XLOOKUP(C606,customers!$A$1:$A$1001,customers!B605:B1605,,0)</f>
        <v>0</v>
      </c>
      <c r="G606" s="2">
        <f>_xlfn.XLOOKUP(C606,customers!$A$1:$A$1001,customers!$C$1:$C$1001,,0)</f>
        <v>0</v>
      </c>
      <c r="H606" s="2" t="str">
        <f>_xlfn.XLOOKUP(C606,customers!$A$1:$A$1001,customers!$G$1:$G$1001,,0)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 s="5">
        <f>_xlfn.XLOOKUP(D606,products!$A$1:$A$49,products!$D$1:$D$49,,0)</f>
        <v>2.5</v>
      </c>
      <c r="L606" s="6">
        <f>_xlfn.XLOOKUP(D606,products!$A$1:$A$49,products!$E$1:$E$49,,0)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>
        <f>_xlfn.XLOOKUP(OrdersTable[[#This Row],[Customer ID]],customers!$A$1:$A$1001,customers!I605:I1605,,0)</f>
        <v>0</v>
      </c>
      <c r="Q606" s="7">
        <f>SUM(OrdersTable[Sales])</f>
        <v>45134.254999999997</v>
      </c>
      <c r="R606">
        <f>COUNTA(OrdersTable[Order ID])</f>
        <v>1000</v>
      </c>
      <c r="S606" s="7">
        <f>OrdersTable[[#This Row],[Total revenue]]/OrdersTable[[#This Row],[count order id]]</f>
        <v>45.134254999999996</v>
      </c>
    </row>
    <row r="607" spans="1:19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>
        <f>_xlfn.XLOOKUP(C607,customers!$A$1:$A$1001,customers!B606:B1606,,0)</f>
        <v>0</v>
      </c>
      <c r="G607" s="2" t="str">
        <f>_xlfn.XLOOKUP(C607,customers!$A$1:$A$1001,customers!$C$1:$C$1001,,0)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 s="5">
        <f>_xlfn.XLOOKUP(D607,products!$A$1:$A$49,products!$D$1:$D$49,,0)</f>
        <v>2.5</v>
      </c>
      <c r="L607" s="6">
        <f>_xlfn.XLOOKUP(D607,products!$A$1:$A$49,products!$E$1:$E$49,,0)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Large</v>
      </c>
      <c r="P607">
        <f>_xlfn.XLOOKUP(OrdersTable[[#This Row],[Customer ID]],customers!$A$1:$A$1001,customers!I606:I1606,,0)</f>
        <v>0</v>
      </c>
      <c r="Q607" s="7">
        <f>SUM(OrdersTable[Sales])</f>
        <v>45134.254999999997</v>
      </c>
      <c r="R607">
        <f>COUNTA(OrdersTable[Order ID])</f>
        <v>1000</v>
      </c>
      <c r="S607" s="7">
        <f>OrdersTable[[#This Row],[Total revenue]]/OrdersTable[[#This Row],[count order id]]</f>
        <v>45.134254999999996</v>
      </c>
    </row>
    <row r="608" spans="1:19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_xlfn.XLOOKUP(C608,customers!$A$1:$A$1001,customers!B607:B1607,,0)</f>
        <v>0</v>
      </c>
      <c r="G608" s="2" t="str">
        <f>_xlfn.XLOOKUP(C608,customers!$A$1:$A$1001,customers!$C$1:$C$1001,,0)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 s="5">
        <f>_xlfn.XLOOKUP(D608,products!$A$1:$A$49,products!$D$1:$D$49,,0)</f>
        <v>2.5</v>
      </c>
      <c r="L608" s="6">
        <f>_xlfn.XLOOKUP(D608,products!$A$1:$A$49,products!$E$1:$E$49,,0)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Large</v>
      </c>
      <c r="P608">
        <f>_xlfn.XLOOKUP(OrdersTable[[#This Row],[Customer ID]],customers!$A$1:$A$1001,customers!I607:I1607,,0)</f>
        <v>0</v>
      </c>
      <c r="Q608" s="7">
        <f>SUM(OrdersTable[Sales])</f>
        <v>45134.254999999997</v>
      </c>
      <c r="R608">
        <f>COUNTA(OrdersTable[Order ID])</f>
        <v>1000</v>
      </c>
      <c r="S608" s="7">
        <f>OrdersTable[[#This Row],[Total revenue]]/OrdersTable[[#This Row],[count order id]]</f>
        <v>45.134254999999996</v>
      </c>
    </row>
    <row r="609" spans="1:19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>
        <f>_xlfn.XLOOKUP(C609,customers!$A$1:$A$1001,customers!B608:B1608,,0)</f>
        <v>0</v>
      </c>
      <c r="G609" s="2" t="str">
        <f>_xlfn.XLOOKUP(C609,customers!$A$1:$A$1001,customers!$C$1:$C$1001,,0)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 s="5">
        <f>_xlfn.XLOOKUP(D609,products!$A$1:$A$49,products!$D$1:$D$49,,0)</f>
        <v>0.2</v>
      </c>
      <c r="L609" s="6">
        <f>_xlfn.XLOOKUP(D609,products!$A$1:$A$49,products!$E$1:$E$49,,0)</f>
        <v>3.645</v>
      </c>
      <c r="M609" s="6">
        <f t="shared" si="27"/>
        <v>3.645</v>
      </c>
      <c r="N609" t="str">
        <f t="shared" si="28"/>
        <v>Excecutive</v>
      </c>
      <c r="O609" t="str">
        <f t="shared" si="29"/>
        <v>Dark</v>
      </c>
      <c r="P609">
        <f>_xlfn.XLOOKUP(OrdersTable[[#This Row],[Customer ID]],customers!$A$1:$A$1001,customers!I608:I1608,,0)</f>
        <v>0</v>
      </c>
      <c r="Q609" s="7">
        <f>SUM(OrdersTable[Sales])</f>
        <v>45134.254999999997</v>
      </c>
      <c r="R609">
        <f>COUNTA(OrdersTable[Order ID])</f>
        <v>1000</v>
      </c>
      <c r="S609" s="7">
        <f>OrdersTable[[#This Row],[Total revenue]]/OrdersTable[[#This Row],[count order id]]</f>
        <v>45.134254999999996</v>
      </c>
    </row>
    <row r="610" spans="1:19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>
        <f>_xlfn.XLOOKUP(C610,customers!$A$1:$A$1001,customers!B609:B1609,,0)</f>
        <v>0</v>
      </c>
      <c r="G610" s="2">
        <f>_xlfn.XLOOKUP(C610,customers!$A$1:$A$1001,customers!$C$1:$C$1001,,0)</f>
        <v>0</v>
      </c>
      <c r="H610" s="2" t="str">
        <f>_xlfn.XLOOKUP(C610,customers!$A$1:$A$1001,customers!$G$1:$G$1001,,0)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 s="5">
        <f>_xlfn.XLOOKUP(D610,products!$A$1:$A$49,products!$D$1:$D$49,,0)</f>
        <v>2.5</v>
      </c>
      <c r="L610" s="6">
        <f>_xlfn.XLOOKUP(D610,products!$A$1:$A$49,products!$E$1:$E$49,,0)</f>
        <v>27.945</v>
      </c>
      <c r="M610" s="6">
        <f t="shared" si="27"/>
        <v>55.89</v>
      </c>
      <c r="N610" t="str">
        <f t="shared" si="28"/>
        <v>Excecutive</v>
      </c>
      <c r="O610" t="str">
        <f t="shared" si="29"/>
        <v>Dark</v>
      </c>
      <c r="P610">
        <f>_xlfn.XLOOKUP(OrdersTable[[#This Row],[Customer ID]],customers!$A$1:$A$1001,customers!I609:I1609,,0)</f>
        <v>0</v>
      </c>
      <c r="Q610" s="7">
        <f>SUM(OrdersTable[Sales])</f>
        <v>45134.254999999997</v>
      </c>
      <c r="R610">
        <f>COUNTA(OrdersTable[Order ID])</f>
        <v>1000</v>
      </c>
      <c r="S610" s="7">
        <f>OrdersTable[[#This Row],[Total revenue]]/OrdersTable[[#This Row],[count order id]]</f>
        <v>45.134254999999996</v>
      </c>
    </row>
    <row r="611" spans="1:19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>
        <f>_xlfn.XLOOKUP(C611,customers!$A$1:$A$1001,customers!B610:B1610,,0)</f>
        <v>0</v>
      </c>
      <c r="G611" s="2" t="str">
        <f>_xlfn.XLOOKUP(C611,customers!$A$1:$A$1001,customers!$C$1:$C$1001,,0)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 s="5">
        <f>_xlfn.XLOOKUP(D611,products!$A$1:$A$49,products!$D$1:$D$49,,0)</f>
        <v>0.2</v>
      </c>
      <c r="L611" s="6">
        <f>_xlfn.XLOOKUP(D611,products!$A$1:$A$49,products!$E$1:$E$49,,0)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>
        <f>_xlfn.XLOOKUP(OrdersTable[[#This Row],[Customer ID]],customers!$A$1:$A$1001,customers!I610:I1610,,0)</f>
        <v>0</v>
      </c>
      <c r="Q611" s="7">
        <f>SUM(OrdersTable[Sales])</f>
        <v>45134.254999999997</v>
      </c>
      <c r="R611">
        <f>COUNTA(OrdersTable[Order ID])</f>
        <v>1000</v>
      </c>
      <c r="S611" s="7">
        <f>OrdersTable[[#This Row],[Total revenue]]/OrdersTable[[#This Row],[count order id]]</f>
        <v>45.134254999999996</v>
      </c>
    </row>
    <row r="612" spans="1:19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>
        <f>_xlfn.XLOOKUP(C612,customers!$A$1:$A$1001,customers!B611:B1611,,0)</f>
        <v>0</v>
      </c>
      <c r="G612" s="2" t="str">
        <f>_xlfn.XLOOKUP(C612,customers!$A$1:$A$1001,customers!$C$1:$C$1001,,0)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 s="5">
        <f>_xlfn.XLOOKUP(D612,products!$A$1:$A$49,products!$D$1:$D$49,,0)</f>
        <v>1</v>
      </c>
      <c r="L612" s="6">
        <f>_xlfn.XLOOKUP(D612,products!$A$1:$A$49,products!$E$1:$E$49,,0)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>
        <f>_xlfn.XLOOKUP(OrdersTable[[#This Row],[Customer ID]],customers!$A$1:$A$1001,customers!I611:I1611,,0)</f>
        <v>0</v>
      </c>
      <c r="Q612" s="7">
        <f>SUM(OrdersTable[Sales])</f>
        <v>45134.254999999997</v>
      </c>
      <c r="R612">
        <f>COUNTA(OrdersTable[Order ID])</f>
        <v>1000</v>
      </c>
      <c r="S612" s="7">
        <f>OrdersTable[[#This Row],[Total revenue]]/OrdersTable[[#This Row],[count order id]]</f>
        <v>45.134254999999996</v>
      </c>
    </row>
    <row r="613" spans="1:19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>
        <f>_xlfn.XLOOKUP(C613,customers!$A$1:$A$1001,customers!B612:B1612,,0)</f>
        <v>0</v>
      </c>
      <c r="G613" s="2" t="str">
        <f>_xlfn.XLOOKUP(C613,customers!$A$1:$A$1001,customers!$C$1:$C$1001,,0)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 s="5">
        <f>_xlfn.XLOOKUP(D613,products!$A$1:$A$49,products!$D$1:$D$49,,0)</f>
        <v>2.5</v>
      </c>
      <c r="L613" s="6">
        <f>_xlfn.XLOOKUP(D613,products!$A$1:$A$49,products!$E$1:$E$49,,0)</f>
        <v>34.154999999999994</v>
      </c>
      <c r="M613" s="6">
        <f t="shared" si="27"/>
        <v>68.309999999999988</v>
      </c>
      <c r="N613" t="str">
        <f t="shared" si="28"/>
        <v>Excecutive</v>
      </c>
      <c r="O613" t="str">
        <f t="shared" si="29"/>
        <v>Large</v>
      </c>
      <c r="P613">
        <f>_xlfn.XLOOKUP(OrdersTable[[#This Row],[Customer ID]],customers!$A$1:$A$1001,customers!I612:I1612,,0)</f>
        <v>0</v>
      </c>
      <c r="Q613" s="7">
        <f>SUM(OrdersTable[Sales])</f>
        <v>45134.254999999997</v>
      </c>
      <c r="R613">
        <f>COUNTA(OrdersTable[Order ID])</f>
        <v>1000</v>
      </c>
      <c r="S613" s="7">
        <f>OrdersTable[[#This Row],[Total revenue]]/OrdersTable[[#This Row],[count order id]]</f>
        <v>45.134254999999996</v>
      </c>
    </row>
    <row r="614" spans="1:19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>
        <f>_xlfn.XLOOKUP(C614,customers!$A$1:$A$1001,customers!B613:B1613,,0)</f>
        <v>0</v>
      </c>
      <c r="G614" s="2">
        <f>_xlfn.XLOOKUP(C614,customers!$A$1:$A$1001,customers!$C$1:$C$1001,,0)</f>
        <v>0</v>
      </c>
      <c r="H614" s="2" t="str">
        <f>_xlfn.XLOOKUP(C614,customers!$A$1:$A$1001,customers!$G$1:$G$1001,,0)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 s="5">
        <f>_xlfn.XLOOKUP(D614,products!$A$1:$A$49,products!$D$1:$D$49,,0)</f>
        <v>0.2</v>
      </c>
      <c r="L614" s="6">
        <f>_xlfn.XLOOKUP(D614,products!$A$1:$A$49,products!$E$1:$E$49,,0)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>
        <f>_xlfn.XLOOKUP(OrdersTable[[#This Row],[Customer ID]],customers!$A$1:$A$1001,customers!I613:I1613,,0)</f>
        <v>0</v>
      </c>
      <c r="Q614" s="7">
        <f>SUM(OrdersTable[Sales])</f>
        <v>45134.254999999997</v>
      </c>
      <c r="R614">
        <f>COUNTA(OrdersTable[Order ID])</f>
        <v>1000</v>
      </c>
      <c r="S614" s="7">
        <f>OrdersTable[[#This Row],[Total revenue]]/OrdersTable[[#This Row],[count order id]]</f>
        <v>45.134254999999996</v>
      </c>
    </row>
    <row r="615" spans="1:19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>
        <f>_xlfn.XLOOKUP(C615,customers!$A$1:$A$1001,customers!B614:B1614,,0)</f>
        <v>0</v>
      </c>
      <c r="G615" s="2">
        <f>_xlfn.XLOOKUP(C615,customers!$A$1:$A$1001,customers!$C$1:$C$1001,,0)</f>
        <v>0</v>
      </c>
      <c r="H615" s="2" t="str">
        <f>_xlfn.XLOOKUP(C615,customers!$A$1:$A$1001,customers!$G$1:$G$1001,,0)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 s="5">
        <f>_xlfn.XLOOKUP(D615,products!$A$1:$A$49,products!$D$1:$D$49,,0)</f>
        <v>0.5</v>
      </c>
      <c r="L615" s="6">
        <f>_xlfn.XLOOKUP(D615,products!$A$1:$A$49,products!$E$1:$E$49,,0)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>
        <f>_xlfn.XLOOKUP(OrdersTable[[#This Row],[Customer ID]],customers!$A$1:$A$1001,customers!I614:I1614,,0)</f>
        <v>0</v>
      </c>
      <c r="Q615" s="7">
        <f>SUM(OrdersTable[Sales])</f>
        <v>45134.254999999997</v>
      </c>
      <c r="R615">
        <f>COUNTA(OrdersTable[Order ID])</f>
        <v>1000</v>
      </c>
      <c r="S615" s="7">
        <f>OrdersTable[[#This Row],[Total revenue]]/OrdersTable[[#This Row],[count order id]]</f>
        <v>45.134254999999996</v>
      </c>
    </row>
    <row r="616" spans="1:19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_xlfn.XLOOKUP(C616,customers!$A$1:$A$1001,customers!B615:B1615,,0)</f>
        <v>0</v>
      </c>
      <c r="G616" s="2" t="str">
        <f>_xlfn.XLOOKUP(C616,customers!$A$1:$A$1001,customers!$C$1:$C$1001,,0)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 s="5">
        <f>_xlfn.XLOOKUP(D616,products!$A$1:$A$49,products!$D$1:$D$49,,0)</f>
        <v>0.5</v>
      </c>
      <c r="L616" s="6">
        <f>_xlfn.XLOOKUP(D616,products!$A$1:$A$49,products!$E$1:$E$49,,0)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>
        <f>_xlfn.XLOOKUP(OrdersTable[[#This Row],[Customer ID]],customers!$A$1:$A$1001,customers!I615:I1615,,0)</f>
        <v>0</v>
      </c>
      <c r="Q616" s="7">
        <f>SUM(OrdersTable[Sales])</f>
        <v>45134.254999999997</v>
      </c>
      <c r="R616">
        <f>COUNTA(OrdersTable[Order ID])</f>
        <v>1000</v>
      </c>
      <c r="S616" s="7">
        <f>OrdersTable[[#This Row],[Total revenue]]/OrdersTable[[#This Row],[count order id]]</f>
        <v>45.134254999999996</v>
      </c>
    </row>
    <row r="617" spans="1:19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>
        <f>_xlfn.XLOOKUP(C617,customers!$A$1:$A$1001,customers!B616:B1616,,0)</f>
        <v>0</v>
      </c>
      <c r="G617" s="2" t="str">
        <f>_xlfn.XLOOKUP(C617,customers!$A$1:$A$1001,customers!$C$1:$C$1001,,0)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 s="5">
        <f>_xlfn.XLOOKUP(D617,products!$A$1:$A$49,products!$D$1:$D$49,,0)</f>
        <v>2.5</v>
      </c>
      <c r="L617" s="6">
        <f>_xlfn.XLOOKUP(D617,products!$A$1:$A$49,products!$E$1:$E$49,,0)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Large</v>
      </c>
      <c r="P617">
        <f>_xlfn.XLOOKUP(OrdersTable[[#This Row],[Customer ID]],customers!$A$1:$A$1001,customers!I616:I1616,,0)</f>
        <v>0</v>
      </c>
      <c r="Q617" s="7">
        <f>SUM(OrdersTable[Sales])</f>
        <v>45134.254999999997</v>
      </c>
      <c r="R617">
        <f>COUNTA(OrdersTable[Order ID])</f>
        <v>1000</v>
      </c>
      <c r="S617" s="7">
        <f>OrdersTable[[#This Row],[Total revenue]]/OrdersTable[[#This Row],[count order id]]</f>
        <v>45.134254999999996</v>
      </c>
    </row>
    <row r="618" spans="1:19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>
        <f>_xlfn.XLOOKUP(C618,customers!$A$1:$A$1001,customers!B617:B1617,,0)</f>
        <v>0</v>
      </c>
      <c r="G618" s="2" t="str">
        <f>_xlfn.XLOOKUP(C618,customers!$A$1:$A$1001,customers!$C$1:$C$1001,,0)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 s="5">
        <f>_xlfn.XLOOKUP(D618,products!$A$1:$A$49,products!$D$1:$D$49,,0)</f>
        <v>2.5</v>
      </c>
      <c r="L618" s="6">
        <f>_xlfn.XLOOKUP(D618,products!$A$1:$A$49,products!$E$1:$E$49,,0)</f>
        <v>31.624999999999996</v>
      </c>
      <c r="M618" s="6">
        <f t="shared" si="27"/>
        <v>126.49999999999999</v>
      </c>
      <c r="N618" t="str">
        <f t="shared" si="28"/>
        <v>Excecutive</v>
      </c>
      <c r="O618" t="str">
        <f t="shared" si="29"/>
        <v>Medium</v>
      </c>
      <c r="P618">
        <f>_xlfn.XLOOKUP(OrdersTable[[#This Row],[Customer ID]],customers!$A$1:$A$1001,customers!I617:I1617,,0)</f>
        <v>0</v>
      </c>
      <c r="Q618" s="7">
        <f>SUM(OrdersTable[Sales])</f>
        <v>45134.254999999997</v>
      </c>
      <c r="R618">
        <f>COUNTA(OrdersTable[Order ID])</f>
        <v>1000</v>
      </c>
      <c r="S618" s="7">
        <f>OrdersTable[[#This Row],[Total revenue]]/OrdersTable[[#This Row],[count order id]]</f>
        <v>45.134254999999996</v>
      </c>
    </row>
    <row r="619" spans="1:19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>
        <f>_xlfn.XLOOKUP(C619,customers!$A$1:$A$1001,customers!B618:B1618,,0)</f>
        <v>0</v>
      </c>
      <c r="G619" s="2" t="str">
        <f>_xlfn.XLOOKUP(C619,customers!$A$1:$A$1001,customers!$C$1:$C$1001,,0)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 s="5">
        <f>_xlfn.XLOOKUP(D619,products!$A$1:$A$49,products!$D$1:$D$49,,0)</f>
        <v>2.5</v>
      </c>
      <c r="L619" s="6">
        <f>_xlfn.XLOOKUP(D619,products!$A$1:$A$49,products!$E$1:$E$49,,0)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>
        <f>_xlfn.XLOOKUP(OrdersTable[[#This Row],[Customer ID]],customers!$A$1:$A$1001,customers!I618:I1618,,0)</f>
        <v>0</v>
      </c>
      <c r="Q619" s="7">
        <f>SUM(OrdersTable[Sales])</f>
        <v>45134.254999999997</v>
      </c>
      <c r="R619">
        <f>COUNTA(OrdersTable[Order ID])</f>
        <v>1000</v>
      </c>
      <c r="S619" s="7">
        <f>OrdersTable[[#This Row],[Total revenue]]/OrdersTable[[#This Row],[count order id]]</f>
        <v>45.134254999999996</v>
      </c>
    </row>
    <row r="620" spans="1:19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>
        <f>_xlfn.XLOOKUP(C620,customers!$A$1:$A$1001,customers!B619:B1619,,0)</f>
        <v>0</v>
      </c>
      <c r="G620" s="2" t="str">
        <f>_xlfn.XLOOKUP(C620,customers!$A$1:$A$1001,customers!$C$1:$C$1001,,0)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 s="5">
        <f>_xlfn.XLOOKUP(D620,products!$A$1:$A$49,products!$D$1:$D$49,,0)</f>
        <v>1</v>
      </c>
      <c r="L620" s="6">
        <f>_xlfn.XLOOKUP(D620,products!$A$1:$A$49,products!$E$1:$E$49,,0)</f>
        <v>12.15</v>
      </c>
      <c r="M620" s="6">
        <f t="shared" si="27"/>
        <v>72.900000000000006</v>
      </c>
      <c r="N620" t="str">
        <f t="shared" si="28"/>
        <v>Excecutive</v>
      </c>
      <c r="O620" t="str">
        <f t="shared" si="29"/>
        <v>Dark</v>
      </c>
      <c r="P620">
        <f>_xlfn.XLOOKUP(OrdersTable[[#This Row],[Customer ID]],customers!$A$1:$A$1001,customers!I619:I1619,,0)</f>
        <v>0</v>
      </c>
      <c r="Q620" s="7">
        <f>SUM(OrdersTable[Sales])</f>
        <v>45134.254999999997</v>
      </c>
      <c r="R620">
        <f>COUNTA(OrdersTable[Order ID])</f>
        <v>1000</v>
      </c>
      <c r="S620" s="7">
        <f>OrdersTable[[#This Row],[Total revenue]]/OrdersTable[[#This Row],[count order id]]</f>
        <v>45.134254999999996</v>
      </c>
    </row>
    <row r="621" spans="1:19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>
        <f>_xlfn.XLOOKUP(C621,customers!$A$1:$A$1001,customers!B620:B1620,,0)</f>
        <v>0</v>
      </c>
      <c r="G621" s="2" t="str">
        <f>_xlfn.XLOOKUP(C621,customers!$A$1:$A$1001,customers!$C$1:$C$1001,,0)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 s="5">
        <f>_xlfn.XLOOKUP(D621,products!$A$1:$A$49,products!$D$1:$D$49,,0)</f>
        <v>0.5</v>
      </c>
      <c r="L621" s="6">
        <f>_xlfn.XLOOKUP(D621,products!$A$1:$A$49,products!$E$1:$E$49,,0)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>
        <f>_xlfn.XLOOKUP(OrdersTable[[#This Row],[Customer ID]],customers!$A$1:$A$1001,customers!I620:I1620,,0)</f>
        <v>0</v>
      </c>
      <c r="Q621" s="7">
        <f>SUM(OrdersTable[Sales])</f>
        <v>45134.254999999997</v>
      </c>
      <c r="R621">
        <f>COUNTA(OrdersTable[Order ID])</f>
        <v>1000</v>
      </c>
      <c r="S621" s="7">
        <f>OrdersTable[[#This Row],[Total revenue]]/OrdersTable[[#This Row],[count order id]]</f>
        <v>45.134254999999996</v>
      </c>
    </row>
    <row r="622" spans="1:19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>
        <f>_xlfn.XLOOKUP(C622,customers!$A$1:$A$1001,customers!B621:B1621,,0)</f>
        <v>0</v>
      </c>
      <c r="G622" s="2" t="str">
        <f>_xlfn.XLOOKUP(C622,customers!$A$1:$A$1001,customers!$C$1:$C$1001,,0)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 s="5">
        <f>_xlfn.XLOOKUP(D622,products!$A$1:$A$49,products!$D$1:$D$49,,0)</f>
        <v>0.2</v>
      </c>
      <c r="L622" s="6">
        <f>_xlfn.XLOOKUP(D622,products!$A$1:$A$49,products!$E$1:$E$49,,0)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>
        <f>_xlfn.XLOOKUP(OrdersTable[[#This Row],[Customer ID]],customers!$A$1:$A$1001,customers!I621:I1621,,0)</f>
        <v>0</v>
      </c>
      <c r="Q622" s="7">
        <f>SUM(OrdersTable[Sales])</f>
        <v>45134.254999999997</v>
      </c>
      <c r="R622">
        <f>COUNTA(OrdersTable[Order ID])</f>
        <v>1000</v>
      </c>
      <c r="S622" s="7">
        <f>OrdersTable[[#This Row],[Total revenue]]/OrdersTable[[#This Row],[count order id]]</f>
        <v>45.134254999999996</v>
      </c>
    </row>
    <row r="623" spans="1:19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>
        <f>_xlfn.XLOOKUP(C623,customers!$A$1:$A$1001,customers!B622:B1622,,0)</f>
        <v>0</v>
      </c>
      <c r="G623" s="2" t="str">
        <f>_xlfn.XLOOKUP(C623,customers!$A$1:$A$1001,customers!$C$1:$C$1001,,0)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 s="5">
        <f>_xlfn.XLOOKUP(D623,products!$A$1:$A$49,products!$D$1:$D$49,,0)</f>
        <v>1</v>
      </c>
      <c r="L623" s="6">
        <f>_xlfn.XLOOKUP(D623,products!$A$1:$A$49,products!$E$1:$E$49,,0)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Large</v>
      </c>
      <c r="P623">
        <f>_xlfn.XLOOKUP(OrdersTable[[#This Row],[Customer ID]],customers!$A$1:$A$1001,customers!I622:I1622,,0)</f>
        <v>0</v>
      </c>
      <c r="Q623" s="7">
        <f>SUM(OrdersTable[Sales])</f>
        <v>45134.254999999997</v>
      </c>
      <c r="R623">
        <f>COUNTA(OrdersTable[Order ID])</f>
        <v>1000</v>
      </c>
      <c r="S623" s="7">
        <f>OrdersTable[[#This Row],[Total revenue]]/OrdersTable[[#This Row],[count order id]]</f>
        <v>45.134254999999996</v>
      </c>
    </row>
    <row r="624" spans="1:19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>
        <f>_xlfn.XLOOKUP(C624,customers!$A$1:$A$1001,customers!B623:B1623,,0)</f>
        <v>0</v>
      </c>
      <c r="G624" s="2" t="str">
        <f>_xlfn.XLOOKUP(C624,customers!$A$1:$A$1001,customers!$C$1:$C$1001,,0)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 s="5">
        <f>_xlfn.XLOOKUP(D624,products!$A$1:$A$49,products!$D$1:$D$49,,0)</f>
        <v>2.5</v>
      </c>
      <c r="L624" s="6">
        <f>_xlfn.XLOOKUP(D624,products!$A$1:$A$49,products!$E$1:$E$49,,0)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>
        <f>_xlfn.XLOOKUP(OrdersTable[[#This Row],[Customer ID]],customers!$A$1:$A$1001,customers!I623:I1623,,0)</f>
        <v>0</v>
      </c>
      <c r="Q624" s="7">
        <f>SUM(OrdersTable[Sales])</f>
        <v>45134.254999999997</v>
      </c>
      <c r="R624">
        <f>COUNTA(OrdersTable[Order ID])</f>
        <v>1000</v>
      </c>
      <c r="S624" s="7">
        <f>OrdersTable[[#This Row],[Total revenue]]/OrdersTable[[#This Row],[count order id]]</f>
        <v>45.134254999999996</v>
      </c>
    </row>
    <row r="625" spans="1:19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>
        <f>_xlfn.XLOOKUP(C625,customers!$A$1:$A$1001,customers!B624:B1624,,0)</f>
        <v>0</v>
      </c>
      <c r="G625" s="2">
        <f>_xlfn.XLOOKUP(C625,customers!$A$1:$A$1001,customers!$C$1:$C$1001,,0)</f>
        <v>0</v>
      </c>
      <c r="H625" s="2" t="str">
        <f>_xlfn.XLOOKUP(C625,customers!$A$1:$A$1001,customers!$G$1:$G$1001,,0)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 s="5">
        <f>_xlfn.XLOOKUP(D625,products!$A$1:$A$49,products!$D$1:$D$49,,0)</f>
        <v>1</v>
      </c>
      <c r="L625" s="6">
        <f>_xlfn.XLOOKUP(D625,products!$A$1:$A$49,products!$E$1:$E$49,,0)</f>
        <v>12.15</v>
      </c>
      <c r="M625" s="6">
        <f t="shared" si="27"/>
        <v>12.15</v>
      </c>
      <c r="N625" t="str">
        <f t="shared" si="28"/>
        <v>Excecutive</v>
      </c>
      <c r="O625" t="str">
        <f t="shared" si="29"/>
        <v>Dark</v>
      </c>
      <c r="P625">
        <f>_xlfn.XLOOKUP(OrdersTable[[#This Row],[Customer ID]],customers!$A$1:$A$1001,customers!I624:I1624,,0)</f>
        <v>0</v>
      </c>
      <c r="Q625" s="7">
        <f>SUM(OrdersTable[Sales])</f>
        <v>45134.254999999997</v>
      </c>
      <c r="R625">
        <f>COUNTA(OrdersTable[Order ID])</f>
        <v>1000</v>
      </c>
      <c r="S625" s="7">
        <f>OrdersTable[[#This Row],[Total revenue]]/OrdersTable[[#This Row],[count order id]]</f>
        <v>45.134254999999996</v>
      </c>
    </row>
    <row r="626" spans="1:19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>
        <f>_xlfn.XLOOKUP(C626,customers!$A$1:$A$1001,customers!B625:B1625,,0)</f>
        <v>0</v>
      </c>
      <c r="G626" s="2" t="str">
        <f>_xlfn.XLOOKUP(C626,customers!$A$1:$A$1001,customers!$C$1:$C$1001,,0)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 s="5">
        <f>_xlfn.XLOOKUP(D626,products!$A$1:$A$49,products!$D$1:$D$49,,0)</f>
        <v>2.5</v>
      </c>
      <c r="L626" s="6">
        <f>_xlfn.XLOOKUP(D626,products!$A$1:$A$49,products!$E$1:$E$49,,0)</f>
        <v>31.624999999999996</v>
      </c>
      <c r="M626" s="6">
        <f t="shared" si="27"/>
        <v>63.249999999999993</v>
      </c>
      <c r="N626" t="str">
        <f t="shared" si="28"/>
        <v>Excecutive</v>
      </c>
      <c r="O626" t="str">
        <f t="shared" si="29"/>
        <v>Medium</v>
      </c>
      <c r="P626">
        <f>_xlfn.XLOOKUP(OrdersTable[[#This Row],[Customer ID]],customers!$A$1:$A$1001,customers!I625:I1625,,0)</f>
        <v>0</v>
      </c>
      <c r="Q626" s="7">
        <f>SUM(OrdersTable[Sales])</f>
        <v>45134.254999999997</v>
      </c>
      <c r="R626">
        <f>COUNTA(OrdersTable[Order ID])</f>
        <v>1000</v>
      </c>
      <c r="S626" s="7">
        <f>OrdersTable[[#This Row],[Total revenue]]/OrdersTable[[#This Row],[count order id]]</f>
        <v>45.134254999999996</v>
      </c>
    </row>
    <row r="627" spans="1:19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>
        <f>_xlfn.XLOOKUP(C627,customers!$A$1:$A$1001,customers!B626:B1626,,0)</f>
        <v>0</v>
      </c>
      <c r="G627" s="2" t="str">
        <f>_xlfn.XLOOKUP(C627,customers!$A$1:$A$1001,customers!$C$1:$C$1001,,0)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 s="5">
        <f>_xlfn.XLOOKUP(D627,products!$A$1:$A$49,products!$D$1:$D$49,,0)</f>
        <v>0.5</v>
      </c>
      <c r="L627" s="6">
        <f>_xlfn.XLOOKUP(D627,products!$A$1:$A$49,products!$E$1:$E$49,,0)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Large</v>
      </c>
      <c r="P627">
        <f>_xlfn.XLOOKUP(OrdersTable[[#This Row],[Customer ID]],customers!$A$1:$A$1001,customers!I626:I1626,,0)</f>
        <v>0</v>
      </c>
      <c r="Q627" s="7">
        <f>SUM(OrdersTable[Sales])</f>
        <v>45134.254999999997</v>
      </c>
      <c r="R627">
        <f>COUNTA(OrdersTable[Order ID])</f>
        <v>1000</v>
      </c>
      <c r="S627" s="7">
        <f>OrdersTable[[#This Row],[Total revenue]]/OrdersTable[[#This Row],[count order id]]</f>
        <v>45.134254999999996</v>
      </c>
    </row>
    <row r="628" spans="1:19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>
        <f>_xlfn.XLOOKUP(C628,customers!$A$1:$A$1001,customers!B627:B1627,,0)</f>
        <v>0</v>
      </c>
      <c r="G628" s="2" t="str">
        <f>_xlfn.XLOOKUP(C628,customers!$A$1:$A$1001,customers!$C$1:$C$1001,,0)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 s="5">
        <f>_xlfn.XLOOKUP(D628,products!$A$1:$A$49,products!$D$1:$D$49,,0)</f>
        <v>2.5</v>
      </c>
      <c r="L628" s="6">
        <f>_xlfn.XLOOKUP(D628,products!$A$1:$A$49,products!$E$1:$E$49,,0)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>
        <f>_xlfn.XLOOKUP(OrdersTable[[#This Row],[Customer ID]],customers!$A$1:$A$1001,customers!I627:I1627,,0)</f>
        <v>0</v>
      </c>
      <c r="Q628" s="7">
        <f>SUM(OrdersTable[Sales])</f>
        <v>45134.254999999997</v>
      </c>
      <c r="R628">
        <f>COUNTA(OrdersTable[Order ID])</f>
        <v>1000</v>
      </c>
      <c r="S628" s="7">
        <f>OrdersTable[[#This Row],[Total revenue]]/OrdersTable[[#This Row],[count order id]]</f>
        <v>45.134254999999996</v>
      </c>
    </row>
    <row r="629" spans="1:19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>
        <f>_xlfn.XLOOKUP(C629,customers!$A$1:$A$1001,customers!B628:B1628,,0)</f>
        <v>0</v>
      </c>
      <c r="G629" s="2" t="str">
        <f>_xlfn.XLOOKUP(C629,customers!$A$1:$A$1001,customers!$C$1:$C$1001,,0)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 s="5">
        <f>_xlfn.XLOOKUP(D629,products!$A$1:$A$49,products!$D$1:$D$49,,0)</f>
        <v>2.5</v>
      </c>
      <c r="L629" s="6">
        <f>_xlfn.XLOOKUP(D629,products!$A$1:$A$49,products!$E$1:$E$49,,0)</f>
        <v>31.624999999999996</v>
      </c>
      <c r="M629" s="6">
        <f t="shared" si="27"/>
        <v>63.249999999999993</v>
      </c>
      <c r="N629" t="str">
        <f t="shared" si="28"/>
        <v>Excecutive</v>
      </c>
      <c r="O629" t="str">
        <f t="shared" si="29"/>
        <v>Medium</v>
      </c>
      <c r="P629">
        <f>_xlfn.XLOOKUP(OrdersTable[[#This Row],[Customer ID]],customers!$A$1:$A$1001,customers!I628:I1628,,0)</f>
        <v>0</v>
      </c>
      <c r="Q629" s="7">
        <f>SUM(OrdersTable[Sales])</f>
        <v>45134.254999999997</v>
      </c>
      <c r="R629">
        <f>COUNTA(OrdersTable[Order ID])</f>
        <v>1000</v>
      </c>
      <c r="S629" s="7">
        <f>OrdersTable[[#This Row],[Total revenue]]/OrdersTable[[#This Row],[count order id]]</f>
        <v>45.134254999999996</v>
      </c>
    </row>
    <row r="630" spans="1:19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>
        <f>_xlfn.XLOOKUP(C630,customers!$A$1:$A$1001,customers!B629:B1629,,0)</f>
        <v>0</v>
      </c>
      <c r="G630" s="2" t="str">
        <f>_xlfn.XLOOKUP(C630,customers!$A$1:$A$1001,customers!$C$1:$C$1001,,0)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 s="5">
        <f>_xlfn.XLOOKUP(D630,products!$A$1:$A$49,products!$D$1:$D$49,,0)</f>
        <v>0.2</v>
      </c>
      <c r="L630" s="6">
        <f>_xlfn.XLOOKUP(D630,products!$A$1:$A$49,products!$E$1:$E$49,,0)</f>
        <v>4.4550000000000001</v>
      </c>
      <c r="M630" s="6">
        <f t="shared" si="27"/>
        <v>26.73</v>
      </c>
      <c r="N630" t="str">
        <f t="shared" si="28"/>
        <v>Excecutive</v>
      </c>
      <c r="O630" t="str">
        <f t="shared" si="29"/>
        <v>Large</v>
      </c>
      <c r="P630">
        <f>_xlfn.XLOOKUP(OrdersTable[[#This Row],[Customer ID]],customers!$A$1:$A$1001,customers!I629:I1629,,0)</f>
        <v>0</v>
      </c>
      <c r="Q630" s="7">
        <f>SUM(OrdersTable[Sales])</f>
        <v>45134.254999999997</v>
      </c>
      <c r="R630">
        <f>COUNTA(OrdersTable[Order ID])</f>
        <v>1000</v>
      </c>
      <c r="S630" s="7">
        <f>OrdersTable[[#This Row],[Total revenue]]/OrdersTable[[#This Row],[count order id]]</f>
        <v>45.134254999999996</v>
      </c>
    </row>
    <row r="631" spans="1:19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>
        <f>_xlfn.XLOOKUP(C631,customers!$A$1:$A$1001,customers!B630:B1630,,0)</f>
        <v>0</v>
      </c>
      <c r="G631" s="2" t="str">
        <f>_xlfn.XLOOKUP(C631,customers!$A$1:$A$1001,customers!$C$1:$C$1001,,0)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 s="5">
        <f>_xlfn.XLOOKUP(D631,products!$A$1:$A$49,products!$D$1:$D$49,,0)</f>
        <v>0.5</v>
      </c>
      <c r="L631" s="6">
        <f>_xlfn.XLOOKUP(D631,products!$A$1:$A$49,products!$E$1:$E$49,,0)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>
        <f>_xlfn.XLOOKUP(OrdersTable[[#This Row],[Customer ID]],customers!$A$1:$A$1001,customers!I630:I1630,,0)</f>
        <v>0</v>
      </c>
      <c r="Q631" s="7">
        <f>SUM(OrdersTable[Sales])</f>
        <v>45134.254999999997</v>
      </c>
      <c r="R631">
        <f>COUNTA(OrdersTable[Order ID])</f>
        <v>1000</v>
      </c>
      <c r="S631" s="7">
        <f>OrdersTable[[#This Row],[Total revenue]]/OrdersTable[[#This Row],[count order id]]</f>
        <v>45.134254999999996</v>
      </c>
    </row>
    <row r="632" spans="1:19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_xlfn.XLOOKUP(C632,customers!$A$1:$A$1001,customers!B631:B1631,,0)</f>
        <v>0</v>
      </c>
      <c r="G632" s="2" t="str">
        <f>_xlfn.XLOOKUP(C632,customers!$A$1:$A$1001,customers!$C$1:$C$1001,,0)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 s="5">
        <f>_xlfn.XLOOKUP(D632,products!$A$1:$A$49,products!$D$1:$D$49,,0)</f>
        <v>0.2</v>
      </c>
      <c r="L632" s="6">
        <f>_xlfn.XLOOKUP(D632,products!$A$1:$A$49,products!$E$1:$E$49,,0)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>
        <f>_xlfn.XLOOKUP(OrdersTable[[#This Row],[Customer ID]],customers!$A$1:$A$1001,customers!I631:I1631,,0)</f>
        <v>0</v>
      </c>
      <c r="Q632" s="7">
        <f>SUM(OrdersTable[Sales])</f>
        <v>45134.254999999997</v>
      </c>
      <c r="R632">
        <f>COUNTA(OrdersTable[Order ID])</f>
        <v>1000</v>
      </c>
      <c r="S632" s="7">
        <f>OrdersTable[[#This Row],[Total revenue]]/OrdersTable[[#This Row],[count order id]]</f>
        <v>45.134254999999996</v>
      </c>
    </row>
    <row r="633" spans="1:19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_xlfn.XLOOKUP(C633,customers!$A$1:$A$1001,customers!B632:B1632,,0)</f>
        <v>0</v>
      </c>
      <c r="G633" s="2" t="str">
        <f>_xlfn.XLOOKUP(C633,customers!$A$1:$A$1001,customers!$C$1:$C$1001,,0)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 s="5">
        <f>_xlfn.XLOOKUP(D633,products!$A$1:$A$49,products!$D$1:$D$49,,0)</f>
        <v>2.5</v>
      </c>
      <c r="L633" s="6">
        <f>_xlfn.XLOOKUP(D633,products!$A$1:$A$49,products!$E$1:$E$49,,0)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>
        <f>_xlfn.XLOOKUP(OrdersTable[[#This Row],[Customer ID]],customers!$A$1:$A$1001,customers!I632:I1632,,0)</f>
        <v>0</v>
      </c>
      <c r="Q633" s="7">
        <f>SUM(OrdersTable[Sales])</f>
        <v>45134.254999999997</v>
      </c>
      <c r="R633">
        <f>COUNTA(OrdersTable[Order ID])</f>
        <v>1000</v>
      </c>
      <c r="S633" s="7">
        <f>OrdersTable[[#This Row],[Total revenue]]/OrdersTable[[#This Row],[count order id]]</f>
        <v>45.134254999999996</v>
      </c>
    </row>
    <row r="634" spans="1:19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>
        <f>_xlfn.XLOOKUP(C634,customers!$A$1:$A$1001,customers!B633:B1633,,0)</f>
        <v>0</v>
      </c>
      <c r="G634" s="2" t="str">
        <f>_xlfn.XLOOKUP(C634,customers!$A$1:$A$1001,customers!$C$1:$C$1001,,0)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 s="5">
        <f>_xlfn.XLOOKUP(D634,products!$A$1:$A$49,products!$D$1:$D$49,,0)</f>
        <v>0.5</v>
      </c>
      <c r="L634" s="6">
        <f>_xlfn.XLOOKUP(D634,products!$A$1:$A$49,products!$E$1:$E$49,,0)</f>
        <v>8.91</v>
      </c>
      <c r="M634" s="6">
        <f t="shared" si="27"/>
        <v>35.64</v>
      </c>
      <c r="N634" t="str">
        <f t="shared" si="28"/>
        <v>Excecutive</v>
      </c>
      <c r="O634" t="str">
        <f t="shared" si="29"/>
        <v>Large</v>
      </c>
      <c r="P634">
        <f>_xlfn.XLOOKUP(OrdersTable[[#This Row],[Customer ID]],customers!$A$1:$A$1001,customers!I633:I1633,,0)</f>
        <v>0</v>
      </c>
      <c r="Q634" s="7">
        <f>SUM(OrdersTable[Sales])</f>
        <v>45134.254999999997</v>
      </c>
      <c r="R634">
        <f>COUNTA(OrdersTable[Order ID])</f>
        <v>1000</v>
      </c>
      <c r="S634" s="7">
        <f>OrdersTable[[#This Row],[Total revenue]]/OrdersTable[[#This Row],[count order id]]</f>
        <v>45.134254999999996</v>
      </c>
    </row>
    <row r="635" spans="1:19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>
        <f>_xlfn.XLOOKUP(C635,customers!$A$1:$A$1001,customers!B634:B1634,,0)</f>
        <v>0</v>
      </c>
      <c r="G635" s="2" t="str">
        <f>_xlfn.XLOOKUP(C635,customers!$A$1:$A$1001,customers!$C$1:$C$1001,,0)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 s="5">
        <f>_xlfn.XLOOKUP(D635,products!$A$1:$A$49,products!$D$1:$D$49,,0)</f>
        <v>1</v>
      </c>
      <c r="L635" s="6">
        <f>_xlfn.XLOOKUP(D635,products!$A$1:$A$49,products!$E$1:$E$49,,0)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Large</v>
      </c>
      <c r="P635">
        <f>_xlfn.XLOOKUP(OrdersTable[[#This Row],[Customer ID]],customers!$A$1:$A$1001,customers!I634:I1634,,0)</f>
        <v>0</v>
      </c>
      <c r="Q635" s="7">
        <f>SUM(OrdersTable[Sales])</f>
        <v>45134.254999999997</v>
      </c>
      <c r="R635">
        <f>COUNTA(OrdersTable[Order ID])</f>
        <v>1000</v>
      </c>
      <c r="S635" s="7">
        <f>OrdersTable[[#This Row],[Total revenue]]/OrdersTable[[#This Row],[count order id]]</f>
        <v>45.134254999999996</v>
      </c>
    </row>
    <row r="636" spans="1:19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>
        <f>_xlfn.XLOOKUP(C636,customers!$A$1:$A$1001,customers!B635:B1635,,0)</f>
        <v>0</v>
      </c>
      <c r="G636" s="2" t="str">
        <f>_xlfn.XLOOKUP(C636,customers!$A$1:$A$1001,customers!$C$1:$C$1001,,0)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 s="5">
        <f>_xlfn.XLOOKUP(D636,products!$A$1:$A$49,products!$D$1:$D$49,,0)</f>
        <v>1</v>
      </c>
      <c r="L636" s="6">
        <f>_xlfn.XLOOKUP(D636,products!$A$1:$A$49,products!$E$1:$E$49,,0)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>
        <f>_xlfn.XLOOKUP(OrdersTable[[#This Row],[Customer ID]],customers!$A$1:$A$1001,customers!I635:I1635,,0)</f>
        <v>0</v>
      </c>
      <c r="Q636" s="7">
        <f>SUM(OrdersTable[Sales])</f>
        <v>45134.254999999997</v>
      </c>
      <c r="R636">
        <f>COUNTA(OrdersTable[Order ID])</f>
        <v>1000</v>
      </c>
      <c r="S636" s="7">
        <f>OrdersTable[[#This Row],[Total revenue]]/OrdersTable[[#This Row],[count order id]]</f>
        <v>45.134254999999996</v>
      </c>
    </row>
    <row r="637" spans="1:19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>
        <f>_xlfn.XLOOKUP(C637,customers!$A$1:$A$1001,customers!B636:B1636,,0)</f>
        <v>0</v>
      </c>
      <c r="G637" s="2" t="str">
        <f>_xlfn.XLOOKUP(C637,customers!$A$1:$A$1001,customers!$C$1:$C$1001,,0)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 s="5">
        <f>_xlfn.XLOOKUP(D637,products!$A$1:$A$49,products!$D$1:$D$49,,0)</f>
        <v>0.5</v>
      </c>
      <c r="L637" s="6">
        <f>_xlfn.XLOOKUP(D637,products!$A$1:$A$49,products!$E$1:$E$49,,0)</f>
        <v>8.91</v>
      </c>
      <c r="M637" s="6">
        <f t="shared" si="27"/>
        <v>35.64</v>
      </c>
      <c r="N637" t="str">
        <f t="shared" si="28"/>
        <v>Excecutive</v>
      </c>
      <c r="O637" t="str">
        <f t="shared" si="29"/>
        <v>Large</v>
      </c>
      <c r="P637">
        <f>_xlfn.XLOOKUP(OrdersTable[[#This Row],[Customer ID]],customers!$A$1:$A$1001,customers!I636:I1636,,0)</f>
        <v>0</v>
      </c>
      <c r="Q637" s="7">
        <f>SUM(OrdersTable[Sales])</f>
        <v>45134.254999999997</v>
      </c>
      <c r="R637">
        <f>COUNTA(OrdersTable[Order ID])</f>
        <v>1000</v>
      </c>
      <c r="S637" s="7">
        <f>OrdersTable[[#This Row],[Total revenue]]/OrdersTable[[#This Row],[count order id]]</f>
        <v>45.134254999999996</v>
      </c>
    </row>
    <row r="638" spans="1:19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>
        <f>_xlfn.XLOOKUP(C638,customers!$A$1:$A$1001,customers!B637:B1637,,0)</f>
        <v>0</v>
      </c>
      <c r="G638" s="2" t="str">
        <f>_xlfn.XLOOKUP(C638,customers!$A$1:$A$1001,customers!$C$1:$C$1001,,0)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 s="5">
        <f>_xlfn.XLOOKUP(D638,products!$A$1:$A$49,products!$D$1:$D$49,,0)</f>
        <v>1</v>
      </c>
      <c r="L638" s="6">
        <f>_xlfn.XLOOKUP(D638,products!$A$1:$A$49,products!$E$1:$E$49,,0)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Large</v>
      </c>
      <c r="P638">
        <f>_xlfn.XLOOKUP(OrdersTable[[#This Row],[Customer ID]],customers!$A$1:$A$1001,customers!I637:I1637,,0)</f>
        <v>0</v>
      </c>
      <c r="Q638" s="7">
        <f>SUM(OrdersTable[Sales])</f>
        <v>45134.254999999997</v>
      </c>
      <c r="R638">
        <f>COUNTA(OrdersTable[Order ID])</f>
        <v>1000</v>
      </c>
      <c r="S638" s="7">
        <f>OrdersTable[[#This Row],[Total revenue]]/OrdersTable[[#This Row],[count order id]]</f>
        <v>45.134254999999996</v>
      </c>
    </row>
    <row r="639" spans="1:19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>
        <f>_xlfn.XLOOKUP(C639,customers!$A$1:$A$1001,customers!B638:B1638,,0)</f>
        <v>0</v>
      </c>
      <c r="G639" s="2" t="str">
        <f>_xlfn.XLOOKUP(C639,customers!$A$1:$A$1001,customers!$C$1:$C$1001,,0)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 s="5">
        <f>_xlfn.XLOOKUP(D639,products!$A$1:$A$49,products!$D$1:$D$49,,0)</f>
        <v>2.5</v>
      </c>
      <c r="L639" s="6">
        <f>_xlfn.XLOOKUP(D639,products!$A$1:$A$49,products!$E$1:$E$49,,0)</f>
        <v>31.624999999999996</v>
      </c>
      <c r="M639" s="6">
        <f t="shared" si="27"/>
        <v>31.624999999999996</v>
      </c>
      <c r="N639" t="str">
        <f t="shared" si="28"/>
        <v>Excecutive</v>
      </c>
      <c r="O639" t="str">
        <f t="shared" si="29"/>
        <v>Medium</v>
      </c>
      <c r="P639">
        <f>_xlfn.XLOOKUP(OrdersTable[[#This Row],[Customer ID]],customers!$A$1:$A$1001,customers!I638:I1638,,0)</f>
        <v>0</v>
      </c>
      <c r="Q639" s="7">
        <f>SUM(OrdersTable[Sales])</f>
        <v>45134.254999999997</v>
      </c>
      <c r="R639">
        <f>COUNTA(OrdersTable[Order ID])</f>
        <v>1000</v>
      </c>
      <c r="S639" s="7">
        <f>OrdersTable[[#This Row],[Total revenue]]/OrdersTable[[#This Row],[count order id]]</f>
        <v>45.134254999999996</v>
      </c>
    </row>
    <row r="640" spans="1:19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>
        <f>_xlfn.XLOOKUP(C640,customers!$A$1:$A$1001,customers!B639:B1639,,0)</f>
        <v>0</v>
      </c>
      <c r="G640" s="2">
        <f>_xlfn.XLOOKUP(C640,customers!$A$1:$A$1001,customers!$C$1:$C$1001,,0)</f>
        <v>0</v>
      </c>
      <c r="H640" s="2" t="str">
        <f>_xlfn.XLOOKUP(C640,customers!$A$1:$A$1001,customers!$G$1:$G$1001,,0)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 s="5">
        <f>_xlfn.XLOOKUP(D640,products!$A$1:$A$49,products!$D$1:$D$49,,0)</f>
        <v>2.5</v>
      </c>
      <c r="L640" s="6">
        <f>_xlfn.XLOOKUP(D640,products!$A$1:$A$49,products!$E$1:$E$49,,0)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>
        <f>_xlfn.XLOOKUP(OrdersTable[[#This Row],[Customer ID]],customers!$A$1:$A$1001,customers!I639:I1639,,0)</f>
        <v>0</v>
      </c>
      <c r="Q640" s="7">
        <f>SUM(OrdersTable[Sales])</f>
        <v>45134.254999999997</v>
      </c>
      <c r="R640">
        <f>COUNTA(OrdersTable[Order ID])</f>
        <v>1000</v>
      </c>
      <c r="S640" s="7">
        <f>OrdersTable[[#This Row],[Total revenue]]/OrdersTable[[#This Row],[count order id]]</f>
        <v>45.134254999999996</v>
      </c>
    </row>
    <row r="641" spans="1:19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>
        <f>_xlfn.XLOOKUP(C641,customers!$A$1:$A$1001,customers!B640:B1640,,0)</f>
        <v>0</v>
      </c>
      <c r="G641" s="2" t="str">
        <f>_xlfn.XLOOKUP(C641,customers!$A$1:$A$1001,customers!$C$1:$C$1001,,0)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 s="5">
        <f>_xlfn.XLOOKUP(D641,products!$A$1:$A$49,products!$D$1:$D$49,,0)</f>
        <v>0.2</v>
      </c>
      <c r="L641" s="6">
        <f>_xlfn.XLOOKUP(D641,products!$A$1:$A$49,products!$E$1:$E$49,,0)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>
        <f>_xlfn.XLOOKUP(OrdersTable[[#This Row],[Customer ID]],customers!$A$1:$A$1001,customers!I640:I1640,,0)</f>
        <v>0</v>
      </c>
      <c r="Q641" s="7">
        <f>SUM(OrdersTable[Sales])</f>
        <v>45134.254999999997</v>
      </c>
      <c r="R641">
        <f>COUNTA(OrdersTable[Order ID])</f>
        <v>1000</v>
      </c>
      <c r="S641" s="7">
        <f>OrdersTable[[#This Row],[Total revenue]]/OrdersTable[[#This Row],[count order id]]</f>
        <v>45.134254999999996</v>
      </c>
    </row>
    <row r="642" spans="1:19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>
        <f>_xlfn.XLOOKUP(C642,customers!$A$1:$A$1001,customers!B641:B1641,,0)</f>
        <v>0</v>
      </c>
      <c r="G642" s="2" t="str">
        <f>_xlfn.XLOOKUP(C642,customers!$A$1:$A$1001,customers!$C$1:$C$1001,,0)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 s="5">
        <f>_xlfn.XLOOKUP(D642,products!$A$1:$A$49,products!$D$1:$D$49,,0)</f>
        <v>2.5</v>
      </c>
      <c r="L642" s="6">
        <f>_xlfn.XLOOKUP(D642,products!$A$1:$A$49,products!$E$1:$E$49,,0)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Large</v>
      </c>
      <c r="P642">
        <f>_xlfn.XLOOKUP(OrdersTable[[#This Row],[Customer ID]],customers!$A$1:$A$1001,customers!I641:I1641,,0)</f>
        <v>0</v>
      </c>
      <c r="Q642" s="7">
        <f>SUM(OrdersTable[Sales])</f>
        <v>45134.254999999997</v>
      </c>
      <c r="R642">
        <f>COUNTA(OrdersTable[Order ID])</f>
        <v>1000</v>
      </c>
      <c r="S642" s="7">
        <f>OrdersTable[[#This Row],[Total revenue]]/OrdersTable[[#This Row],[count order id]]</f>
        <v>45.134254999999996</v>
      </c>
    </row>
    <row r="643" spans="1:19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>
        <f>_xlfn.XLOOKUP(C643,customers!$A$1:$A$1001,customers!B642:B1642,,0)</f>
        <v>0</v>
      </c>
      <c r="G643" s="2" t="str">
        <f>_xlfn.XLOOKUP(C643,customers!$A$1:$A$1001,customers!$C$1:$C$1001,,0)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 s="5">
        <f>_xlfn.XLOOKUP(D643,products!$A$1:$A$49,products!$D$1:$D$49,,0)</f>
        <v>1</v>
      </c>
      <c r="L643" s="6">
        <f>_xlfn.XLOOKUP(D643,products!$A$1:$A$49,products!$E$1:$E$49,,0)</f>
        <v>11.95</v>
      </c>
      <c r="M643" s="6">
        <f t="shared" ref="M643:M706" si="30">L643*E643</f>
        <v>35.849999999999994</v>
      </c>
      <c r="N643" t="str">
        <f t="shared" ref="N643:N706" si="31">IF(I643="Rob","Robusta", IF(I643="Exc","Excecutive", IF(I643="Ara","Arabica", IF(I643="Lib","Liberica"))))</f>
        <v>Robusta</v>
      </c>
      <c r="O643" t="str">
        <f t="shared" ref="O643:O706" si="32">IF(J643="M","Medium", IF(J643="L","Large", IF(J643="D","Dark")))</f>
        <v>Large</v>
      </c>
      <c r="P643">
        <f>_xlfn.XLOOKUP(OrdersTable[[#This Row],[Customer ID]],customers!$A$1:$A$1001,customers!I642:I1642,,0)</f>
        <v>0</v>
      </c>
      <c r="Q643" s="7">
        <f>SUM(OrdersTable[Sales])</f>
        <v>45134.254999999997</v>
      </c>
      <c r="R643">
        <f>COUNTA(OrdersTable[Order ID])</f>
        <v>1000</v>
      </c>
      <c r="S643" s="7">
        <f>OrdersTable[[#This Row],[Total revenue]]/OrdersTable[[#This Row],[count order id]]</f>
        <v>45.134254999999996</v>
      </c>
    </row>
    <row r="644" spans="1:19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>
        <f>_xlfn.XLOOKUP(C644,customers!$A$1:$A$1001,customers!B643:B1643,,0)</f>
        <v>0</v>
      </c>
      <c r="G644" s="2" t="str">
        <f>_xlfn.XLOOKUP(C644,customers!$A$1:$A$1001,customers!$C$1:$C$1001,,0)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 s="5">
        <f>_xlfn.XLOOKUP(D644,products!$A$1:$A$49,products!$D$1:$D$49,,0)</f>
        <v>0.2</v>
      </c>
      <c r="L644" s="6">
        <f>_xlfn.XLOOKUP(D644,products!$A$1:$A$49,products!$E$1:$E$49,,0)</f>
        <v>4.125</v>
      </c>
      <c r="M644" s="6">
        <f t="shared" si="30"/>
        <v>8.25</v>
      </c>
      <c r="N644" t="str">
        <f t="shared" si="31"/>
        <v>Excecutive</v>
      </c>
      <c r="O644" t="str">
        <f t="shared" si="32"/>
        <v>Medium</v>
      </c>
      <c r="P644">
        <f>_xlfn.XLOOKUP(OrdersTable[[#This Row],[Customer ID]],customers!$A$1:$A$1001,customers!I643:I1643,,0)</f>
        <v>0</v>
      </c>
      <c r="Q644" s="7">
        <f>SUM(OrdersTable[Sales])</f>
        <v>45134.254999999997</v>
      </c>
      <c r="R644">
        <f>COUNTA(OrdersTable[Order ID])</f>
        <v>1000</v>
      </c>
      <c r="S644" s="7">
        <f>OrdersTable[[#This Row],[Total revenue]]/OrdersTable[[#This Row],[count order id]]</f>
        <v>45.134254999999996</v>
      </c>
    </row>
    <row r="645" spans="1:19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>
        <f>_xlfn.XLOOKUP(C645,customers!$A$1:$A$1001,customers!B644:B1644,,0)</f>
        <v>0</v>
      </c>
      <c r="G645" s="2" t="str">
        <f>_xlfn.XLOOKUP(C645,customers!$A$1:$A$1001,customers!$C$1:$C$1001,,0)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 s="5">
        <f>_xlfn.XLOOKUP(D645,products!$A$1:$A$49,products!$D$1:$D$49,,0)</f>
        <v>2.5</v>
      </c>
      <c r="L645" s="6">
        <f>_xlfn.XLOOKUP(D645,products!$A$1:$A$49,products!$E$1:$E$49,,0)</f>
        <v>34.154999999999994</v>
      </c>
      <c r="M645" s="6">
        <f t="shared" si="30"/>
        <v>102.46499999999997</v>
      </c>
      <c r="N645" t="str">
        <f t="shared" si="31"/>
        <v>Excecutive</v>
      </c>
      <c r="O645" t="str">
        <f t="shared" si="32"/>
        <v>Large</v>
      </c>
      <c r="P645">
        <f>_xlfn.XLOOKUP(OrdersTable[[#This Row],[Customer ID]],customers!$A$1:$A$1001,customers!I644:I1644,,0)</f>
        <v>0</v>
      </c>
      <c r="Q645" s="7">
        <f>SUM(OrdersTable[Sales])</f>
        <v>45134.254999999997</v>
      </c>
      <c r="R645">
        <f>COUNTA(OrdersTable[Order ID])</f>
        <v>1000</v>
      </c>
      <c r="S645" s="7">
        <f>OrdersTable[[#This Row],[Total revenue]]/OrdersTable[[#This Row],[count order id]]</f>
        <v>45.134254999999996</v>
      </c>
    </row>
    <row r="646" spans="1:19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>
        <f>_xlfn.XLOOKUP(C646,customers!$A$1:$A$1001,customers!B645:B1645,,0)</f>
        <v>0</v>
      </c>
      <c r="G646" s="2">
        <f>_xlfn.XLOOKUP(C646,customers!$A$1:$A$1001,customers!$C$1:$C$1001,,0)</f>
        <v>0</v>
      </c>
      <c r="H646" s="2" t="str">
        <f>_xlfn.XLOOKUP(C646,customers!$A$1:$A$1001,customers!$G$1:$G$1001,,0)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 s="5">
        <f>_xlfn.XLOOKUP(D646,products!$A$1:$A$49,products!$D$1:$D$49,,0)</f>
        <v>2.5</v>
      </c>
      <c r="L646" s="6">
        <f>_xlfn.XLOOKUP(D646,products!$A$1:$A$49,products!$E$1:$E$49,,0)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>
        <f>_xlfn.XLOOKUP(OrdersTable[[#This Row],[Customer ID]],customers!$A$1:$A$1001,customers!I645:I1645,,0)</f>
        <v>0</v>
      </c>
      <c r="Q646" s="7">
        <f>SUM(OrdersTable[Sales])</f>
        <v>45134.254999999997</v>
      </c>
      <c r="R646">
        <f>COUNTA(OrdersTable[Order ID])</f>
        <v>1000</v>
      </c>
      <c r="S646" s="7">
        <f>OrdersTable[[#This Row],[Total revenue]]/OrdersTable[[#This Row],[count order id]]</f>
        <v>45.134254999999996</v>
      </c>
    </row>
    <row r="647" spans="1:19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>
        <f>_xlfn.XLOOKUP(C647,customers!$A$1:$A$1001,customers!B646:B1646,,0)</f>
        <v>0</v>
      </c>
      <c r="G647" s="2" t="str">
        <f>_xlfn.XLOOKUP(C647,customers!$A$1:$A$1001,customers!$C$1:$C$1001,,0)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 s="5">
        <f>_xlfn.XLOOKUP(D647,products!$A$1:$A$49,products!$D$1:$D$49,,0)</f>
        <v>2.5</v>
      </c>
      <c r="L647" s="6">
        <f>_xlfn.XLOOKUP(D647,products!$A$1:$A$49,products!$E$1:$E$49,,0)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>
        <f>_xlfn.XLOOKUP(OrdersTable[[#This Row],[Customer ID]],customers!$A$1:$A$1001,customers!I646:I1646,,0)</f>
        <v>0</v>
      </c>
      <c r="Q647" s="7">
        <f>SUM(OrdersTable[Sales])</f>
        <v>45134.254999999997</v>
      </c>
      <c r="R647">
        <f>COUNTA(OrdersTable[Order ID])</f>
        <v>1000</v>
      </c>
      <c r="S647" s="7">
        <f>OrdersTable[[#This Row],[Total revenue]]/OrdersTable[[#This Row],[count order id]]</f>
        <v>45.134254999999996</v>
      </c>
    </row>
    <row r="648" spans="1:19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>
        <f>_xlfn.XLOOKUP(C648,customers!$A$1:$A$1001,customers!B647:B1647,,0)</f>
        <v>0</v>
      </c>
      <c r="G648" s="2" t="str">
        <f>_xlfn.XLOOKUP(C648,customers!$A$1:$A$1001,customers!$C$1:$C$1001,,0)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 s="5">
        <f>_xlfn.XLOOKUP(D648,products!$A$1:$A$49,products!$D$1:$D$49,,0)</f>
        <v>1</v>
      </c>
      <c r="L648" s="6">
        <f>_xlfn.XLOOKUP(D648,products!$A$1:$A$49,products!$E$1:$E$49,,0)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>
        <f>_xlfn.XLOOKUP(OrdersTable[[#This Row],[Customer ID]],customers!$A$1:$A$1001,customers!I647:I1647,,0)</f>
        <v>0</v>
      </c>
      <c r="Q648" s="7">
        <f>SUM(OrdersTable[Sales])</f>
        <v>45134.254999999997</v>
      </c>
      <c r="R648">
        <f>COUNTA(OrdersTable[Order ID])</f>
        <v>1000</v>
      </c>
      <c r="S648" s="7">
        <f>OrdersTable[[#This Row],[Total revenue]]/OrdersTable[[#This Row],[count order id]]</f>
        <v>45.134254999999996</v>
      </c>
    </row>
    <row r="649" spans="1:19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>
        <f>_xlfn.XLOOKUP(C649,customers!$A$1:$A$1001,customers!B648:B1648,,0)</f>
        <v>0</v>
      </c>
      <c r="G649" s="2" t="str">
        <f>_xlfn.XLOOKUP(C649,customers!$A$1:$A$1001,customers!$C$1:$C$1001,,0)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 s="5">
        <f>_xlfn.XLOOKUP(D649,products!$A$1:$A$49,products!$D$1:$D$49,,0)</f>
        <v>0.5</v>
      </c>
      <c r="L649" s="6">
        <f>_xlfn.XLOOKUP(D649,products!$A$1:$A$49,products!$E$1:$E$49,,0)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Large</v>
      </c>
      <c r="P649">
        <f>_xlfn.XLOOKUP(OrdersTable[[#This Row],[Customer ID]],customers!$A$1:$A$1001,customers!I648:I1648,,0)</f>
        <v>0</v>
      </c>
      <c r="Q649" s="7">
        <f>SUM(OrdersTable[Sales])</f>
        <v>45134.254999999997</v>
      </c>
      <c r="R649">
        <f>COUNTA(OrdersTable[Order ID])</f>
        <v>1000</v>
      </c>
      <c r="S649" s="7">
        <f>OrdersTable[[#This Row],[Total revenue]]/OrdersTable[[#This Row],[count order id]]</f>
        <v>45.134254999999996</v>
      </c>
    </row>
    <row r="650" spans="1:19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>
        <f>_xlfn.XLOOKUP(C650,customers!$A$1:$A$1001,customers!B649:B1649,,0)</f>
        <v>0</v>
      </c>
      <c r="G650" s="2" t="str">
        <f>_xlfn.XLOOKUP(C650,customers!$A$1:$A$1001,customers!$C$1:$C$1001,,0)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 s="5">
        <f>_xlfn.XLOOKUP(D650,products!$A$1:$A$49,products!$D$1:$D$49,,0)</f>
        <v>0.2</v>
      </c>
      <c r="L650" s="6">
        <f>_xlfn.XLOOKUP(D650,products!$A$1:$A$49,products!$E$1:$E$49,,0)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>
        <f>_xlfn.XLOOKUP(OrdersTable[[#This Row],[Customer ID]],customers!$A$1:$A$1001,customers!I649:I1649,,0)</f>
        <v>0</v>
      </c>
      <c r="Q650" s="7">
        <f>SUM(OrdersTable[Sales])</f>
        <v>45134.254999999997</v>
      </c>
      <c r="R650">
        <f>COUNTA(OrdersTable[Order ID])</f>
        <v>1000</v>
      </c>
      <c r="S650" s="7">
        <f>OrdersTable[[#This Row],[Total revenue]]/OrdersTable[[#This Row],[count order id]]</f>
        <v>45.134254999999996</v>
      </c>
    </row>
    <row r="651" spans="1:19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>
        <f>_xlfn.XLOOKUP(C651,customers!$A$1:$A$1001,customers!B650:B1650,,0)</f>
        <v>0</v>
      </c>
      <c r="G651" s="2" t="str">
        <f>_xlfn.XLOOKUP(C651,customers!$A$1:$A$1001,customers!$C$1:$C$1001,,0)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 s="5">
        <f>_xlfn.XLOOKUP(D651,products!$A$1:$A$49,products!$D$1:$D$49,,0)</f>
        <v>1</v>
      </c>
      <c r="L651" s="6">
        <f>_xlfn.XLOOKUP(D651,products!$A$1:$A$49,products!$E$1:$E$49,,0)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Large</v>
      </c>
      <c r="P651">
        <f>_xlfn.XLOOKUP(OrdersTable[[#This Row],[Customer ID]],customers!$A$1:$A$1001,customers!I650:I1650,,0)</f>
        <v>0</v>
      </c>
      <c r="Q651" s="7">
        <f>SUM(OrdersTable[Sales])</f>
        <v>45134.254999999997</v>
      </c>
      <c r="R651">
        <f>COUNTA(OrdersTable[Order ID])</f>
        <v>1000</v>
      </c>
      <c r="S651" s="7">
        <f>OrdersTable[[#This Row],[Total revenue]]/OrdersTable[[#This Row],[count order id]]</f>
        <v>45.134254999999996</v>
      </c>
    </row>
    <row r="652" spans="1:19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>
        <f>_xlfn.XLOOKUP(C652,customers!$A$1:$A$1001,customers!B651:B1651,,0)</f>
        <v>0</v>
      </c>
      <c r="G652" s="2" t="str">
        <f>_xlfn.XLOOKUP(C652,customers!$A$1:$A$1001,customers!$C$1:$C$1001,,0)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 s="5">
        <f>_xlfn.XLOOKUP(D652,products!$A$1:$A$49,products!$D$1:$D$49,,0)</f>
        <v>0.5</v>
      </c>
      <c r="L652" s="6">
        <f>_xlfn.XLOOKUP(D652,products!$A$1:$A$49,products!$E$1:$E$49,,0)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>
        <f>_xlfn.XLOOKUP(OrdersTable[[#This Row],[Customer ID]],customers!$A$1:$A$1001,customers!I651:I1651,,0)</f>
        <v>0</v>
      </c>
      <c r="Q652" s="7">
        <f>SUM(OrdersTable[Sales])</f>
        <v>45134.254999999997</v>
      </c>
      <c r="R652">
        <f>COUNTA(OrdersTable[Order ID])</f>
        <v>1000</v>
      </c>
      <c r="S652" s="7">
        <f>OrdersTable[[#This Row],[Total revenue]]/OrdersTable[[#This Row],[count order id]]</f>
        <v>45.134254999999996</v>
      </c>
    </row>
    <row r="653" spans="1:19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>
        <f>_xlfn.XLOOKUP(C653,customers!$A$1:$A$1001,customers!B652:B1652,,0)</f>
        <v>0</v>
      </c>
      <c r="G653" s="2">
        <f>_xlfn.XLOOKUP(C653,customers!$A$1:$A$1001,customers!$C$1:$C$1001,,0)</f>
        <v>0</v>
      </c>
      <c r="H653" s="2" t="str">
        <f>_xlfn.XLOOKUP(C653,customers!$A$1:$A$1001,customers!$G$1:$G$1001,,0)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 s="5">
        <f>_xlfn.XLOOKUP(D653,products!$A$1:$A$49,products!$D$1:$D$49,,0)</f>
        <v>1</v>
      </c>
      <c r="L653" s="6">
        <f>_xlfn.XLOOKUP(D653,products!$A$1:$A$49,products!$E$1:$E$49,,0)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Large</v>
      </c>
      <c r="P653">
        <f>_xlfn.XLOOKUP(OrdersTable[[#This Row],[Customer ID]],customers!$A$1:$A$1001,customers!I652:I1652,,0)</f>
        <v>0</v>
      </c>
      <c r="Q653" s="7">
        <f>SUM(OrdersTable[Sales])</f>
        <v>45134.254999999997</v>
      </c>
      <c r="R653">
        <f>COUNTA(OrdersTable[Order ID])</f>
        <v>1000</v>
      </c>
      <c r="S653" s="7">
        <f>OrdersTable[[#This Row],[Total revenue]]/OrdersTable[[#This Row],[count order id]]</f>
        <v>45.134254999999996</v>
      </c>
    </row>
    <row r="654" spans="1:19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>
        <f>_xlfn.XLOOKUP(C654,customers!$A$1:$A$1001,customers!B653:B1653,,0)</f>
        <v>0</v>
      </c>
      <c r="G654" s="2" t="str">
        <f>_xlfn.XLOOKUP(C654,customers!$A$1:$A$1001,customers!$C$1:$C$1001,,0)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 s="5">
        <f>_xlfn.XLOOKUP(D654,products!$A$1:$A$49,products!$D$1:$D$49,,0)</f>
        <v>1</v>
      </c>
      <c r="L654" s="6">
        <f>_xlfn.XLOOKUP(D654,products!$A$1:$A$49,products!$E$1:$E$49,,0)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Large</v>
      </c>
      <c r="P654">
        <f>_xlfn.XLOOKUP(OrdersTable[[#This Row],[Customer ID]],customers!$A$1:$A$1001,customers!I653:I1653,,0)</f>
        <v>0</v>
      </c>
      <c r="Q654" s="7">
        <f>SUM(OrdersTable[Sales])</f>
        <v>45134.254999999997</v>
      </c>
      <c r="R654">
        <f>COUNTA(OrdersTable[Order ID])</f>
        <v>1000</v>
      </c>
      <c r="S654" s="7">
        <f>OrdersTable[[#This Row],[Total revenue]]/OrdersTable[[#This Row],[count order id]]</f>
        <v>45.134254999999996</v>
      </c>
    </row>
    <row r="655" spans="1:19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>
        <f>_xlfn.XLOOKUP(C655,customers!$A$1:$A$1001,customers!B654:B1654,,0)</f>
        <v>0</v>
      </c>
      <c r="G655" s="2" t="str">
        <f>_xlfn.XLOOKUP(C655,customers!$A$1:$A$1001,customers!$C$1:$C$1001,,0)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 s="5">
        <f>_xlfn.XLOOKUP(D655,products!$A$1:$A$49,products!$D$1:$D$49,,0)</f>
        <v>2.5</v>
      </c>
      <c r="L655" s="6">
        <f>_xlfn.XLOOKUP(D655,products!$A$1:$A$49,products!$E$1:$E$49,,0)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>
        <f>_xlfn.XLOOKUP(OrdersTable[[#This Row],[Customer ID]],customers!$A$1:$A$1001,customers!I654:I1654,,0)</f>
        <v>0</v>
      </c>
      <c r="Q655" s="7">
        <f>SUM(OrdersTable[Sales])</f>
        <v>45134.254999999997</v>
      </c>
      <c r="R655">
        <f>COUNTA(OrdersTable[Order ID])</f>
        <v>1000</v>
      </c>
      <c r="S655" s="7">
        <f>OrdersTable[[#This Row],[Total revenue]]/OrdersTable[[#This Row],[count order id]]</f>
        <v>45.134254999999996</v>
      </c>
    </row>
    <row r="656" spans="1:19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>
        <f>_xlfn.XLOOKUP(C656,customers!$A$1:$A$1001,customers!B655:B1655,,0)</f>
        <v>0</v>
      </c>
      <c r="G656" s="2" t="str">
        <f>_xlfn.XLOOKUP(C656,customers!$A$1:$A$1001,customers!$C$1:$C$1001,,0)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 s="5">
        <f>_xlfn.XLOOKUP(D656,products!$A$1:$A$49,products!$D$1:$D$49,,0)</f>
        <v>2.5</v>
      </c>
      <c r="L656" s="6">
        <f>_xlfn.XLOOKUP(D656,products!$A$1:$A$49,products!$E$1:$E$49,,0)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>
        <f>_xlfn.XLOOKUP(OrdersTable[[#This Row],[Customer ID]],customers!$A$1:$A$1001,customers!I655:I1655,,0)</f>
        <v>0</v>
      </c>
      <c r="Q656" s="7">
        <f>SUM(OrdersTable[Sales])</f>
        <v>45134.254999999997</v>
      </c>
      <c r="R656">
        <f>COUNTA(OrdersTable[Order ID])</f>
        <v>1000</v>
      </c>
      <c r="S656" s="7">
        <f>OrdersTable[[#This Row],[Total revenue]]/OrdersTable[[#This Row],[count order id]]</f>
        <v>45.134254999999996</v>
      </c>
    </row>
    <row r="657" spans="1:19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>
        <f>_xlfn.XLOOKUP(C657,customers!$A$1:$A$1001,customers!B656:B1656,,0)</f>
        <v>0</v>
      </c>
      <c r="G657" s="2" t="str">
        <f>_xlfn.XLOOKUP(C657,customers!$A$1:$A$1001,customers!$C$1:$C$1001,,0)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 s="5">
        <f>_xlfn.XLOOKUP(D657,products!$A$1:$A$49,products!$D$1:$D$49,,0)</f>
        <v>2.5</v>
      </c>
      <c r="L657" s="6">
        <f>_xlfn.XLOOKUP(D657,products!$A$1:$A$49,products!$E$1:$E$49,,0)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>
        <f>_xlfn.XLOOKUP(OrdersTable[[#This Row],[Customer ID]],customers!$A$1:$A$1001,customers!I656:I1656,,0)</f>
        <v>0</v>
      </c>
      <c r="Q657" s="7">
        <f>SUM(OrdersTable[Sales])</f>
        <v>45134.254999999997</v>
      </c>
      <c r="R657">
        <f>COUNTA(OrdersTable[Order ID])</f>
        <v>1000</v>
      </c>
      <c r="S657" s="7">
        <f>OrdersTable[[#This Row],[Total revenue]]/OrdersTable[[#This Row],[count order id]]</f>
        <v>45.134254999999996</v>
      </c>
    </row>
    <row r="658" spans="1:19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>
        <f>_xlfn.XLOOKUP(C658,customers!$A$1:$A$1001,customers!B657:B1657,,0)</f>
        <v>0</v>
      </c>
      <c r="G658" s="2" t="str">
        <f>_xlfn.XLOOKUP(C658,customers!$A$1:$A$1001,customers!$C$1:$C$1001,,0)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 s="5">
        <f>_xlfn.XLOOKUP(D658,products!$A$1:$A$49,products!$D$1:$D$49,,0)</f>
        <v>1</v>
      </c>
      <c r="L658" s="6">
        <f>_xlfn.XLOOKUP(D658,products!$A$1:$A$49,products!$E$1:$E$49,,0)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>
        <f>_xlfn.XLOOKUP(OrdersTable[[#This Row],[Customer ID]],customers!$A$1:$A$1001,customers!I657:I1657,,0)</f>
        <v>0</v>
      </c>
      <c r="Q658" s="7">
        <f>SUM(OrdersTable[Sales])</f>
        <v>45134.254999999997</v>
      </c>
      <c r="R658">
        <f>COUNTA(OrdersTable[Order ID])</f>
        <v>1000</v>
      </c>
      <c r="S658" s="7">
        <f>OrdersTable[[#This Row],[Total revenue]]/OrdersTable[[#This Row],[count order id]]</f>
        <v>45.134254999999996</v>
      </c>
    </row>
    <row r="659" spans="1:19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>
        <f>_xlfn.XLOOKUP(C659,customers!$A$1:$A$1001,customers!B658:B1658,,0)</f>
        <v>0</v>
      </c>
      <c r="G659" s="2" t="str">
        <f>_xlfn.XLOOKUP(C659,customers!$A$1:$A$1001,customers!$C$1:$C$1001,,0)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 s="5">
        <f>_xlfn.XLOOKUP(D659,products!$A$1:$A$49,products!$D$1:$D$49,,0)</f>
        <v>0.5</v>
      </c>
      <c r="L659" s="6">
        <f>_xlfn.XLOOKUP(D659,products!$A$1:$A$49,products!$E$1:$E$49,,0)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>
        <f>_xlfn.XLOOKUP(OrdersTable[[#This Row],[Customer ID]],customers!$A$1:$A$1001,customers!I658:I1658,,0)</f>
        <v>0</v>
      </c>
      <c r="Q659" s="7">
        <f>SUM(OrdersTable[Sales])</f>
        <v>45134.254999999997</v>
      </c>
      <c r="R659">
        <f>COUNTA(OrdersTable[Order ID])</f>
        <v>1000</v>
      </c>
      <c r="S659" s="7">
        <f>OrdersTable[[#This Row],[Total revenue]]/OrdersTable[[#This Row],[count order id]]</f>
        <v>45.134254999999996</v>
      </c>
    </row>
    <row r="660" spans="1:19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>
        <f>_xlfn.XLOOKUP(C660,customers!$A$1:$A$1001,customers!B659:B1659,,0)</f>
        <v>0</v>
      </c>
      <c r="G660" s="2" t="str">
        <f>_xlfn.XLOOKUP(C660,customers!$A$1:$A$1001,customers!$C$1:$C$1001,,0)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 s="5">
        <f>_xlfn.XLOOKUP(D660,products!$A$1:$A$49,products!$D$1:$D$49,,0)</f>
        <v>0.5</v>
      </c>
      <c r="L660" s="6">
        <f>_xlfn.XLOOKUP(D660,products!$A$1:$A$49,products!$E$1:$E$49,,0)</f>
        <v>8.25</v>
      </c>
      <c r="M660" s="6">
        <f t="shared" si="30"/>
        <v>24.75</v>
      </c>
      <c r="N660" t="str">
        <f t="shared" si="31"/>
        <v>Excecutive</v>
      </c>
      <c r="O660" t="str">
        <f t="shared" si="32"/>
        <v>Medium</v>
      </c>
      <c r="P660">
        <f>_xlfn.XLOOKUP(OrdersTable[[#This Row],[Customer ID]],customers!$A$1:$A$1001,customers!I659:I1659,,0)</f>
        <v>0</v>
      </c>
      <c r="Q660" s="7">
        <f>SUM(OrdersTable[Sales])</f>
        <v>45134.254999999997</v>
      </c>
      <c r="R660">
        <f>COUNTA(OrdersTable[Order ID])</f>
        <v>1000</v>
      </c>
      <c r="S660" s="7">
        <f>OrdersTable[[#This Row],[Total revenue]]/OrdersTable[[#This Row],[count order id]]</f>
        <v>45.134254999999996</v>
      </c>
    </row>
    <row r="661" spans="1:19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>
        <f>_xlfn.XLOOKUP(C661,customers!$A$1:$A$1001,customers!B660:B1660,,0)</f>
        <v>0</v>
      </c>
      <c r="G661" s="2" t="str">
        <f>_xlfn.XLOOKUP(C661,customers!$A$1:$A$1001,customers!$C$1:$C$1001,,0)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 s="5">
        <f>_xlfn.XLOOKUP(D661,products!$A$1:$A$49,products!$D$1:$D$49,,0)</f>
        <v>2.5</v>
      </c>
      <c r="L661" s="6">
        <f>_xlfn.XLOOKUP(D661,products!$A$1:$A$49,products!$E$1:$E$49,,0)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>
        <f>_xlfn.XLOOKUP(OrdersTable[[#This Row],[Customer ID]],customers!$A$1:$A$1001,customers!I660:I1660,,0)</f>
        <v>0</v>
      </c>
      <c r="Q661" s="7">
        <f>SUM(OrdersTable[Sales])</f>
        <v>45134.254999999997</v>
      </c>
      <c r="R661">
        <f>COUNTA(OrdersTable[Order ID])</f>
        <v>1000</v>
      </c>
      <c r="S661" s="7">
        <f>OrdersTable[[#This Row],[Total revenue]]/OrdersTable[[#This Row],[count order id]]</f>
        <v>45.134254999999996</v>
      </c>
    </row>
    <row r="662" spans="1:19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>
        <f>_xlfn.XLOOKUP(C662,customers!$A$1:$A$1001,customers!B661:B1661,,0)</f>
        <v>0</v>
      </c>
      <c r="G662" s="2" t="str">
        <f>_xlfn.XLOOKUP(C662,customers!$A$1:$A$1001,customers!$C$1:$C$1001,,0)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 s="5">
        <f>_xlfn.XLOOKUP(D662,products!$A$1:$A$49,products!$D$1:$D$49,,0)</f>
        <v>0.5</v>
      </c>
      <c r="L662" s="6">
        <f>_xlfn.XLOOKUP(D662,products!$A$1:$A$49,products!$E$1:$E$49,,0)</f>
        <v>8.91</v>
      </c>
      <c r="M662" s="6">
        <f t="shared" si="30"/>
        <v>53.46</v>
      </c>
      <c r="N662" t="str">
        <f t="shared" si="31"/>
        <v>Excecutive</v>
      </c>
      <c r="O662" t="str">
        <f t="shared" si="32"/>
        <v>Large</v>
      </c>
      <c r="P662">
        <f>_xlfn.XLOOKUP(OrdersTable[[#This Row],[Customer ID]],customers!$A$1:$A$1001,customers!I661:I1661,,0)</f>
        <v>0</v>
      </c>
      <c r="Q662" s="7">
        <f>SUM(OrdersTable[Sales])</f>
        <v>45134.254999999997</v>
      </c>
      <c r="R662">
        <f>COUNTA(OrdersTable[Order ID])</f>
        <v>1000</v>
      </c>
      <c r="S662" s="7">
        <f>OrdersTable[[#This Row],[Total revenue]]/OrdersTable[[#This Row],[count order id]]</f>
        <v>45.134254999999996</v>
      </c>
    </row>
    <row r="663" spans="1:19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>
        <f>_xlfn.XLOOKUP(C663,customers!$A$1:$A$1001,customers!B662:B1662,,0)</f>
        <v>0</v>
      </c>
      <c r="G663" s="2" t="str">
        <f>_xlfn.XLOOKUP(C663,customers!$A$1:$A$1001,customers!$C$1:$C$1001,,0)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 s="5">
        <f>_xlfn.XLOOKUP(D663,products!$A$1:$A$49,products!$D$1:$D$49,,0)</f>
        <v>0.2</v>
      </c>
      <c r="L663" s="6">
        <f>_xlfn.XLOOKUP(D663,products!$A$1:$A$49,products!$E$1:$E$49,,0)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>
        <f>_xlfn.XLOOKUP(OrdersTable[[#This Row],[Customer ID]],customers!$A$1:$A$1001,customers!I662:I1662,,0)</f>
        <v>0</v>
      </c>
      <c r="Q663" s="7">
        <f>SUM(OrdersTable[Sales])</f>
        <v>45134.254999999997</v>
      </c>
      <c r="R663">
        <f>COUNTA(OrdersTable[Order ID])</f>
        <v>1000</v>
      </c>
      <c r="S663" s="7">
        <f>OrdersTable[[#This Row],[Total revenue]]/OrdersTable[[#This Row],[count order id]]</f>
        <v>45.134254999999996</v>
      </c>
    </row>
    <row r="664" spans="1:19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>
        <f>_xlfn.XLOOKUP(C664,customers!$A$1:$A$1001,customers!B663:B1663,,0)</f>
        <v>0</v>
      </c>
      <c r="G664" s="2" t="str">
        <f>_xlfn.XLOOKUP(C664,customers!$A$1:$A$1001,customers!$C$1:$C$1001,,0)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 s="5">
        <f>_xlfn.XLOOKUP(D664,products!$A$1:$A$49,products!$D$1:$D$49,,0)</f>
        <v>2.5</v>
      </c>
      <c r="L664" s="6">
        <f>_xlfn.XLOOKUP(D664,products!$A$1:$A$49,products!$E$1:$E$49,,0)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>
        <f>_xlfn.XLOOKUP(OrdersTable[[#This Row],[Customer ID]],customers!$A$1:$A$1001,customers!I663:I1663,,0)</f>
        <v>0</v>
      </c>
      <c r="Q664" s="7">
        <f>SUM(OrdersTable[Sales])</f>
        <v>45134.254999999997</v>
      </c>
      <c r="R664">
        <f>COUNTA(OrdersTable[Order ID])</f>
        <v>1000</v>
      </c>
      <c r="S664" s="7">
        <f>OrdersTable[[#This Row],[Total revenue]]/OrdersTable[[#This Row],[count order id]]</f>
        <v>45.134254999999996</v>
      </c>
    </row>
    <row r="665" spans="1:19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>
        <f>_xlfn.XLOOKUP(C665,customers!$A$1:$A$1001,customers!B664:B1664,,0)</f>
        <v>0</v>
      </c>
      <c r="G665" s="2" t="str">
        <f>_xlfn.XLOOKUP(C665,customers!$A$1:$A$1001,customers!$C$1:$C$1001,,0)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 s="5">
        <f>_xlfn.XLOOKUP(D665,products!$A$1:$A$49,products!$D$1:$D$49,,0)</f>
        <v>1</v>
      </c>
      <c r="L665" s="6">
        <f>_xlfn.XLOOKUP(D665,products!$A$1:$A$49,products!$E$1:$E$49,,0)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>
        <f>_xlfn.XLOOKUP(OrdersTable[[#This Row],[Customer ID]],customers!$A$1:$A$1001,customers!I664:I1664,,0)</f>
        <v>0</v>
      </c>
      <c r="Q665" s="7">
        <f>SUM(OrdersTable[Sales])</f>
        <v>45134.254999999997</v>
      </c>
      <c r="R665">
        <f>COUNTA(OrdersTable[Order ID])</f>
        <v>1000</v>
      </c>
      <c r="S665" s="7">
        <f>OrdersTable[[#This Row],[Total revenue]]/OrdersTable[[#This Row],[count order id]]</f>
        <v>45.134254999999996</v>
      </c>
    </row>
    <row r="666" spans="1:19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>
        <f>_xlfn.XLOOKUP(C666,customers!$A$1:$A$1001,customers!B665:B1665,,0)</f>
        <v>0</v>
      </c>
      <c r="G666" s="2" t="str">
        <f>_xlfn.XLOOKUP(C666,customers!$A$1:$A$1001,customers!$C$1:$C$1001,,0)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 s="5">
        <f>_xlfn.XLOOKUP(D666,products!$A$1:$A$49,products!$D$1:$D$49,,0)</f>
        <v>1</v>
      </c>
      <c r="L666" s="6">
        <f>_xlfn.XLOOKUP(D666,products!$A$1:$A$49,products!$E$1:$E$49,,0)</f>
        <v>12.15</v>
      </c>
      <c r="M666" s="6">
        <f t="shared" si="30"/>
        <v>72.900000000000006</v>
      </c>
      <c r="N666" t="str">
        <f t="shared" si="31"/>
        <v>Excecutive</v>
      </c>
      <c r="O666" t="str">
        <f t="shared" si="32"/>
        <v>Dark</v>
      </c>
      <c r="P666">
        <f>_xlfn.XLOOKUP(OrdersTable[[#This Row],[Customer ID]],customers!$A$1:$A$1001,customers!I665:I1665,,0)</f>
        <v>0</v>
      </c>
      <c r="Q666" s="7">
        <f>SUM(OrdersTable[Sales])</f>
        <v>45134.254999999997</v>
      </c>
      <c r="R666">
        <f>COUNTA(OrdersTable[Order ID])</f>
        <v>1000</v>
      </c>
      <c r="S666" s="7">
        <f>OrdersTable[[#This Row],[Total revenue]]/OrdersTable[[#This Row],[count order id]]</f>
        <v>45.134254999999996</v>
      </c>
    </row>
    <row r="667" spans="1:19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>
        <f>_xlfn.XLOOKUP(C667,customers!$A$1:$A$1001,customers!B666:B1666,,0)</f>
        <v>0</v>
      </c>
      <c r="G667" s="2" t="str">
        <f>_xlfn.XLOOKUP(C667,customers!$A$1:$A$1001,customers!$C$1:$C$1001,,0)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 s="5">
        <f>_xlfn.XLOOKUP(D667,products!$A$1:$A$49,products!$D$1:$D$49,,0)</f>
        <v>0.2</v>
      </c>
      <c r="L667" s="6">
        <f>_xlfn.XLOOKUP(D667,products!$A$1:$A$49,products!$E$1:$E$49,,0)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>
        <f>_xlfn.XLOOKUP(OrdersTable[[#This Row],[Customer ID]],customers!$A$1:$A$1001,customers!I666:I1666,,0)</f>
        <v>0</v>
      </c>
      <c r="Q667" s="7">
        <f>SUM(OrdersTable[Sales])</f>
        <v>45134.254999999997</v>
      </c>
      <c r="R667">
        <f>COUNTA(OrdersTable[Order ID])</f>
        <v>1000</v>
      </c>
      <c r="S667" s="7">
        <f>OrdersTable[[#This Row],[Total revenue]]/OrdersTable[[#This Row],[count order id]]</f>
        <v>45.134254999999996</v>
      </c>
    </row>
    <row r="668" spans="1:19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>
        <f>_xlfn.XLOOKUP(C668,customers!$A$1:$A$1001,customers!B667:B1667,,0)</f>
        <v>0</v>
      </c>
      <c r="G668" s="2" t="str">
        <f>_xlfn.XLOOKUP(C668,customers!$A$1:$A$1001,customers!$C$1:$C$1001,,0)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 s="5">
        <f>_xlfn.XLOOKUP(D668,products!$A$1:$A$49,products!$D$1:$D$49,,0)</f>
        <v>2.5</v>
      </c>
      <c r="L668" s="6">
        <f>_xlfn.XLOOKUP(D668,products!$A$1:$A$49,products!$E$1:$E$49,,0)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>
        <f>_xlfn.XLOOKUP(OrdersTable[[#This Row],[Customer ID]],customers!$A$1:$A$1001,customers!I667:I1667,,0)</f>
        <v>0</v>
      </c>
      <c r="Q668" s="7">
        <f>SUM(OrdersTable[Sales])</f>
        <v>45134.254999999997</v>
      </c>
      <c r="R668">
        <f>COUNTA(OrdersTable[Order ID])</f>
        <v>1000</v>
      </c>
      <c r="S668" s="7">
        <f>OrdersTable[[#This Row],[Total revenue]]/OrdersTable[[#This Row],[count order id]]</f>
        <v>45.134254999999996</v>
      </c>
    </row>
    <row r="669" spans="1:19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>
        <f>_xlfn.XLOOKUP(C669,customers!$A$1:$A$1001,customers!B668:B1668,,0)</f>
        <v>0</v>
      </c>
      <c r="G669" s="2" t="str">
        <f>_xlfn.XLOOKUP(C669,customers!$A$1:$A$1001,customers!$C$1:$C$1001,,0)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 s="5">
        <f>_xlfn.XLOOKUP(D669,products!$A$1:$A$49,products!$D$1:$D$49,,0)</f>
        <v>1</v>
      </c>
      <c r="L669" s="6">
        <f>_xlfn.XLOOKUP(D669,products!$A$1:$A$49,products!$E$1:$E$49,,0)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>
        <f>_xlfn.XLOOKUP(OrdersTable[[#This Row],[Customer ID]],customers!$A$1:$A$1001,customers!I668:I1668,,0)</f>
        <v>0</v>
      </c>
      <c r="Q669" s="7">
        <f>SUM(OrdersTable[Sales])</f>
        <v>45134.254999999997</v>
      </c>
      <c r="R669">
        <f>COUNTA(OrdersTable[Order ID])</f>
        <v>1000</v>
      </c>
      <c r="S669" s="7">
        <f>OrdersTable[[#This Row],[Total revenue]]/OrdersTable[[#This Row],[count order id]]</f>
        <v>45.134254999999996</v>
      </c>
    </row>
    <row r="670" spans="1:19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>
        <f>_xlfn.XLOOKUP(C670,customers!$A$1:$A$1001,customers!B669:B1669,,0)</f>
        <v>0</v>
      </c>
      <c r="G670" s="2" t="str">
        <f>_xlfn.XLOOKUP(C670,customers!$A$1:$A$1001,customers!$C$1:$C$1001,,0)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 s="5">
        <f>_xlfn.XLOOKUP(D670,products!$A$1:$A$49,products!$D$1:$D$49,,0)</f>
        <v>2.5</v>
      </c>
      <c r="L670" s="6">
        <f>_xlfn.XLOOKUP(D670,products!$A$1:$A$49,products!$E$1:$E$49,,0)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Large</v>
      </c>
      <c r="P670">
        <f>_xlfn.XLOOKUP(OrdersTable[[#This Row],[Customer ID]],customers!$A$1:$A$1001,customers!I669:I1669,,0)</f>
        <v>0</v>
      </c>
      <c r="Q670" s="7">
        <f>SUM(OrdersTable[Sales])</f>
        <v>45134.254999999997</v>
      </c>
      <c r="R670">
        <f>COUNTA(OrdersTable[Order ID])</f>
        <v>1000</v>
      </c>
      <c r="S670" s="7">
        <f>OrdersTable[[#This Row],[Total revenue]]/OrdersTable[[#This Row],[count order id]]</f>
        <v>45.134254999999996</v>
      </c>
    </row>
    <row r="671" spans="1:19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>
        <f>_xlfn.XLOOKUP(C671,customers!$A$1:$A$1001,customers!B670:B1670,,0)</f>
        <v>0</v>
      </c>
      <c r="G671" s="2" t="str">
        <f>_xlfn.XLOOKUP(C671,customers!$A$1:$A$1001,customers!$C$1:$C$1001,,0)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 s="5">
        <f>_xlfn.XLOOKUP(D671,products!$A$1:$A$49,products!$D$1:$D$49,,0)</f>
        <v>2.5</v>
      </c>
      <c r="L671" s="6">
        <f>_xlfn.XLOOKUP(D671,products!$A$1:$A$49,products!$E$1:$E$49,,0)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>
        <f>_xlfn.XLOOKUP(OrdersTable[[#This Row],[Customer ID]],customers!$A$1:$A$1001,customers!I670:I1670,,0)</f>
        <v>0</v>
      </c>
      <c r="Q671" s="7">
        <f>SUM(OrdersTable[Sales])</f>
        <v>45134.254999999997</v>
      </c>
      <c r="R671">
        <f>COUNTA(OrdersTable[Order ID])</f>
        <v>1000</v>
      </c>
      <c r="S671" s="7">
        <f>OrdersTable[[#This Row],[Total revenue]]/OrdersTable[[#This Row],[count order id]]</f>
        <v>45.134254999999996</v>
      </c>
    </row>
    <row r="672" spans="1:19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>
        <f>_xlfn.XLOOKUP(C672,customers!$A$1:$A$1001,customers!B671:B1671,,0)</f>
        <v>0</v>
      </c>
      <c r="G672" s="2" t="str">
        <f>_xlfn.XLOOKUP(C672,customers!$A$1:$A$1001,customers!$C$1:$C$1001,,0)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 s="5">
        <f>_xlfn.XLOOKUP(D672,products!$A$1:$A$49,products!$D$1:$D$49,,0)</f>
        <v>0.2</v>
      </c>
      <c r="L672" s="6">
        <f>_xlfn.XLOOKUP(D672,products!$A$1:$A$49,products!$E$1:$E$49,,0)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>
        <f>_xlfn.XLOOKUP(OrdersTable[[#This Row],[Customer ID]],customers!$A$1:$A$1001,customers!I671:I1671,,0)</f>
        <v>0</v>
      </c>
      <c r="Q672" s="7">
        <f>SUM(OrdersTable[Sales])</f>
        <v>45134.254999999997</v>
      </c>
      <c r="R672">
        <f>COUNTA(OrdersTable[Order ID])</f>
        <v>1000</v>
      </c>
      <c r="S672" s="7">
        <f>OrdersTable[[#This Row],[Total revenue]]/OrdersTable[[#This Row],[count order id]]</f>
        <v>45.134254999999996</v>
      </c>
    </row>
    <row r="673" spans="1:19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>
        <f>_xlfn.XLOOKUP(C673,customers!$A$1:$A$1001,customers!B672:B1672,,0)</f>
        <v>0</v>
      </c>
      <c r="G673" s="2" t="str">
        <f>_xlfn.XLOOKUP(C673,customers!$A$1:$A$1001,customers!$C$1:$C$1001,,0)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 s="5">
        <f>_xlfn.XLOOKUP(D673,products!$A$1:$A$49,products!$D$1:$D$49,,0)</f>
        <v>1</v>
      </c>
      <c r="L673" s="6">
        <f>_xlfn.XLOOKUP(D673,products!$A$1:$A$49,products!$E$1:$E$49,,0)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Large</v>
      </c>
      <c r="P673">
        <f>_xlfn.XLOOKUP(OrdersTable[[#This Row],[Customer ID]],customers!$A$1:$A$1001,customers!I672:I1672,,0)</f>
        <v>0</v>
      </c>
      <c r="Q673" s="7">
        <f>SUM(OrdersTable[Sales])</f>
        <v>45134.254999999997</v>
      </c>
      <c r="R673">
        <f>COUNTA(OrdersTable[Order ID])</f>
        <v>1000</v>
      </c>
      <c r="S673" s="7">
        <f>OrdersTable[[#This Row],[Total revenue]]/OrdersTable[[#This Row],[count order id]]</f>
        <v>45.134254999999996</v>
      </c>
    </row>
    <row r="674" spans="1:19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>
        <f>_xlfn.XLOOKUP(C674,customers!$A$1:$A$1001,customers!B673:B1673,,0)</f>
        <v>0</v>
      </c>
      <c r="G674" s="2" t="str">
        <f>_xlfn.XLOOKUP(C674,customers!$A$1:$A$1001,customers!$C$1:$C$1001,,0)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 s="5">
        <f>_xlfn.XLOOKUP(D674,products!$A$1:$A$49,products!$D$1:$D$49,,0)</f>
        <v>0.5</v>
      </c>
      <c r="L674" s="6">
        <f>_xlfn.XLOOKUP(D674,products!$A$1:$A$49,products!$E$1:$E$49,,0)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>
        <f>_xlfn.XLOOKUP(OrdersTable[[#This Row],[Customer ID]],customers!$A$1:$A$1001,customers!I673:I1673,,0)</f>
        <v>0</v>
      </c>
      <c r="Q674" s="7">
        <f>SUM(OrdersTable[Sales])</f>
        <v>45134.254999999997</v>
      </c>
      <c r="R674">
        <f>COUNTA(OrdersTable[Order ID])</f>
        <v>1000</v>
      </c>
      <c r="S674" s="7">
        <f>OrdersTable[[#This Row],[Total revenue]]/OrdersTable[[#This Row],[count order id]]</f>
        <v>45.134254999999996</v>
      </c>
    </row>
    <row r="675" spans="1:19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>
        <f>_xlfn.XLOOKUP(C675,customers!$A$1:$A$1001,customers!B674:B1674,,0)</f>
        <v>0</v>
      </c>
      <c r="G675" s="2" t="str">
        <f>_xlfn.XLOOKUP(C675,customers!$A$1:$A$1001,customers!$C$1:$C$1001,,0)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 s="5">
        <f>_xlfn.XLOOKUP(D675,products!$A$1:$A$49,products!$D$1:$D$49,,0)</f>
        <v>1</v>
      </c>
      <c r="L675" s="6">
        <f>_xlfn.XLOOKUP(D675,products!$A$1:$A$49,products!$E$1:$E$49,,0)</f>
        <v>13.75</v>
      </c>
      <c r="M675" s="6">
        <f t="shared" si="30"/>
        <v>82.5</v>
      </c>
      <c r="N675" t="str">
        <f t="shared" si="31"/>
        <v>Excecutive</v>
      </c>
      <c r="O675" t="str">
        <f t="shared" si="32"/>
        <v>Medium</v>
      </c>
      <c r="P675">
        <f>_xlfn.XLOOKUP(OrdersTable[[#This Row],[Customer ID]],customers!$A$1:$A$1001,customers!I674:I1674,,0)</f>
        <v>0</v>
      </c>
      <c r="Q675" s="7">
        <f>SUM(OrdersTable[Sales])</f>
        <v>45134.254999999997</v>
      </c>
      <c r="R675">
        <f>COUNTA(OrdersTable[Order ID])</f>
        <v>1000</v>
      </c>
      <c r="S675" s="7">
        <f>OrdersTable[[#This Row],[Total revenue]]/OrdersTable[[#This Row],[count order id]]</f>
        <v>45.134254999999996</v>
      </c>
    </row>
    <row r="676" spans="1:19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>
        <f>_xlfn.XLOOKUP(C676,customers!$A$1:$A$1001,customers!B675:B1675,,0)</f>
        <v>0</v>
      </c>
      <c r="G676" s="2" t="str">
        <f>_xlfn.XLOOKUP(C676,customers!$A$1:$A$1001,customers!$C$1:$C$1001,,0)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 s="5">
        <f>_xlfn.XLOOKUP(D676,products!$A$1:$A$49,products!$D$1:$D$49,,0)</f>
        <v>2.5</v>
      </c>
      <c r="L676" s="6">
        <f>_xlfn.XLOOKUP(D676,products!$A$1:$A$49,products!$E$1:$E$49,,0)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Large</v>
      </c>
      <c r="P676">
        <f>_xlfn.XLOOKUP(OrdersTable[[#This Row],[Customer ID]],customers!$A$1:$A$1001,customers!I675:I1675,,0)</f>
        <v>0</v>
      </c>
      <c r="Q676" s="7">
        <f>SUM(OrdersTable[Sales])</f>
        <v>45134.254999999997</v>
      </c>
      <c r="R676">
        <f>COUNTA(OrdersTable[Order ID])</f>
        <v>1000</v>
      </c>
      <c r="S676" s="7">
        <f>OrdersTable[[#This Row],[Total revenue]]/OrdersTable[[#This Row],[count order id]]</f>
        <v>45.134254999999996</v>
      </c>
    </row>
    <row r="677" spans="1:19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>
        <f>_xlfn.XLOOKUP(C677,customers!$A$1:$A$1001,customers!B676:B1676,,0)</f>
        <v>0</v>
      </c>
      <c r="G677" s="2">
        <f>_xlfn.XLOOKUP(C677,customers!$A$1:$A$1001,customers!$C$1:$C$1001,,0)</f>
        <v>0</v>
      </c>
      <c r="H677" s="2" t="str">
        <f>_xlfn.XLOOKUP(C677,customers!$A$1:$A$1001,customers!$G$1:$G$1001,,0)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 s="5">
        <f>_xlfn.XLOOKUP(D677,products!$A$1:$A$49,products!$D$1:$D$49,,0)</f>
        <v>2.5</v>
      </c>
      <c r="L677" s="6">
        <f>_xlfn.XLOOKUP(D677,products!$A$1:$A$49,products!$E$1:$E$49,,0)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>
        <f>_xlfn.XLOOKUP(OrdersTable[[#This Row],[Customer ID]],customers!$A$1:$A$1001,customers!I676:I1676,,0)</f>
        <v>0</v>
      </c>
      <c r="Q677" s="7">
        <f>SUM(OrdersTable[Sales])</f>
        <v>45134.254999999997</v>
      </c>
      <c r="R677">
        <f>COUNTA(OrdersTable[Order ID])</f>
        <v>1000</v>
      </c>
      <c r="S677" s="7">
        <f>OrdersTable[[#This Row],[Total revenue]]/OrdersTable[[#This Row],[count order id]]</f>
        <v>45.134254999999996</v>
      </c>
    </row>
    <row r="678" spans="1:19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>
        <f>_xlfn.XLOOKUP(C678,customers!$A$1:$A$1001,customers!B677:B1677,,0)</f>
        <v>0</v>
      </c>
      <c r="G678" s="2">
        <f>_xlfn.XLOOKUP(C678,customers!$A$1:$A$1001,customers!$C$1:$C$1001,,0)</f>
        <v>0</v>
      </c>
      <c r="H678" s="2" t="str">
        <f>_xlfn.XLOOKUP(C678,customers!$A$1:$A$1001,customers!$G$1:$G$1001,,0)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 s="5">
        <f>_xlfn.XLOOKUP(D678,products!$A$1:$A$49,products!$D$1:$D$49,,0)</f>
        <v>0.5</v>
      </c>
      <c r="L678" s="6">
        <f>_xlfn.XLOOKUP(D678,products!$A$1:$A$49,products!$E$1:$E$49,,0)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Large</v>
      </c>
      <c r="P678">
        <f>_xlfn.XLOOKUP(OrdersTable[[#This Row],[Customer ID]],customers!$A$1:$A$1001,customers!I677:I1677,,0)</f>
        <v>0</v>
      </c>
      <c r="Q678" s="7">
        <f>SUM(OrdersTable[Sales])</f>
        <v>45134.254999999997</v>
      </c>
      <c r="R678">
        <f>COUNTA(OrdersTable[Order ID])</f>
        <v>1000</v>
      </c>
      <c r="S678" s="7">
        <f>OrdersTable[[#This Row],[Total revenue]]/OrdersTable[[#This Row],[count order id]]</f>
        <v>45.134254999999996</v>
      </c>
    </row>
    <row r="679" spans="1:19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>
        <f>_xlfn.XLOOKUP(C679,customers!$A$1:$A$1001,customers!B678:B1678,,0)</f>
        <v>0</v>
      </c>
      <c r="G679" s="2" t="str">
        <f>_xlfn.XLOOKUP(C679,customers!$A$1:$A$1001,customers!$C$1:$C$1001,,0)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 s="5">
        <f>_xlfn.XLOOKUP(D679,products!$A$1:$A$49,products!$D$1:$D$49,,0)</f>
        <v>0.5</v>
      </c>
      <c r="L679" s="6">
        <f>_xlfn.XLOOKUP(D679,products!$A$1:$A$49,products!$E$1:$E$49,,0)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>
        <f>_xlfn.XLOOKUP(OrdersTable[[#This Row],[Customer ID]],customers!$A$1:$A$1001,customers!I678:I1678,,0)</f>
        <v>0</v>
      </c>
      <c r="Q679" s="7">
        <f>SUM(OrdersTable[Sales])</f>
        <v>45134.254999999997</v>
      </c>
      <c r="R679">
        <f>COUNTA(OrdersTable[Order ID])</f>
        <v>1000</v>
      </c>
      <c r="S679" s="7">
        <f>OrdersTable[[#This Row],[Total revenue]]/OrdersTable[[#This Row],[count order id]]</f>
        <v>45.134254999999996</v>
      </c>
    </row>
    <row r="680" spans="1:19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>
        <f>_xlfn.XLOOKUP(C680,customers!$A$1:$A$1001,customers!B679:B1679,,0)</f>
        <v>0</v>
      </c>
      <c r="G680" s="2" t="str">
        <f>_xlfn.XLOOKUP(C680,customers!$A$1:$A$1001,customers!$C$1:$C$1001,,0)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 s="5">
        <f>_xlfn.XLOOKUP(D680,products!$A$1:$A$49,products!$D$1:$D$49,,0)</f>
        <v>2.5</v>
      </c>
      <c r="L680" s="6">
        <f>_xlfn.XLOOKUP(D680,products!$A$1:$A$49,products!$E$1:$E$49,,0)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Large</v>
      </c>
      <c r="P680">
        <f>_xlfn.XLOOKUP(OrdersTable[[#This Row],[Customer ID]],customers!$A$1:$A$1001,customers!I679:I1679,,0)</f>
        <v>0</v>
      </c>
      <c r="Q680" s="7">
        <f>SUM(OrdersTable[Sales])</f>
        <v>45134.254999999997</v>
      </c>
      <c r="R680">
        <f>COUNTA(OrdersTable[Order ID])</f>
        <v>1000</v>
      </c>
      <c r="S680" s="7">
        <f>OrdersTable[[#This Row],[Total revenue]]/OrdersTable[[#This Row],[count order id]]</f>
        <v>45.134254999999996</v>
      </c>
    </row>
    <row r="681" spans="1:19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>
        <f>_xlfn.XLOOKUP(C681,customers!$A$1:$A$1001,customers!B680:B1680,,0)</f>
        <v>0</v>
      </c>
      <c r="G681" s="2" t="str">
        <f>_xlfn.XLOOKUP(C681,customers!$A$1:$A$1001,customers!$C$1:$C$1001,,0)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 s="5">
        <f>_xlfn.XLOOKUP(D681,products!$A$1:$A$49,products!$D$1:$D$49,,0)</f>
        <v>2.5</v>
      </c>
      <c r="L681" s="6">
        <f>_xlfn.XLOOKUP(D681,products!$A$1:$A$49,products!$E$1:$E$49,,0)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Large</v>
      </c>
      <c r="P681">
        <f>_xlfn.XLOOKUP(OrdersTable[[#This Row],[Customer ID]],customers!$A$1:$A$1001,customers!I680:I1680,,0)</f>
        <v>0</v>
      </c>
      <c r="Q681" s="7">
        <f>SUM(OrdersTable[Sales])</f>
        <v>45134.254999999997</v>
      </c>
      <c r="R681">
        <f>COUNTA(OrdersTable[Order ID])</f>
        <v>1000</v>
      </c>
      <c r="S681" s="7">
        <f>OrdersTable[[#This Row],[Total revenue]]/OrdersTable[[#This Row],[count order id]]</f>
        <v>45.134254999999996</v>
      </c>
    </row>
    <row r="682" spans="1:19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>
        <f>_xlfn.XLOOKUP(C682,customers!$A$1:$A$1001,customers!B681:B1681,,0)</f>
        <v>0</v>
      </c>
      <c r="G682" s="2" t="str">
        <f>_xlfn.XLOOKUP(C682,customers!$A$1:$A$1001,customers!$C$1:$C$1001,,0)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 s="5">
        <f>_xlfn.XLOOKUP(D682,products!$A$1:$A$49,products!$D$1:$D$49,,0)</f>
        <v>1</v>
      </c>
      <c r="L682" s="6">
        <f>_xlfn.XLOOKUP(D682,products!$A$1:$A$49,products!$E$1:$E$49,,0)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>
        <f>_xlfn.XLOOKUP(OrdersTable[[#This Row],[Customer ID]],customers!$A$1:$A$1001,customers!I681:I1681,,0)</f>
        <v>0</v>
      </c>
      <c r="Q682" s="7">
        <f>SUM(OrdersTable[Sales])</f>
        <v>45134.254999999997</v>
      </c>
      <c r="R682">
        <f>COUNTA(OrdersTable[Order ID])</f>
        <v>1000</v>
      </c>
      <c r="S682" s="7">
        <f>OrdersTable[[#This Row],[Total revenue]]/OrdersTable[[#This Row],[count order id]]</f>
        <v>45.134254999999996</v>
      </c>
    </row>
    <row r="683" spans="1:19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>
        <f>_xlfn.XLOOKUP(C683,customers!$A$1:$A$1001,customers!B682:B1682,,0)</f>
        <v>0</v>
      </c>
      <c r="G683" s="2" t="str">
        <f>_xlfn.XLOOKUP(C683,customers!$A$1:$A$1001,customers!$C$1:$C$1001,,0)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 s="5">
        <f>_xlfn.XLOOKUP(D683,products!$A$1:$A$49,products!$D$1:$D$49,,0)</f>
        <v>0.2</v>
      </c>
      <c r="L683" s="6">
        <f>_xlfn.XLOOKUP(D683,products!$A$1:$A$49,products!$E$1:$E$49,,0)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Large</v>
      </c>
      <c r="P683">
        <f>_xlfn.XLOOKUP(OrdersTable[[#This Row],[Customer ID]],customers!$A$1:$A$1001,customers!I682:I1682,,0)</f>
        <v>0</v>
      </c>
      <c r="Q683" s="7">
        <f>SUM(OrdersTable[Sales])</f>
        <v>45134.254999999997</v>
      </c>
      <c r="R683">
        <f>COUNTA(OrdersTable[Order ID])</f>
        <v>1000</v>
      </c>
      <c r="S683" s="7">
        <f>OrdersTable[[#This Row],[Total revenue]]/OrdersTable[[#This Row],[count order id]]</f>
        <v>45.134254999999996</v>
      </c>
    </row>
    <row r="684" spans="1:19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>
        <f>_xlfn.XLOOKUP(C684,customers!$A$1:$A$1001,customers!B683:B1683,,0)</f>
        <v>0</v>
      </c>
      <c r="G684" s="2" t="str">
        <f>_xlfn.XLOOKUP(C684,customers!$A$1:$A$1001,customers!$C$1:$C$1001,,0)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 s="5">
        <f>_xlfn.XLOOKUP(D684,products!$A$1:$A$49,products!$D$1:$D$49,,0)</f>
        <v>0.2</v>
      </c>
      <c r="L684" s="6">
        <f>_xlfn.XLOOKUP(D684,products!$A$1:$A$49,products!$E$1:$E$49,,0)</f>
        <v>4.125</v>
      </c>
      <c r="M684" s="6">
        <f t="shared" si="30"/>
        <v>8.25</v>
      </c>
      <c r="N684" t="str">
        <f t="shared" si="31"/>
        <v>Excecutive</v>
      </c>
      <c r="O684" t="str">
        <f t="shared" si="32"/>
        <v>Medium</v>
      </c>
      <c r="P684">
        <f>_xlfn.XLOOKUP(OrdersTable[[#This Row],[Customer ID]],customers!$A$1:$A$1001,customers!I683:I1683,,0)</f>
        <v>0</v>
      </c>
      <c r="Q684" s="7">
        <f>SUM(OrdersTable[Sales])</f>
        <v>45134.254999999997</v>
      </c>
      <c r="R684">
        <f>COUNTA(OrdersTable[Order ID])</f>
        <v>1000</v>
      </c>
      <c r="S684" s="7">
        <f>OrdersTable[[#This Row],[Total revenue]]/OrdersTable[[#This Row],[count order id]]</f>
        <v>45.134254999999996</v>
      </c>
    </row>
    <row r="685" spans="1:19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>
        <f>_xlfn.XLOOKUP(C685,customers!$A$1:$A$1001,customers!B684:B1684,,0)</f>
        <v>0</v>
      </c>
      <c r="G685" s="2" t="str">
        <f>_xlfn.XLOOKUP(C685,customers!$A$1:$A$1001,customers!$C$1:$C$1001,,0)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 s="5">
        <f>_xlfn.XLOOKUP(D685,products!$A$1:$A$49,products!$D$1:$D$49,,0)</f>
        <v>0.5</v>
      </c>
      <c r="L685" s="6">
        <f>_xlfn.XLOOKUP(D685,products!$A$1:$A$49,products!$E$1:$E$49,,0)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>
        <f>_xlfn.XLOOKUP(OrdersTable[[#This Row],[Customer ID]],customers!$A$1:$A$1001,customers!I684:I1684,,0)</f>
        <v>0</v>
      </c>
      <c r="Q685" s="7">
        <f>SUM(OrdersTable[Sales])</f>
        <v>45134.254999999997</v>
      </c>
      <c r="R685">
        <f>COUNTA(OrdersTable[Order ID])</f>
        <v>1000</v>
      </c>
      <c r="S685" s="7">
        <f>OrdersTable[[#This Row],[Total revenue]]/OrdersTable[[#This Row],[count order id]]</f>
        <v>45.134254999999996</v>
      </c>
    </row>
    <row r="686" spans="1:19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>
        <f>_xlfn.XLOOKUP(C686,customers!$A$1:$A$1001,customers!B685:B1685,,0)</f>
        <v>0</v>
      </c>
      <c r="G686" s="2">
        <f>_xlfn.XLOOKUP(C686,customers!$A$1:$A$1001,customers!$C$1:$C$1001,,0)</f>
        <v>0</v>
      </c>
      <c r="H686" s="2" t="str">
        <f>_xlfn.XLOOKUP(C686,customers!$A$1:$A$1001,customers!$G$1:$G$1001,,0)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 s="5">
        <f>_xlfn.XLOOKUP(D686,products!$A$1:$A$49,products!$D$1:$D$49,,0)</f>
        <v>1</v>
      </c>
      <c r="L686" s="6">
        <f>_xlfn.XLOOKUP(D686,products!$A$1:$A$49,products!$E$1:$E$49,,0)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Large</v>
      </c>
      <c r="P686">
        <f>_xlfn.XLOOKUP(OrdersTable[[#This Row],[Customer ID]],customers!$A$1:$A$1001,customers!I685:I1685,,0)</f>
        <v>0</v>
      </c>
      <c r="Q686" s="7">
        <f>SUM(OrdersTable[Sales])</f>
        <v>45134.254999999997</v>
      </c>
      <c r="R686">
        <f>COUNTA(OrdersTable[Order ID])</f>
        <v>1000</v>
      </c>
      <c r="S686" s="7">
        <f>OrdersTable[[#This Row],[Total revenue]]/OrdersTable[[#This Row],[count order id]]</f>
        <v>45.134254999999996</v>
      </c>
    </row>
    <row r="687" spans="1:19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>
        <f>_xlfn.XLOOKUP(C687,customers!$A$1:$A$1001,customers!B686:B1686,,0)</f>
        <v>0</v>
      </c>
      <c r="G687" s="2" t="str">
        <f>_xlfn.XLOOKUP(C687,customers!$A$1:$A$1001,customers!$C$1:$C$1001,,0)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 s="5">
        <f>_xlfn.XLOOKUP(D687,products!$A$1:$A$49,products!$D$1:$D$49,,0)</f>
        <v>2.5</v>
      </c>
      <c r="L687" s="6">
        <f>_xlfn.XLOOKUP(D687,products!$A$1:$A$49,products!$E$1:$E$49,,0)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Large</v>
      </c>
      <c r="P687">
        <f>_xlfn.XLOOKUP(OrdersTable[[#This Row],[Customer ID]],customers!$A$1:$A$1001,customers!I686:I1686,,0)</f>
        <v>0</v>
      </c>
      <c r="Q687" s="7">
        <f>SUM(OrdersTable[Sales])</f>
        <v>45134.254999999997</v>
      </c>
      <c r="R687">
        <f>COUNTA(OrdersTable[Order ID])</f>
        <v>1000</v>
      </c>
      <c r="S687" s="7">
        <f>OrdersTable[[#This Row],[Total revenue]]/OrdersTable[[#This Row],[count order id]]</f>
        <v>45.134254999999996</v>
      </c>
    </row>
    <row r="688" spans="1:19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>
        <f>_xlfn.XLOOKUP(C688,customers!$A$1:$A$1001,customers!B687:B1687,,0)</f>
        <v>0</v>
      </c>
      <c r="G688" s="2" t="str">
        <f>_xlfn.XLOOKUP(C688,customers!$A$1:$A$1001,customers!$C$1:$C$1001,,0)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 s="5">
        <f>_xlfn.XLOOKUP(D688,products!$A$1:$A$49,products!$D$1:$D$49,,0)</f>
        <v>0.2</v>
      </c>
      <c r="L688" s="6">
        <f>_xlfn.XLOOKUP(D688,products!$A$1:$A$49,products!$E$1:$E$49,,0)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>
        <f>_xlfn.XLOOKUP(OrdersTable[[#This Row],[Customer ID]],customers!$A$1:$A$1001,customers!I687:I1687,,0)</f>
        <v>0</v>
      </c>
      <c r="Q688" s="7">
        <f>SUM(OrdersTable[Sales])</f>
        <v>45134.254999999997</v>
      </c>
      <c r="R688">
        <f>COUNTA(OrdersTable[Order ID])</f>
        <v>1000</v>
      </c>
      <c r="S688" s="7">
        <f>OrdersTable[[#This Row],[Total revenue]]/OrdersTable[[#This Row],[count order id]]</f>
        <v>45.134254999999996</v>
      </c>
    </row>
    <row r="689" spans="1:19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>
        <f>_xlfn.XLOOKUP(C689,customers!$A$1:$A$1001,customers!B688:B1688,,0)</f>
        <v>0</v>
      </c>
      <c r="G689" s="2" t="str">
        <f>_xlfn.XLOOKUP(C689,customers!$A$1:$A$1001,customers!$C$1:$C$1001,,0)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 s="5">
        <f>_xlfn.XLOOKUP(D689,products!$A$1:$A$49,products!$D$1:$D$49,,0)</f>
        <v>0.5</v>
      </c>
      <c r="L689" s="6">
        <f>_xlfn.XLOOKUP(D689,products!$A$1:$A$49,products!$E$1:$E$49,,0)</f>
        <v>8.25</v>
      </c>
      <c r="M689" s="6">
        <f t="shared" si="30"/>
        <v>16.5</v>
      </c>
      <c r="N689" t="str">
        <f t="shared" si="31"/>
        <v>Excecutive</v>
      </c>
      <c r="O689" t="str">
        <f t="shared" si="32"/>
        <v>Medium</v>
      </c>
      <c r="P689">
        <f>_xlfn.XLOOKUP(OrdersTable[[#This Row],[Customer ID]],customers!$A$1:$A$1001,customers!I688:I1688,,0)</f>
        <v>0</v>
      </c>
      <c r="Q689" s="7">
        <f>SUM(OrdersTable[Sales])</f>
        <v>45134.254999999997</v>
      </c>
      <c r="R689">
        <f>COUNTA(OrdersTable[Order ID])</f>
        <v>1000</v>
      </c>
      <c r="S689" s="7">
        <f>OrdersTable[[#This Row],[Total revenue]]/OrdersTable[[#This Row],[count order id]]</f>
        <v>45.134254999999996</v>
      </c>
    </row>
    <row r="690" spans="1:19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>
        <f>_xlfn.XLOOKUP(C690,customers!$A$1:$A$1001,customers!B689:B1689,,0)</f>
        <v>0</v>
      </c>
      <c r="G690" s="2" t="str">
        <f>_xlfn.XLOOKUP(C690,customers!$A$1:$A$1001,customers!$C$1:$C$1001,,0)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 s="5">
        <f>_xlfn.XLOOKUP(D690,products!$A$1:$A$49,products!$D$1:$D$49,,0)</f>
        <v>1</v>
      </c>
      <c r="L690" s="6">
        <f>_xlfn.XLOOKUP(D690,products!$A$1:$A$49,products!$E$1:$E$49,,0)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Large</v>
      </c>
      <c r="P690">
        <f>_xlfn.XLOOKUP(OrdersTable[[#This Row],[Customer ID]],customers!$A$1:$A$1001,customers!I689:I1689,,0)</f>
        <v>0</v>
      </c>
      <c r="Q690" s="7">
        <f>SUM(OrdersTable[Sales])</f>
        <v>45134.254999999997</v>
      </c>
      <c r="R690">
        <f>COUNTA(OrdersTable[Order ID])</f>
        <v>1000</v>
      </c>
      <c r="S690" s="7">
        <f>OrdersTable[[#This Row],[Total revenue]]/OrdersTable[[#This Row],[count order id]]</f>
        <v>45.134254999999996</v>
      </c>
    </row>
    <row r="691" spans="1:19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>
        <f>_xlfn.XLOOKUP(C691,customers!$A$1:$A$1001,customers!B690:B1690,,0)</f>
        <v>0</v>
      </c>
      <c r="G691" s="2" t="str">
        <f>_xlfn.XLOOKUP(C691,customers!$A$1:$A$1001,customers!$C$1:$C$1001,,0)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 s="5">
        <f>_xlfn.XLOOKUP(D691,products!$A$1:$A$49,products!$D$1:$D$49,,0)</f>
        <v>0.5</v>
      </c>
      <c r="L691" s="6">
        <f>_xlfn.XLOOKUP(D691,products!$A$1:$A$49,products!$E$1:$E$49,,0)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>
        <f>_xlfn.XLOOKUP(OrdersTable[[#This Row],[Customer ID]],customers!$A$1:$A$1001,customers!I690:I1690,,0)</f>
        <v>0</v>
      </c>
      <c r="Q691" s="7">
        <f>SUM(OrdersTable[Sales])</f>
        <v>45134.254999999997</v>
      </c>
      <c r="R691">
        <f>COUNTA(OrdersTable[Order ID])</f>
        <v>1000</v>
      </c>
      <c r="S691" s="7">
        <f>OrdersTable[[#This Row],[Total revenue]]/OrdersTable[[#This Row],[count order id]]</f>
        <v>45.134254999999996</v>
      </c>
    </row>
    <row r="692" spans="1:19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>
        <f>_xlfn.XLOOKUP(C692,customers!$A$1:$A$1001,customers!B691:B1691,,0)</f>
        <v>0</v>
      </c>
      <c r="G692" s="2">
        <f>_xlfn.XLOOKUP(C692,customers!$A$1:$A$1001,customers!$C$1:$C$1001,,0)</f>
        <v>0</v>
      </c>
      <c r="H692" s="2" t="str">
        <f>_xlfn.XLOOKUP(C692,customers!$A$1:$A$1001,customers!$G$1:$G$1001,,0)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 s="5">
        <f>_xlfn.XLOOKUP(D692,products!$A$1:$A$49,products!$D$1:$D$49,,0)</f>
        <v>2.5</v>
      </c>
      <c r="L692" s="6">
        <f>_xlfn.XLOOKUP(D692,products!$A$1:$A$49,products!$E$1:$E$49,,0)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>
        <f>_xlfn.XLOOKUP(OrdersTable[[#This Row],[Customer ID]],customers!$A$1:$A$1001,customers!I691:I1691,,0)</f>
        <v>0</v>
      </c>
      <c r="Q692" s="7">
        <f>SUM(OrdersTable[Sales])</f>
        <v>45134.254999999997</v>
      </c>
      <c r="R692">
        <f>COUNTA(OrdersTable[Order ID])</f>
        <v>1000</v>
      </c>
      <c r="S692" s="7">
        <f>OrdersTable[[#This Row],[Total revenue]]/OrdersTable[[#This Row],[count order id]]</f>
        <v>45.134254999999996</v>
      </c>
    </row>
    <row r="693" spans="1:19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>
        <f>_xlfn.XLOOKUP(C693,customers!$A$1:$A$1001,customers!B692:B1692,,0)</f>
        <v>0</v>
      </c>
      <c r="G693" s="2" t="str">
        <f>_xlfn.XLOOKUP(C693,customers!$A$1:$A$1001,customers!$C$1:$C$1001,,0)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 s="5">
        <f>_xlfn.XLOOKUP(D693,products!$A$1:$A$49,products!$D$1:$D$49,,0)</f>
        <v>1</v>
      </c>
      <c r="L693" s="6">
        <f>_xlfn.XLOOKUP(D693,products!$A$1:$A$49,products!$E$1:$E$49,,0)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>
        <f>_xlfn.XLOOKUP(OrdersTable[[#This Row],[Customer ID]],customers!$A$1:$A$1001,customers!I692:I1692,,0)</f>
        <v>0</v>
      </c>
      <c r="Q693" s="7">
        <f>SUM(OrdersTable[Sales])</f>
        <v>45134.254999999997</v>
      </c>
      <c r="R693">
        <f>COUNTA(OrdersTable[Order ID])</f>
        <v>1000</v>
      </c>
      <c r="S693" s="7">
        <f>OrdersTable[[#This Row],[Total revenue]]/OrdersTable[[#This Row],[count order id]]</f>
        <v>45.134254999999996</v>
      </c>
    </row>
    <row r="694" spans="1:19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>
        <f>_xlfn.XLOOKUP(C694,customers!$A$1:$A$1001,customers!B693:B1693,,0)</f>
        <v>0</v>
      </c>
      <c r="G694" s="2" t="str">
        <f>_xlfn.XLOOKUP(C694,customers!$A$1:$A$1001,customers!$C$1:$C$1001,,0)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 s="5">
        <f>_xlfn.XLOOKUP(D694,products!$A$1:$A$49,products!$D$1:$D$49,,0)</f>
        <v>1</v>
      </c>
      <c r="L694" s="6">
        <f>_xlfn.XLOOKUP(D694,products!$A$1:$A$49,products!$E$1:$E$49,,0)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>
        <f>_xlfn.XLOOKUP(OrdersTable[[#This Row],[Customer ID]],customers!$A$1:$A$1001,customers!I693:I1693,,0)</f>
        <v>0</v>
      </c>
      <c r="Q694" s="7">
        <f>SUM(OrdersTable[Sales])</f>
        <v>45134.254999999997</v>
      </c>
      <c r="R694">
        <f>COUNTA(OrdersTable[Order ID])</f>
        <v>1000</v>
      </c>
      <c r="S694" s="7">
        <f>OrdersTable[[#This Row],[Total revenue]]/OrdersTable[[#This Row],[count order id]]</f>
        <v>45.134254999999996</v>
      </c>
    </row>
    <row r="695" spans="1:19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>
        <f>_xlfn.XLOOKUP(C695,customers!$A$1:$A$1001,customers!B694:B1694,,0)</f>
        <v>0</v>
      </c>
      <c r="G695" s="2" t="str">
        <f>_xlfn.XLOOKUP(C695,customers!$A$1:$A$1001,customers!$C$1:$C$1001,,0)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 s="5">
        <f>_xlfn.XLOOKUP(D695,products!$A$1:$A$49,products!$D$1:$D$49,,0)</f>
        <v>2.5</v>
      </c>
      <c r="L695" s="6">
        <f>_xlfn.XLOOKUP(D695,products!$A$1:$A$49,products!$E$1:$E$49,,0)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>
        <f>_xlfn.XLOOKUP(OrdersTable[[#This Row],[Customer ID]],customers!$A$1:$A$1001,customers!I694:I1694,,0)</f>
        <v>0</v>
      </c>
      <c r="Q695" s="7">
        <f>SUM(OrdersTable[Sales])</f>
        <v>45134.254999999997</v>
      </c>
      <c r="R695">
        <f>COUNTA(OrdersTable[Order ID])</f>
        <v>1000</v>
      </c>
      <c r="S695" s="7">
        <f>OrdersTable[[#This Row],[Total revenue]]/OrdersTable[[#This Row],[count order id]]</f>
        <v>45.134254999999996</v>
      </c>
    </row>
    <row r="696" spans="1:19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>
        <f>_xlfn.XLOOKUP(C696,customers!$A$1:$A$1001,customers!B695:B1695,,0)</f>
        <v>0</v>
      </c>
      <c r="G696" s="2" t="str">
        <f>_xlfn.XLOOKUP(C696,customers!$A$1:$A$1001,customers!$C$1:$C$1001,,0)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 s="5">
        <f>_xlfn.XLOOKUP(D696,products!$A$1:$A$49,products!$D$1:$D$49,,0)</f>
        <v>0.5</v>
      </c>
      <c r="L696" s="6">
        <f>_xlfn.XLOOKUP(D696,products!$A$1:$A$49,products!$E$1:$E$49,,0)</f>
        <v>7.29</v>
      </c>
      <c r="M696" s="6">
        <f t="shared" si="30"/>
        <v>36.450000000000003</v>
      </c>
      <c r="N696" t="str">
        <f t="shared" si="31"/>
        <v>Excecutive</v>
      </c>
      <c r="O696" t="str">
        <f t="shared" si="32"/>
        <v>Dark</v>
      </c>
      <c r="P696">
        <f>_xlfn.XLOOKUP(OrdersTable[[#This Row],[Customer ID]],customers!$A$1:$A$1001,customers!I695:I1695,,0)</f>
        <v>0</v>
      </c>
      <c r="Q696" s="7">
        <f>SUM(OrdersTable[Sales])</f>
        <v>45134.254999999997</v>
      </c>
      <c r="R696">
        <f>COUNTA(OrdersTable[Order ID])</f>
        <v>1000</v>
      </c>
      <c r="S696" s="7">
        <f>OrdersTable[[#This Row],[Total revenue]]/OrdersTable[[#This Row],[count order id]]</f>
        <v>45.134254999999996</v>
      </c>
    </row>
    <row r="697" spans="1:19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>
        <f>_xlfn.XLOOKUP(C697,customers!$A$1:$A$1001,customers!B696:B1696,,0)</f>
        <v>0</v>
      </c>
      <c r="G697" s="2" t="str">
        <f>_xlfn.XLOOKUP(C697,customers!$A$1:$A$1001,customers!$C$1:$C$1001,,0)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 s="5">
        <f>_xlfn.XLOOKUP(D697,products!$A$1:$A$49,products!$D$1:$D$49,,0)</f>
        <v>2.5</v>
      </c>
      <c r="L697" s="6">
        <f>_xlfn.XLOOKUP(D697,products!$A$1:$A$49,products!$E$1:$E$49,,0)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Large</v>
      </c>
      <c r="P697">
        <f>_xlfn.XLOOKUP(OrdersTable[[#This Row],[Customer ID]],customers!$A$1:$A$1001,customers!I696:I1696,,0)</f>
        <v>0</v>
      </c>
      <c r="Q697" s="7">
        <f>SUM(OrdersTable[Sales])</f>
        <v>45134.254999999997</v>
      </c>
      <c r="R697">
        <f>COUNTA(OrdersTable[Order ID])</f>
        <v>1000</v>
      </c>
      <c r="S697" s="7">
        <f>OrdersTable[[#This Row],[Total revenue]]/OrdersTable[[#This Row],[count order id]]</f>
        <v>45.134254999999996</v>
      </c>
    </row>
    <row r="698" spans="1:19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>
        <f>_xlfn.XLOOKUP(C698,customers!$A$1:$A$1001,customers!B697:B1697,,0)</f>
        <v>0</v>
      </c>
      <c r="G698" s="2" t="str">
        <f>_xlfn.XLOOKUP(C698,customers!$A$1:$A$1001,customers!$C$1:$C$1001,,0)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 s="5">
        <f>_xlfn.XLOOKUP(D698,products!$A$1:$A$49,products!$D$1:$D$49,,0)</f>
        <v>0.5</v>
      </c>
      <c r="L698" s="6">
        <f>_xlfn.XLOOKUP(D698,products!$A$1:$A$49,products!$E$1:$E$49,,0)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>
        <f>_xlfn.XLOOKUP(OrdersTable[[#This Row],[Customer ID]],customers!$A$1:$A$1001,customers!I697:I1697,,0)</f>
        <v>0</v>
      </c>
      <c r="Q698" s="7">
        <f>SUM(OrdersTable[Sales])</f>
        <v>45134.254999999997</v>
      </c>
      <c r="R698">
        <f>COUNTA(OrdersTable[Order ID])</f>
        <v>1000</v>
      </c>
      <c r="S698" s="7">
        <f>OrdersTable[[#This Row],[Total revenue]]/OrdersTable[[#This Row],[count order id]]</f>
        <v>45.134254999999996</v>
      </c>
    </row>
    <row r="699" spans="1:19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>
        <f>_xlfn.XLOOKUP(C699,customers!$A$1:$A$1001,customers!B698:B1698,,0)</f>
        <v>0</v>
      </c>
      <c r="G699" s="2">
        <f>_xlfn.XLOOKUP(C699,customers!$A$1:$A$1001,customers!$C$1:$C$1001,,0)</f>
        <v>0</v>
      </c>
      <c r="H699" s="2" t="str">
        <f>_xlfn.XLOOKUP(C699,customers!$A$1:$A$1001,customers!$G$1:$G$1001,,0)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 s="5">
        <f>_xlfn.XLOOKUP(D699,products!$A$1:$A$49,products!$D$1:$D$49,,0)</f>
        <v>0.5</v>
      </c>
      <c r="L699" s="6">
        <f>_xlfn.XLOOKUP(D699,products!$A$1:$A$49,products!$E$1:$E$49,,0)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>
        <f>_xlfn.XLOOKUP(OrdersTable[[#This Row],[Customer ID]],customers!$A$1:$A$1001,customers!I698:I1698,,0)</f>
        <v>0</v>
      </c>
      <c r="Q699" s="7">
        <f>SUM(OrdersTable[Sales])</f>
        <v>45134.254999999997</v>
      </c>
      <c r="R699">
        <f>COUNTA(OrdersTable[Order ID])</f>
        <v>1000</v>
      </c>
      <c r="S699" s="7">
        <f>OrdersTable[[#This Row],[Total revenue]]/OrdersTable[[#This Row],[count order id]]</f>
        <v>45.134254999999996</v>
      </c>
    </row>
    <row r="700" spans="1:19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>
        <f>_xlfn.XLOOKUP(C700,customers!$A$1:$A$1001,customers!B699:B1699,,0)</f>
        <v>0</v>
      </c>
      <c r="G700" s="2" t="str">
        <f>_xlfn.XLOOKUP(C700,customers!$A$1:$A$1001,customers!$C$1:$C$1001,,0)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 s="5">
        <f>_xlfn.XLOOKUP(D700,products!$A$1:$A$49,products!$D$1:$D$49,,0)</f>
        <v>1</v>
      </c>
      <c r="L700" s="6">
        <f>_xlfn.XLOOKUP(D700,products!$A$1:$A$49,products!$E$1:$E$49,,0)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>
        <f>_xlfn.XLOOKUP(OrdersTable[[#This Row],[Customer ID]],customers!$A$1:$A$1001,customers!I699:I1699,,0)</f>
        <v>0</v>
      </c>
      <c r="Q700" s="7">
        <f>SUM(OrdersTable[Sales])</f>
        <v>45134.254999999997</v>
      </c>
      <c r="R700">
        <f>COUNTA(OrdersTable[Order ID])</f>
        <v>1000</v>
      </c>
      <c r="S700" s="7">
        <f>OrdersTable[[#This Row],[Total revenue]]/OrdersTable[[#This Row],[count order id]]</f>
        <v>45.134254999999996</v>
      </c>
    </row>
    <row r="701" spans="1:19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>
        <f>_xlfn.XLOOKUP(C701,customers!$A$1:$A$1001,customers!B700:B1700,,0)</f>
        <v>0</v>
      </c>
      <c r="G701" s="2" t="str">
        <f>_xlfn.XLOOKUP(C701,customers!$A$1:$A$1001,customers!$C$1:$C$1001,,0)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 s="5">
        <f>_xlfn.XLOOKUP(D701,products!$A$1:$A$49,products!$D$1:$D$49,,0)</f>
        <v>0.5</v>
      </c>
      <c r="L701" s="6">
        <f>_xlfn.XLOOKUP(D701,products!$A$1:$A$49,products!$E$1:$E$49,,0)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>
        <f>_xlfn.XLOOKUP(OrdersTable[[#This Row],[Customer ID]],customers!$A$1:$A$1001,customers!I700:I1700,,0)</f>
        <v>0</v>
      </c>
      <c r="Q701" s="7">
        <f>SUM(OrdersTable[Sales])</f>
        <v>45134.254999999997</v>
      </c>
      <c r="R701">
        <f>COUNTA(OrdersTable[Order ID])</f>
        <v>1000</v>
      </c>
      <c r="S701" s="7">
        <f>OrdersTable[[#This Row],[Total revenue]]/OrdersTable[[#This Row],[count order id]]</f>
        <v>45.134254999999996</v>
      </c>
    </row>
    <row r="702" spans="1:19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>
        <f>_xlfn.XLOOKUP(C702,customers!$A$1:$A$1001,customers!B701:B1701,,0)</f>
        <v>0</v>
      </c>
      <c r="G702" s="2" t="str">
        <f>_xlfn.XLOOKUP(C702,customers!$A$1:$A$1001,customers!$C$1:$C$1001,,0)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 s="5">
        <f>_xlfn.XLOOKUP(D702,products!$A$1:$A$49,products!$D$1:$D$49,,0)</f>
        <v>0.5</v>
      </c>
      <c r="L702" s="6">
        <f>_xlfn.XLOOKUP(D702,products!$A$1:$A$49,products!$E$1:$E$49,,0)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Large</v>
      </c>
      <c r="P702">
        <f>_xlfn.XLOOKUP(OrdersTable[[#This Row],[Customer ID]],customers!$A$1:$A$1001,customers!I701:I1701,,0)</f>
        <v>0</v>
      </c>
      <c r="Q702" s="7">
        <f>SUM(OrdersTable[Sales])</f>
        <v>45134.254999999997</v>
      </c>
      <c r="R702">
        <f>COUNTA(OrdersTable[Order ID])</f>
        <v>1000</v>
      </c>
      <c r="S702" s="7">
        <f>OrdersTable[[#This Row],[Total revenue]]/OrdersTable[[#This Row],[count order id]]</f>
        <v>45.134254999999996</v>
      </c>
    </row>
    <row r="703" spans="1:19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>
        <f>_xlfn.XLOOKUP(C703,customers!$A$1:$A$1001,customers!B702:B1702,,0)</f>
        <v>0</v>
      </c>
      <c r="G703" s="2" t="str">
        <f>_xlfn.XLOOKUP(C703,customers!$A$1:$A$1001,customers!$C$1:$C$1001,,0)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 s="5">
        <f>_xlfn.XLOOKUP(D703,products!$A$1:$A$49,products!$D$1:$D$49,,0)</f>
        <v>0.5</v>
      </c>
      <c r="L703" s="6">
        <f>_xlfn.XLOOKUP(D703,products!$A$1:$A$49,products!$E$1:$E$49,,0)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>
        <f>_xlfn.XLOOKUP(OrdersTable[[#This Row],[Customer ID]],customers!$A$1:$A$1001,customers!I702:I1702,,0)</f>
        <v>0</v>
      </c>
      <c r="Q703" s="7">
        <f>SUM(OrdersTable[Sales])</f>
        <v>45134.254999999997</v>
      </c>
      <c r="R703">
        <f>COUNTA(OrdersTable[Order ID])</f>
        <v>1000</v>
      </c>
      <c r="S703" s="7">
        <f>OrdersTable[[#This Row],[Total revenue]]/OrdersTable[[#This Row],[count order id]]</f>
        <v>45.134254999999996</v>
      </c>
    </row>
    <row r="704" spans="1:19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>
        <f>_xlfn.XLOOKUP(C704,customers!$A$1:$A$1001,customers!B703:B1703,,0)</f>
        <v>0</v>
      </c>
      <c r="G704" s="2" t="str">
        <f>_xlfn.XLOOKUP(C704,customers!$A$1:$A$1001,customers!$C$1:$C$1001,,0)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 s="5">
        <f>_xlfn.XLOOKUP(D704,products!$A$1:$A$49,products!$D$1:$D$49,,0)</f>
        <v>0.5</v>
      </c>
      <c r="L704" s="6">
        <f>_xlfn.XLOOKUP(D704,products!$A$1:$A$49,products!$E$1:$E$49,,0)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Large</v>
      </c>
      <c r="P704">
        <f>_xlfn.XLOOKUP(OrdersTable[[#This Row],[Customer ID]],customers!$A$1:$A$1001,customers!I703:I1703,,0)</f>
        <v>0</v>
      </c>
      <c r="Q704" s="7">
        <f>SUM(OrdersTable[Sales])</f>
        <v>45134.254999999997</v>
      </c>
      <c r="R704">
        <f>COUNTA(OrdersTable[Order ID])</f>
        <v>1000</v>
      </c>
      <c r="S704" s="7">
        <f>OrdersTable[[#This Row],[Total revenue]]/OrdersTable[[#This Row],[count order id]]</f>
        <v>45.134254999999996</v>
      </c>
    </row>
    <row r="705" spans="1:19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>
        <f>_xlfn.XLOOKUP(C705,customers!$A$1:$A$1001,customers!B704:B1704,,0)</f>
        <v>0</v>
      </c>
      <c r="G705" s="2">
        <f>_xlfn.XLOOKUP(C705,customers!$A$1:$A$1001,customers!$C$1:$C$1001,,0)</f>
        <v>0</v>
      </c>
      <c r="H705" s="2" t="str">
        <f>_xlfn.XLOOKUP(C705,customers!$A$1:$A$1001,customers!$G$1:$G$1001,,0)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 s="5">
        <f>_xlfn.XLOOKUP(D705,products!$A$1:$A$49,products!$D$1:$D$49,,0)</f>
        <v>2.5</v>
      </c>
      <c r="L705" s="6">
        <f>_xlfn.XLOOKUP(D705,products!$A$1:$A$49,products!$E$1:$E$49,,0)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>
        <f>_xlfn.XLOOKUP(OrdersTable[[#This Row],[Customer ID]],customers!$A$1:$A$1001,customers!I704:I1704,,0)</f>
        <v>0</v>
      </c>
      <c r="Q705" s="7">
        <f>SUM(OrdersTable[Sales])</f>
        <v>45134.254999999997</v>
      </c>
      <c r="R705">
        <f>COUNTA(OrdersTable[Order ID])</f>
        <v>1000</v>
      </c>
      <c r="S705" s="7">
        <f>OrdersTable[[#This Row],[Total revenue]]/OrdersTable[[#This Row],[count order id]]</f>
        <v>45.134254999999996</v>
      </c>
    </row>
    <row r="706" spans="1:19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>
        <f>_xlfn.XLOOKUP(C706,customers!$A$1:$A$1001,customers!B705:B1705,,0)</f>
        <v>0</v>
      </c>
      <c r="G706" s="2">
        <f>_xlfn.XLOOKUP(C706,customers!$A$1:$A$1001,customers!$C$1:$C$1001,,0)</f>
        <v>0</v>
      </c>
      <c r="H706" s="2" t="str">
        <f>_xlfn.XLOOKUP(C706,customers!$A$1:$A$1001,customers!$G$1:$G$1001,,0)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 s="5">
        <f>_xlfn.XLOOKUP(D706,products!$A$1:$A$49,products!$D$1:$D$49,,0)</f>
        <v>0.2</v>
      </c>
      <c r="L706" s="6">
        <f>_xlfn.XLOOKUP(D706,products!$A$1:$A$49,products!$E$1:$E$49,,0)</f>
        <v>3.645</v>
      </c>
      <c r="M706" s="6">
        <f t="shared" si="30"/>
        <v>21.87</v>
      </c>
      <c r="N706" t="str">
        <f t="shared" si="31"/>
        <v>Excecutive</v>
      </c>
      <c r="O706" t="str">
        <f t="shared" si="32"/>
        <v>Dark</v>
      </c>
      <c r="P706">
        <f>_xlfn.XLOOKUP(OrdersTable[[#This Row],[Customer ID]],customers!$A$1:$A$1001,customers!I705:I1705,,0)</f>
        <v>0</v>
      </c>
      <c r="Q706" s="7">
        <f>SUM(OrdersTable[Sales])</f>
        <v>45134.254999999997</v>
      </c>
      <c r="R706">
        <f>COUNTA(OrdersTable[Order ID])</f>
        <v>1000</v>
      </c>
      <c r="S706" s="7">
        <f>OrdersTable[[#This Row],[Total revenue]]/OrdersTable[[#This Row],[count order id]]</f>
        <v>45.134254999999996</v>
      </c>
    </row>
    <row r="707" spans="1:19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>
        <f>_xlfn.XLOOKUP(C707,customers!$A$1:$A$1001,customers!B706:B1706,,0)</f>
        <v>0</v>
      </c>
      <c r="G707" s="2" t="str">
        <f>_xlfn.XLOOKUP(C707,customers!$A$1:$A$1001,customers!$C$1:$C$1001,,0)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 s="5">
        <f>_xlfn.XLOOKUP(D707,products!$A$1:$A$49,products!$D$1:$D$49,,0)</f>
        <v>0.5</v>
      </c>
      <c r="L707" s="6">
        <f>_xlfn.XLOOKUP(D707,products!$A$1:$A$49,products!$E$1:$E$49,,0)</f>
        <v>8.91</v>
      </c>
      <c r="M707" s="6">
        <f t="shared" ref="M707:M770" si="33">L707*E707</f>
        <v>17.82</v>
      </c>
      <c r="N707" t="str">
        <f t="shared" ref="N707:N770" si="34">IF(I707="Rob","Robusta", IF(I707="Exc","Excecutive", IF(I707="Ara","Arabica", IF(I707="Lib","Liberica"))))</f>
        <v>Excecutive</v>
      </c>
      <c r="O707" t="str">
        <f t="shared" ref="O707:O770" si="35">IF(J707="M","Medium", IF(J707="L","Large", IF(J707="D","Dark")))</f>
        <v>Large</v>
      </c>
      <c r="P707">
        <f>_xlfn.XLOOKUP(OrdersTable[[#This Row],[Customer ID]],customers!$A$1:$A$1001,customers!I706:I1706,,0)</f>
        <v>0</v>
      </c>
      <c r="Q707" s="7">
        <f>SUM(OrdersTable[Sales])</f>
        <v>45134.254999999997</v>
      </c>
      <c r="R707">
        <f>COUNTA(OrdersTable[Order ID])</f>
        <v>1000</v>
      </c>
      <c r="S707" s="7">
        <f>OrdersTable[[#This Row],[Total revenue]]/OrdersTable[[#This Row],[count order id]]</f>
        <v>45.134254999999996</v>
      </c>
    </row>
    <row r="708" spans="1:19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>
        <f>_xlfn.XLOOKUP(C708,customers!$A$1:$A$1001,customers!B707:B1707,,0)</f>
        <v>0</v>
      </c>
      <c r="G708" s="2" t="str">
        <f>_xlfn.XLOOKUP(C708,customers!$A$1:$A$1001,customers!$C$1:$C$1001,,0)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 s="5">
        <f>_xlfn.XLOOKUP(D708,products!$A$1:$A$49,products!$D$1:$D$49,,0)</f>
        <v>0.2</v>
      </c>
      <c r="L708" s="6">
        <f>_xlfn.XLOOKUP(D708,products!$A$1:$A$49,products!$E$1:$E$49,,0)</f>
        <v>4.125</v>
      </c>
      <c r="M708" s="6">
        <f t="shared" si="33"/>
        <v>12.375</v>
      </c>
      <c r="N708" t="str">
        <f t="shared" si="34"/>
        <v>Excecutive</v>
      </c>
      <c r="O708" t="str">
        <f t="shared" si="35"/>
        <v>Medium</v>
      </c>
      <c r="P708">
        <f>_xlfn.XLOOKUP(OrdersTable[[#This Row],[Customer ID]],customers!$A$1:$A$1001,customers!I707:I1707,,0)</f>
        <v>0</v>
      </c>
      <c r="Q708" s="7">
        <f>SUM(OrdersTable[Sales])</f>
        <v>45134.254999999997</v>
      </c>
      <c r="R708">
        <f>COUNTA(OrdersTable[Order ID])</f>
        <v>1000</v>
      </c>
      <c r="S708" s="7">
        <f>OrdersTable[[#This Row],[Total revenue]]/OrdersTable[[#This Row],[count order id]]</f>
        <v>45.134254999999996</v>
      </c>
    </row>
    <row r="709" spans="1:19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>
        <f>_xlfn.XLOOKUP(C709,customers!$A$1:$A$1001,customers!B708:B1708,,0)</f>
        <v>0</v>
      </c>
      <c r="G709" s="2">
        <f>_xlfn.XLOOKUP(C709,customers!$A$1:$A$1001,customers!$C$1:$C$1001,,0)</f>
        <v>0</v>
      </c>
      <c r="H709" s="2" t="str">
        <f>_xlfn.XLOOKUP(C709,customers!$A$1:$A$1001,customers!$G$1:$G$1001,,0)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 s="5">
        <f>_xlfn.XLOOKUP(D709,products!$A$1:$A$49,products!$D$1:$D$49,,0)</f>
        <v>1</v>
      </c>
      <c r="L709" s="6">
        <f>_xlfn.XLOOKUP(D709,products!$A$1:$A$49,products!$E$1:$E$49,,0)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>
        <f>_xlfn.XLOOKUP(OrdersTable[[#This Row],[Customer ID]],customers!$A$1:$A$1001,customers!I708:I1708,,0)</f>
        <v>0</v>
      </c>
      <c r="Q709" s="7">
        <f>SUM(OrdersTable[Sales])</f>
        <v>45134.254999999997</v>
      </c>
      <c r="R709">
        <f>COUNTA(OrdersTable[Order ID])</f>
        <v>1000</v>
      </c>
      <c r="S709" s="7">
        <f>OrdersTable[[#This Row],[Total revenue]]/OrdersTable[[#This Row],[count order id]]</f>
        <v>45.134254999999996</v>
      </c>
    </row>
    <row r="710" spans="1:19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>
        <f>_xlfn.XLOOKUP(C710,customers!$A$1:$A$1001,customers!B709:B1709,,0)</f>
        <v>0</v>
      </c>
      <c r="G710" s="2" t="str">
        <f>_xlfn.XLOOKUP(C710,customers!$A$1:$A$1001,customers!$C$1:$C$1001,,0)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 s="5">
        <f>_xlfn.XLOOKUP(D710,products!$A$1:$A$49,products!$D$1:$D$49,,0)</f>
        <v>0.5</v>
      </c>
      <c r="L710" s="6">
        <f>_xlfn.XLOOKUP(D710,products!$A$1:$A$49,products!$E$1:$E$49,,0)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>
        <f>_xlfn.XLOOKUP(OrdersTable[[#This Row],[Customer ID]],customers!$A$1:$A$1001,customers!I709:I1709,,0)</f>
        <v>0</v>
      </c>
      <c r="Q710" s="7">
        <f>SUM(OrdersTable[Sales])</f>
        <v>45134.254999999997</v>
      </c>
      <c r="R710">
        <f>COUNTA(OrdersTable[Order ID])</f>
        <v>1000</v>
      </c>
      <c r="S710" s="7">
        <f>OrdersTable[[#This Row],[Total revenue]]/OrdersTable[[#This Row],[count order id]]</f>
        <v>45.134254999999996</v>
      </c>
    </row>
    <row r="711" spans="1:19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>
        <f>_xlfn.XLOOKUP(C711,customers!$A$1:$A$1001,customers!B710:B1710,,0)</f>
        <v>0</v>
      </c>
      <c r="G711" s="2">
        <f>_xlfn.XLOOKUP(C711,customers!$A$1:$A$1001,customers!$C$1:$C$1001,,0)</f>
        <v>0</v>
      </c>
      <c r="H711" s="2" t="str">
        <f>_xlfn.XLOOKUP(C711,customers!$A$1:$A$1001,customers!$G$1:$G$1001,,0)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 s="5">
        <f>_xlfn.XLOOKUP(D711,products!$A$1:$A$49,products!$D$1:$D$49,,0)</f>
        <v>0.5</v>
      </c>
      <c r="L711" s="6">
        <f>_xlfn.XLOOKUP(D711,products!$A$1:$A$49,products!$E$1:$E$49,,0)</f>
        <v>8.91</v>
      </c>
      <c r="M711" s="6">
        <f t="shared" si="33"/>
        <v>17.82</v>
      </c>
      <c r="N711" t="str">
        <f t="shared" si="34"/>
        <v>Excecutive</v>
      </c>
      <c r="O711" t="str">
        <f t="shared" si="35"/>
        <v>Large</v>
      </c>
      <c r="P711">
        <f>_xlfn.XLOOKUP(OrdersTable[[#This Row],[Customer ID]],customers!$A$1:$A$1001,customers!I710:I1710,,0)</f>
        <v>0</v>
      </c>
      <c r="Q711" s="7">
        <f>SUM(OrdersTable[Sales])</f>
        <v>45134.254999999997</v>
      </c>
      <c r="R711">
        <f>COUNTA(OrdersTable[Order ID])</f>
        <v>1000</v>
      </c>
      <c r="S711" s="7">
        <f>OrdersTable[[#This Row],[Total revenue]]/OrdersTable[[#This Row],[count order id]]</f>
        <v>45.134254999999996</v>
      </c>
    </row>
    <row r="712" spans="1:19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>
        <f>_xlfn.XLOOKUP(C712,customers!$A$1:$A$1001,customers!B711:B1711,,0)</f>
        <v>0</v>
      </c>
      <c r="G712" s="2" t="str">
        <f>_xlfn.XLOOKUP(C712,customers!$A$1:$A$1001,customers!$C$1:$C$1001,,0)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 s="5">
        <f>_xlfn.XLOOKUP(D712,products!$A$1:$A$49,products!$D$1:$D$49,,0)</f>
        <v>0.5</v>
      </c>
      <c r="L712" s="6">
        <f>_xlfn.XLOOKUP(D712,products!$A$1:$A$49,products!$E$1:$E$49,,0)</f>
        <v>8.25</v>
      </c>
      <c r="M712" s="6">
        <f t="shared" si="33"/>
        <v>24.75</v>
      </c>
      <c r="N712" t="str">
        <f t="shared" si="34"/>
        <v>Excecutive</v>
      </c>
      <c r="O712" t="str">
        <f t="shared" si="35"/>
        <v>Medium</v>
      </c>
      <c r="P712">
        <f>_xlfn.XLOOKUP(OrdersTable[[#This Row],[Customer ID]],customers!$A$1:$A$1001,customers!I711:I1711,,0)</f>
        <v>0</v>
      </c>
      <c r="Q712" s="7">
        <f>SUM(OrdersTable[Sales])</f>
        <v>45134.254999999997</v>
      </c>
      <c r="R712">
        <f>COUNTA(OrdersTable[Order ID])</f>
        <v>1000</v>
      </c>
      <c r="S712" s="7">
        <f>OrdersTable[[#This Row],[Total revenue]]/OrdersTable[[#This Row],[count order id]]</f>
        <v>45.134254999999996</v>
      </c>
    </row>
    <row r="713" spans="1:19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>
        <f>_xlfn.XLOOKUP(C713,customers!$A$1:$A$1001,customers!B712:B1712,,0)</f>
        <v>0</v>
      </c>
      <c r="G713" s="2" t="str">
        <f>_xlfn.XLOOKUP(C713,customers!$A$1:$A$1001,customers!$C$1:$C$1001,,0)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 s="5">
        <f>_xlfn.XLOOKUP(D713,products!$A$1:$A$49,products!$D$1:$D$49,,0)</f>
        <v>0.2</v>
      </c>
      <c r="L713" s="6">
        <f>_xlfn.XLOOKUP(D713,products!$A$1:$A$49,products!$E$1:$E$49,,0)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>
        <f>_xlfn.XLOOKUP(OrdersTable[[#This Row],[Customer ID]],customers!$A$1:$A$1001,customers!I712:I1712,,0)</f>
        <v>0</v>
      </c>
      <c r="Q713" s="7">
        <f>SUM(OrdersTable[Sales])</f>
        <v>45134.254999999997</v>
      </c>
      <c r="R713">
        <f>COUNTA(OrdersTable[Order ID])</f>
        <v>1000</v>
      </c>
      <c r="S713" s="7">
        <f>OrdersTable[[#This Row],[Total revenue]]/OrdersTable[[#This Row],[count order id]]</f>
        <v>45.134254999999996</v>
      </c>
    </row>
    <row r="714" spans="1:19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>
        <f>_xlfn.XLOOKUP(C714,customers!$A$1:$A$1001,customers!B713:B1713,,0)</f>
        <v>0</v>
      </c>
      <c r="G714" s="2">
        <f>_xlfn.XLOOKUP(C714,customers!$A$1:$A$1001,customers!$C$1:$C$1001,,0)</f>
        <v>0</v>
      </c>
      <c r="H714" s="2" t="str">
        <f>_xlfn.XLOOKUP(C714,customers!$A$1:$A$1001,customers!$G$1:$G$1001,,0)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 s="5">
        <f>_xlfn.XLOOKUP(D714,products!$A$1:$A$49,products!$D$1:$D$49,,0)</f>
        <v>0.5</v>
      </c>
      <c r="L714" s="6">
        <f>_xlfn.XLOOKUP(D714,products!$A$1:$A$49,products!$E$1:$E$49,,0)</f>
        <v>8.25</v>
      </c>
      <c r="M714" s="6">
        <f t="shared" si="33"/>
        <v>16.5</v>
      </c>
      <c r="N714" t="str">
        <f t="shared" si="34"/>
        <v>Excecutive</v>
      </c>
      <c r="O714" t="str">
        <f t="shared" si="35"/>
        <v>Medium</v>
      </c>
      <c r="P714">
        <f>_xlfn.XLOOKUP(OrdersTable[[#This Row],[Customer ID]],customers!$A$1:$A$1001,customers!I713:I1713,,0)</f>
        <v>0</v>
      </c>
      <c r="Q714" s="7">
        <f>SUM(OrdersTable[Sales])</f>
        <v>45134.254999999997</v>
      </c>
      <c r="R714">
        <f>COUNTA(OrdersTable[Order ID])</f>
        <v>1000</v>
      </c>
      <c r="S714" s="7">
        <f>OrdersTable[[#This Row],[Total revenue]]/OrdersTable[[#This Row],[count order id]]</f>
        <v>45.134254999999996</v>
      </c>
    </row>
    <row r="715" spans="1:19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>
        <f>_xlfn.XLOOKUP(C715,customers!$A$1:$A$1001,customers!B714:B1714,,0)</f>
        <v>0</v>
      </c>
      <c r="G715" s="2" t="str">
        <f>_xlfn.XLOOKUP(C715,customers!$A$1:$A$1001,customers!$C$1:$C$1001,,0)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 s="5">
        <f>_xlfn.XLOOKUP(D715,products!$A$1:$A$49,products!$D$1:$D$49,,0)</f>
        <v>0.2</v>
      </c>
      <c r="L715" s="6">
        <f>_xlfn.XLOOKUP(D715,products!$A$1:$A$49,products!$E$1:$E$49,,0)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>
        <f>_xlfn.XLOOKUP(OrdersTable[[#This Row],[Customer ID]],customers!$A$1:$A$1001,customers!I714:I1714,,0)</f>
        <v>0</v>
      </c>
      <c r="Q715" s="7">
        <f>SUM(OrdersTable[Sales])</f>
        <v>45134.254999999997</v>
      </c>
      <c r="R715">
        <f>COUNTA(OrdersTable[Order ID])</f>
        <v>1000</v>
      </c>
      <c r="S715" s="7">
        <f>OrdersTable[[#This Row],[Total revenue]]/OrdersTable[[#This Row],[count order id]]</f>
        <v>45.134254999999996</v>
      </c>
    </row>
    <row r="716" spans="1:19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>
        <f>_xlfn.XLOOKUP(C716,customers!$A$1:$A$1001,customers!B715:B1715,,0)</f>
        <v>0</v>
      </c>
      <c r="G716" s="2" t="str">
        <f>_xlfn.XLOOKUP(C716,customers!$A$1:$A$1001,customers!$C$1:$C$1001,,0)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 s="5">
        <f>_xlfn.XLOOKUP(D716,products!$A$1:$A$49,products!$D$1:$D$49,,0)</f>
        <v>0.2</v>
      </c>
      <c r="L716" s="6">
        <f>_xlfn.XLOOKUP(D716,products!$A$1:$A$49,products!$E$1:$E$49,,0)</f>
        <v>3.645</v>
      </c>
      <c r="M716" s="6">
        <f t="shared" si="33"/>
        <v>14.58</v>
      </c>
      <c r="N716" t="str">
        <f t="shared" si="34"/>
        <v>Excecutive</v>
      </c>
      <c r="O716" t="str">
        <f t="shared" si="35"/>
        <v>Dark</v>
      </c>
      <c r="P716">
        <f>_xlfn.XLOOKUP(OrdersTable[[#This Row],[Customer ID]],customers!$A$1:$A$1001,customers!I715:I1715,,0)</f>
        <v>0</v>
      </c>
      <c r="Q716" s="7">
        <f>SUM(OrdersTable[Sales])</f>
        <v>45134.254999999997</v>
      </c>
      <c r="R716">
        <f>COUNTA(OrdersTable[Order ID])</f>
        <v>1000</v>
      </c>
      <c r="S716" s="7">
        <f>OrdersTable[[#This Row],[Total revenue]]/OrdersTable[[#This Row],[count order id]]</f>
        <v>45.134254999999996</v>
      </c>
    </row>
    <row r="717" spans="1:19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>
        <f>_xlfn.XLOOKUP(C717,customers!$A$1:$A$1001,customers!B716:B1716,,0)</f>
        <v>0</v>
      </c>
      <c r="G717" s="2" t="str">
        <f>_xlfn.XLOOKUP(C717,customers!$A$1:$A$1001,customers!$C$1:$C$1001,,0)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 s="5">
        <f>_xlfn.XLOOKUP(D717,products!$A$1:$A$49,products!$D$1:$D$49,,0)</f>
        <v>1</v>
      </c>
      <c r="L717" s="6">
        <f>_xlfn.XLOOKUP(D717,products!$A$1:$A$49,products!$E$1:$E$49,,0)</f>
        <v>14.85</v>
      </c>
      <c r="M717" s="6">
        <f t="shared" si="33"/>
        <v>89.1</v>
      </c>
      <c r="N717" t="str">
        <f t="shared" si="34"/>
        <v>Excecutive</v>
      </c>
      <c r="O717" t="str">
        <f t="shared" si="35"/>
        <v>Large</v>
      </c>
      <c r="P717">
        <f>_xlfn.XLOOKUP(OrdersTable[[#This Row],[Customer ID]],customers!$A$1:$A$1001,customers!I716:I1716,,0)</f>
        <v>0</v>
      </c>
      <c r="Q717" s="7">
        <f>SUM(OrdersTable[Sales])</f>
        <v>45134.254999999997</v>
      </c>
      <c r="R717">
        <f>COUNTA(OrdersTable[Order ID])</f>
        <v>1000</v>
      </c>
      <c r="S717" s="7">
        <f>OrdersTable[[#This Row],[Total revenue]]/OrdersTable[[#This Row],[count order id]]</f>
        <v>45.134254999999996</v>
      </c>
    </row>
    <row r="718" spans="1:19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_xlfn.XLOOKUP(C718,customers!$A$1:$A$1001,customers!B717:B1717,,0)</f>
        <v>0</v>
      </c>
      <c r="G718" s="2" t="str">
        <f>_xlfn.XLOOKUP(C718,customers!$A$1:$A$1001,customers!$C$1:$C$1001,,0)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 s="5">
        <f>_xlfn.XLOOKUP(D718,products!$A$1:$A$49,products!$D$1:$D$49,,0)</f>
        <v>1</v>
      </c>
      <c r="L718" s="6">
        <f>_xlfn.XLOOKUP(D718,products!$A$1:$A$49,products!$E$1:$E$49,,0)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Large</v>
      </c>
      <c r="P718">
        <f>_xlfn.XLOOKUP(OrdersTable[[#This Row],[Customer ID]],customers!$A$1:$A$1001,customers!I717:I1717,,0)</f>
        <v>0</v>
      </c>
      <c r="Q718" s="7">
        <f>SUM(OrdersTable[Sales])</f>
        <v>45134.254999999997</v>
      </c>
      <c r="R718">
        <f>COUNTA(OrdersTable[Order ID])</f>
        <v>1000</v>
      </c>
      <c r="S718" s="7">
        <f>OrdersTable[[#This Row],[Total revenue]]/OrdersTable[[#This Row],[count order id]]</f>
        <v>45.134254999999996</v>
      </c>
    </row>
    <row r="719" spans="1:19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>
        <f>_xlfn.XLOOKUP(C719,customers!$A$1:$A$1001,customers!B718:B1718,,0)</f>
        <v>0</v>
      </c>
      <c r="G719" s="2" t="str">
        <f>_xlfn.XLOOKUP(C719,customers!$A$1:$A$1001,customers!$C$1:$C$1001,,0)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 s="5">
        <f>_xlfn.XLOOKUP(D719,products!$A$1:$A$49,products!$D$1:$D$49,,0)</f>
        <v>2.5</v>
      </c>
      <c r="L719" s="6">
        <f>_xlfn.XLOOKUP(D719,products!$A$1:$A$49,products!$E$1:$E$49,,0)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>
        <f>_xlfn.XLOOKUP(OrdersTable[[#This Row],[Customer ID]],customers!$A$1:$A$1001,customers!I718:I1718,,0)</f>
        <v>0</v>
      </c>
      <c r="Q719" s="7">
        <f>SUM(OrdersTable[Sales])</f>
        <v>45134.254999999997</v>
      </c>
      <c r="R719">
        <f>COUNTA(OrdersTable[Order ID])</f>
        <v>1000</v>
      </c>
      <c r="S719" s="7">
        <f>OrdersTable[[#This Row],[Total revenue]]/OrdersTable[[#This Row],[count order id]]</f>
        <v>45.134254999999996</v>
      </c>
    </row>
    <row r="720" spans="1:19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>
        <f>_xlfn.XLOOKUP(C720,customers!$A$1:$A$1001,customers!B719:B1719,,0)</f>
        <v>0</v>
      </c>
      <c r="G720" s="2" t="str">
        <f>_xlfn.XLOOKUP(C720,customers!$A$1:$A$1001,customers!$C$1:$C$1001,,0)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 s="5">
        <f>_xlfn.XLOOKUP(D720,products!$A$1:$A$49,products!$D$1:$D$49,,0)</f>
        <v>1</v>
      </c>
      <c r="L720" s="6">
        <f>_xlfn.XLOOKUP(D720,products!$A$1:$A$49,products!$E$1:$E$49,,0)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>
        <f>_xlfn.XLOOKUP(OrdersTable[[#This Row],[Customer ID]],customers!$A$1:$A$1001,customers!I719:I1719,,0)</f>
        <v>0</v>
      </c>
      <c r="Q720" s="7">
        <f>SUM(OrdersTable[Sales])</f>
        <v>45134.254999999997</v>
      </c>
      <c r="R720">
        <f>COUNTA(OrdersTable[Order ID])</f>
        <v>1000</v>
      </c>
      <c r="S720" s="7">
        <f>OrdersTable[[#This Row],[Total revenue]]/OrdersTable[[#This Row],[count order id]]</f>
        <v>45.134254999999996</v>
      </c>
    </row>
    <row r="721" spans="1:19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>
        <f>_xlfn.XLOOKUP(C721,customers!$A$1:$A$1001,customers!B720:B1720,,0)</f>
        <v>0</v>
      </c>
      <c r="G721" s="2" t="str">
        <f>_xlfn.XLOOKUP(C721,customers!$A$1:$A$1001,customers!$C$1:$C$1001,,0)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 s="5">
        <f>_xlfn.XLOOKUP(D721,products!$A$1:$A$49,products!$D$1:$D$49,,0)</f>
        <v>1</v>
      </c>
      <c r="L721" s="6">
        <f>_xlfn.XLOOKUP(D721,products!$A$1:$A$49,products!$E$1:$E$49,,0)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Large</v>
      </c>
      <c r="P721">
        <f>_xlfn.XLOOKUP(OrdersTable[[#This Row],[Customer ID]],customers!$A$1:$A$1001,customers!I720:I1720,,0)</f>
        <v>0</v>
      </c>
      <c r="Q721" s="7">
        <f>SUM(OrdersTable[Sales])</f>
        <v>45134.254999999997</v>
      </c>
      <c r="R721">
        <f>COUNTA(OrdersTable[Order ID])</f>
        <v>1000</v>
      </c>
      <c r="S721" s="7">
        <f>OrdersTable[[#This Row],[Total revenue]]/OrdersTable[[#This Row],[count order id]]</f>
        <v>45.134254999999996</v>
      </c>
    </row>
    <row r="722" spans="1:19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>
        <f>_xlfn.XLOOKUP(C722,customers!$A$1:$A$1001,customers!B721:B1721,,0)</f>
        <v>0</v>
      </c>
      <c r="G722" s="2" t="str">
        <f>_xlfn.XLOOKUP(C722,customers!$A$1:$A$1001,customers!$C$1:$C$1001,,0)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 s="5">
        <f>_xlfn.XLOOKUP(D722,products!$A$1:$A$49,products!$D$1:$D$49,,0)</f>
        <v>0.5</v>
      </c>
      <c r="L722" s="6">
        <f>_xlfn.XLOOKUP(D722,products!$A$1:$A$49,products!$E$1:$E$49,,0)</f>
        <v>7.29</v>
      </c>
      <c r="M722" s="6">
        <f t="shared" si="33"/>
        <v>36.450000000000003</v>
      </c>
      <c r="N722" t="str">
        <f t="shared" si="34"/>
        <v>Excecutive</v>
      </c>
      <c r="O722" t="str">
        <f t="shared" si="35"/>
        <v>Dark</v>
      </c>
      <c r="P722">
        <f>_xlfn.XLOOKUP(OrdersTable[[#This Row],[Customer ID]],customers!$A$1:$A$1001,customers!I721:I1721,,0)</f>
        <v>0</v>
      </c>
      <c r="Q722" s="7">
        <f>SUM(OrdersTable[Sales])</f>
        <v>45134.254999999997</v>
      </c>
      <c r="R722">
        <f>COUNTA(OrdersTable[Order ID])</f>
        <v>1000</v>
      </c>
      <c r="S722" s="7">
        <f>OrdersTable[[#This Row],[Total revenue]]/OrdersTable[[#This Row],[count order id]]</f>
        <v>45.134254999999996</v>
      </c>
    </row>
    <row r="723" spans="1:19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>
        <f>_xlfn.XLOOKUP(C723,customers!$A$1:$A$1001,customers!B722:B1722,,0)</f>
        <v>0</v>
      </c>
      <c r="G723" s="2" t="str">
        <f>_xlfn.XLOOKUP(C723,customers!$A$1:$A$1001,customers!$C$1:$C$1001,,0)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 s="5">
        <f>_xlfn.XLOOKUP(D723,products!$A$1:$A$49,products!$D$1:$D$49,,0)</f>
        <v>0.2</v>
      </c>
      <c r="L723" s="6">
        <f>_xlfn.XLOOKUP(D723,products!$A$1:$A$49,products!$E$1:$E$49,,0)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>
        <f>_xlfn.XLOOKUP(OrdersTable[[#This Row],[Customer ID]],customers!$A$1:$A$1001,customers!I722:I1722,,0)</f>
        <v>0</v>
      </c>
      <c r="Q723" s="7">
        <f>SUM(OrdersTable[Sales])</f>
        <v>45134.254999999997</v>
      </c>
      <c r="R723">
        <f>COUNTA(OrdersTable[Order ID])</f>
        <v>1000</v>
      </c>
      <c r="S723" s="7">
        <f>OrdersTable[[#This Row],[Total revenue]]/OrdersTable[[#This Row],[count order id]]</f>
        <v>45.134254999999996</v>
      </c>
    </row>
    <row r="724" spans="1:19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>
        <f>_xlfn.XLOOKUP(C724,customers!$A$1:$A$1001,customers!B723:B1723,,0)</f>
        <v>0</v>
      </c>
      <c r="G724" s="2">
        <f>_xlfn.XLOOKUP(C724,customers!$A$1:$A$1001,customers!$C$1:$C$1001,,0)</f>
        <v>0</v>
      </c>
      <c r="H724" s="2" t="str">
        <f>_xlfn.XLOOKUP(C724,customers!$A$1:$A$1001,customers!$G$1:$G$1001,,0)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 s="5">
        <f>_xlfn.XLOOKUP(D724,products!$A$1:$A$49,products!$D$1:$D$49,,0)</f>
        <v>1</v>
      </c>
      <c r="L724" s="6">
        <f>_xlfn.XLOOKUP(D724,products!$A$1:$A$49,products!$E$1:$E$49,,0)</f>
        <v>12.15</v>
      </c>
      <c r="M724" s="6">
        <f t="shared" si="33"/>
        <v>24.3</v>
      </c>
      <c r="N724" t="str">
        <f t="shared" si="34"/>
        <v>Excecutive</v>
      </c>
      <c r="O724" t="str">
        <f t="shared" si="35"/>
        <v>Dark</v>
      </c>
      <c r="P724">
        <f>_xlfn.XLOOKUP(OrdersTable[[#This Row],[Customer ID]],customers!$A$1:$A$1001,customers!I723:I1723,,0)</f>
        <v>0</v>
      </c>
      <c r="Q724" s="7">
        <f>SUM(OrdersTable[Sales])</f>
        <v>45134.254999999997</v>
      </c>
      <c r="R724">
        <f>COUNTA(OrdersTable[Order ID])</f>
        <v>1000</v>
      </c>
      <c r="S724" s="7">
        <f>OrdersTable[[#This Row],[Total revenue]]/OrdersTable[[#This Row],[count order id]]</f>
        <v>45.134254999999996</v>
      </c>
    </row>
    <row r="725" spans="1:19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>
        <f>_xlfn.XLOOKUP(C725,customers!$A$1:$A$1001,customers!B724:B1724,,0)</f>
        <v>0</v>
      </c>
      <c r="G725" s="2" t="str">
        <f>_xlfn.XLOOKUP(C725,customers!$A$1:$A$1001,customers!$C$1:$C$1001,,0)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 s="5">
        <f>_xlfn.XLOOKUP(D725,products!$A$1:$A$49,products!$D$1:$D$49,,0)</f>
        <v>2.5</v>
      </c>
      <c r="L725" s="6">
        <f>_xlfn.XLOOKUP(D725,products!$A$1:$A$49,products!$E$1:$E$49,,0)</f>
        <v>31.624999999999996</v>
      </c>
      <c r="M725" s="6">
        <f t="shared" si="33"/>
        <v>63.249999999999993</v>
      </c>
      <c r="N725" t="str">
        <f t="shared" si="34"/>
        <v>Excecutive</v>
      </c>
      <c r="O725" t="str">
        <f t="shared" si="35"/>
        <v>Medium</v>
      </c>
      <c r="P725">
        <f>_xlfn.XLOOKUP(OrdersTable[[#This Row],[Customer ID]],customers!$A$1:$A$1001,customers!I724:I1724,,0)</f>
        <v>0</v>
      </c>
      <c r="Q725" s="7">
        <f>SUM(OrdersTable[Sales])</f>
        <v>45134.254999999997</v>
      </c>
      <c r="R725">
        <f>COUNTA(OrdersTable[Order ID])</f>
        <v>1000</v>
      </c>
      <c r="S725" s="7">
        <f>OrdersTable[[#This Row],[Total revenue]]/OrdersTable[[#This Row],[count order id]]</f>
        <v>45.134254999999996</v>
      </c>
    </row>
    <row r="726" spans="1:19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>
        <f>_xlfn.XLOOKUP(C726,customers!$A$1:$A$1001,customers!B725:B1725,,0)</f>
        <v>0</v>
      </c>
      <c r="G726" s="2">
        <f>_xlfn.XLOOKUP(C726,customers!$A$1:$A$1001,customers!$C$1:$C$1001,,0)</f>
        <v>0</v>
      </c>
      <c r="H726" s="2" t="str">
        <f>_xlfn.XLOOKUP(C726,customers!$A$1:$A$1001,customers!$G$1:$G$1001,,0)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 s="5">
        <f>_xlfn.XLOOKUP(D726,products!$A$1:$A$49,products!$D$1:$D$49,,0)</f>
        <v>0.2</v>
      </c>
      <c r="L726" s="6">
        <f>_xlfn.XLOOKUP(D726,products!$A$1:$A$49,products!$E$1:$E$49,,0)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>
        <f>_xlfn.XLOOKUP(OrdersTable[[#This Row],[Customer ID]],customers!$A$1:$A$1001,customers!I725:I1725,,0)</f>
        <v>0</v>
      </c>
      <c r="Q726" s="7">
        <f>SUM(OrdersTable[Sales])</f>
        <v>45134.254999999997</v>
      </c>
      <c r="R726">
        <f>COUNTA(OrdersTable[Order ID])</f>
        <v>1000</v>
      </c>
      <c r="S726" s="7">
        <f>OrdersTable[[#This Row],[Total revenue]]/OrdersTable[[#This Row],[count order id]]</f>
        <v>45.134254999999996</v>
      </c>
    </row>
    <row r="727" spans="1:19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>
        <f>_xlfn.XLOOKUP(C727,customers!$A$1:$A$1001,customers!B726:B1726,,0)</f>
        <v>0</v>
      </c>
      <c r="G727" s="2" t="str">
        <f>_xlfn.XLOOKUP(C727,customers!$A$1:$A$1001,customers!$C$1:$C$1001,,0)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 s="5">
        <f>_xlfn.XLOOKUP(D727,products!$A$1:$A$49,products!$D$1:$D$49,,0)</f>
        <v>0.2</v>
      </c>
      <c r="L727" s="6">
        <f>_xlfn.XLOOKUP(D727,products!$A$1:$A$49,products!$E$1:$E$49,,0)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Large</v>
      </c>
      <c r="P727">
        <f>_xlfn.XLOOKUP(OrdersTable[[#This Row],[Customer ID]],customers!$A$1:$A$1001,customers!I726:I1726,,0)</f>
        <v>0</v>
      </c>
      <c r="Q727" s="7">
        <f>SUM(OrdersTable[Sales])</f>
        <v>45134.254999999997</v>
      </c>
      <c r="R727">
        <f>COUNTA(OrdersTable[Order ID])</f>
        <v>1000</v>
      </c>
      <c r="S727" s="7">
        <f>OrdersTable[[#This Row],[Total revenue]]/OrdersTable[[#This Row],[count order id]]</f>
        <v>45.134254999999996</v>
      </c>
    </row>
    <row r="728" spans="1:19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>
        <f>_xlfn.XLOOKUP(C728,customers!$A$1:$A$1001,customers!B727:B1727,,0)</f>
        <v>0</v>
      </c>
      <c r="G728" s="2">
        <f>_xlfn.XLOOKUP(C728,customers!$A$1:$A$1001,customers!$C$1:$C$1001,,0)</f>
        <v>0</v>
      </c>
      <c r="H728" s="2" t="str">
        <f>_xlfn.XLOOKUP(C728,customers!$A$1:$A$1001,customers!$G$1:$G$1001,,0)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 s="5">
        <f>_xlfn.XLOOKUP(D728,products!$A$1:$A$49,products!$D$1:$D$49,,0)</f>
        <v>2.5</v>
      </c>
      <c r="L728" s="6">
        <f>_xlfn.XLOOKUP(D728,products!$A$1:$A$49,products!$E$1:$E$49,,0)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Large</v>
      </c>
      <c r="P728">
        <f>_xlfn.XLOOKUP(OrdersTable[[#This Row],[Customer ID]],customers!$A$1:$A$1001,customers!I727:I1727,,0)</f>
        <v>0</v>
      </c>
      <c r="Q728" s="7">
        <f>SUM(OrdersTable[Sales])</f>
        <v>45134.254999999997</v>
      </c>
      <c r="R728">
        <f>COUNTA(OrdersTable[Order ID])</f>
        <v>1000</v>
      </c>
      <c r="S728" s="7">
        <f>OrdersTable[[#This Row],[Total revenue]]/OrdersTable[[#This Row],[count order id]]</f>
        <v>45.134254999999996</v>
      </c>
    </row>
    <row r="729" spans="1:19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>
        <f>_xlfn.XLOOKUP(C729,customers!$A$1:$A$1001,customers!B728:B1728,,0)</f>
        <v>0</v>
      </c>
      <c r="G729" s="2" t="str">
        <f>_xlfn.XLOOKUP(C729,customers!$A$1:$A$1001,customers!$C$1:$C$1001,,0)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 s="5">
        <f>_xlfn.XLOOKUP(D729,products!$A$1:$A$49,products!$D$1:$D$49,,0)</f>
        <v>0.5</v>
      </c>
      <c r="L729" s="6">
        <f>_xlfn.XLOOKUP(D729,products!$A$1:$A$49,products!$E$1:$E$49,,0)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>
        <f>_xlfn.XLOOKUP(OrdersTable[[#This Row],[Customer ID]],customers!$A$1:$A$1001,customers!I728:I1728,,0)</f>
        <v>0</v>
      </c>
      <c r="Q729" s="7">
        <f>SUM(OrdersTable[Sales])</f>
        <v>45134.254999999997</v>
      </c>
      <c r="R729">
        <f>COUNTA(OrdersTable[Order ID])</f>
        <v>1000</v>
      </c>
      <c r="S729" s="7">
        <f>OrdersTable[[#This Row],[Total revenue]]/OrdersTable[[#This Row],[count order id]]</f>
        <v>45.134254999999996</v>
      </c>
    </row>
    <row r="730" spans="1:19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>
        <f>_xlfn.XLOOKUP(C730,customers!$A$1:$A$1001,customers!B729:B1729,,0)</f>
        <v>0</v>
      </c>
      <c r="G730" s="2" t="str">
        <f>_xlfn.XLOOKUP(C730,customers!$A$1:$A$1001,customers!$C$1:$C$1001,,0)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 s="5">
        <f>_xlfn.XLOOKUP(D730,products!$A$1:$A$49,products!$D$1:$D$49,,0)</f>
        <v>0.5</v>
      </c>
      <c r="L730" s="6">
        <f>_xlfn.XLOOKUP(D730,products!$A$1:$A$49,products!$E$1:$E$49,,0)</f>
        <v>7.29</v>
      </c>
      <c r="M730" s="6">
        <f t="shared" si="33"/>
        <v>21.87</v>
      </c>
      <c r="N730" t="str">
        <f t="shared" si="34"/>
        <v>Excecutive</v>
      </c>
      <c r="O730" t="str">
        <f t="shared" si="35"/>
        <v>Dark</v>
      </c>
      <c r="P730">
        <f>_xlfn.XLOOKUP(OrdersTable[[#This Row],[Customer ID]],customers!$A$1:$A$1001,customers!I729:I1729,,0)</f>
        <v>0</v>
      </c>
      <c r="Q730" s="7">
        <f>SUM(OrdersTable[Sales])</f>
        <v>45134.254999999997</v>
      </c>
      <c r="R730">
        <f>COUNTA(OrdersTable[Order ID])</f>
        <v>1000</v>
      </c>
      <c r="S730" s="7">
        <f>OrdersTable[[#This Row],[Total revenue]]/OrdersTable[[#This Row],[count order id]]</f>
        <v>45.134254999999996</v>
      </c>
    </row>
    <row r="731" spans="1:19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>
        <f>_xlfn.XLOOKUP(C731,customers!$A$1:$A$1001,customers!B730:B1730,,0)</f>
        <v>0</v>
      </c>
      <c r="G731" s="2" t="str">
        <f>_xlfn.XLOOKUP(C731,customers!$A$1:$A$1001,customers!$C$1:$C$1001,,0)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 s="5">
        <f>_xlfn.XLOOKUP(D731,products!$A$1:$A$49,products!$D$1:$D$49,,0)</f>
        <v>0.2</v>
      </c>
      <c r="L731" s="6">
        <f>_xlfn.XLOOKUP(D731,products!$A$1:$A$49,products!$E$1:$E$49,,0)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>
        <f>_xlfn.XLOOKUP(OrdersTable[[#This Row],[Customer ID]],customers!$A$1:$A$1001,customers!I730:I1730,,0)</f>
        <v>0</v>
      </c>
      <c r="Q731" s="7">
        <f>SUM(OrdersTable[Sales])</f>
        <v>45134.254999999997</v>
      </c>
      <c r="R731">
        <f>COUNTA(OrdersTable[Order ID])</f>
        <v>1000</v>
      </c>
      <c r="S731" s="7">
        <f>OrdersTable[[#This Row],[Total revenue]]/OrdersTable[[#This Row],[count order id]]</f>
        <v>45.134254999999996</v>
      </c>
    </row>
    <row r="732" spans="1:19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>
        <f>_xlfn.XLOOKUP(C732,customers!$A$1:$A$1001,customers!B731:B1731,,0)</f>
        <v>0</v>
      </c>
      <c r="G732" s="2" t="str">
        <f>_xlfn.XLOOKUP(C732,customers!$A$1:$A$1001,customers!$C$1:$C$1001,,0)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 s="5">
        <f>_xlfn.XLOOKUP(D732,products!$A$1:$A$49,products!$D$1:$D$49,,0)</f>
        <v>2.5</v>
      </c>
      <c r="L732" s="6">
        <f>_xlfn.XLOOKUP(D732,products!$A$1:$A$49,products!$E$1:$E$49,,0)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Large</v>
      </c>
      <c r="P732">
        <f>_xlfn.XLOOKUP(OrdersTable[[#This Row],[Customer ID]],customers!$A$1:$A$1001,customers!I731:I1731,,0)</f>
        <v>0</v>
      </c>
      <c r="Q732" s="7">
        <f>SUM(OrdersTable[Sales])</f>
        <v>45134.254999999997</v>
      </c>
      <c r="R732">
        <f>COUNTA(OrdersTable[Order ID])</f>
        <v>1000</v>
      </c>
      <c r="S732" s="7">
        <f>OrdersTable[[#This Row],[Total revenue]]/OrdersTable[[#This Row],[count order id]]</f>
        <v>45.134254999999996</v>
      </c>
    </row>
    <row r="733" spans="1:19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>
        <f>_xlfn.XLOOKUP(C733,customers!$A$1:$A$1001,customers!B732:B1732,,0)</f>
        <v>0</v>
      </c>
      <c r="G733" s="2">
        <f>_xlfn.XLOOKUP(C733,customers!$A$1:$A$1001,customers!$C$1:$C$1001,,0)</f>
        <v>0</v>
      </c>
      <c r="H733" s="2" t="str">
        <f>_xlfn.XLOOKUP(C733,customers!$A$1:$A$1001,customers!$G$1:$G$1001,,0)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 s="5">
        <f>_xlfn.XLOOKUP(D733,products!$A$1:$A$49,products!$D$1:$D$49,,0)</f>
        <v>0.2</v>
      </c>
      <c r="L733" s="6">
        <f>_xlfn.XLOOKUP(D733,products!$A$1:$A$49,products!$E$1:$E$49,,0)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>
        <f>_xlfn.XLOOKUP(OrdersTable[[#This Row],[Customer ID]],customers!$A$1:$A$1001,customers!I732:I1732,,0)</f>
        <v>0</v>
      </c>
      <c r="Q733" s="7">
        <f>SUM(OrdersTable[Sales])</f>
        <v>45134.254999999997</v>
      </c>
      <c r="R733">
        <f>COUNTA(OrdersTable[Order ID])</f>
        <v>1000</v>
      </c>
      <c r="S733" s="7">
        <f>OrdersTable[[#This Row],[Total revenue]]/OrdersTable[[#This Row],[count order id]]</f>
        <v>45.134254999999996</v>
      </c>
    </row>
    <row r="734" spans="1:19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>
        <f>_xlfn.XLOOKUP(C734,customers!$A$1:$A$1001,customers!B733:B1733,,0)</f>
        <v>0</v>
      </c>
      <c r="G734" s="2" t="str">
        <f>_xlfn.XLOOKUP(C734,customers!$A$1:$A$1001,customers!$C$1:$C$1001,,0)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 s="5">
        <f>_xlfn.XLOOKUP(D734,products!$A$1:$A$49,products!$D$1:$D$49,,0)</f>
        <v>0.2</v>
      </c>
      <c r="L734" s="6">
        <f>_xlfn.XLOOKUP(D734,products!$A$1:$A$49,products!$E$1:$E$49,,0)</f>
        <v>4.4550000000000001</v>
      </c>
      <c r="M734" s="6">
        <f t="shared" si="33"/>
        <v>8.91</v>
      </c>
      <c r="N734" t="str">
        <f t="shared" si="34"/>
        <v>Excecutive</v>
      </c>
      <c r="O734" t="str">
        <f t="shared" si="35"/>
        <v>Large</v>
      </c>
      <c r="P734">
        <f>_xlfn.XLOOKUP(OrdersTable[[#This Row],[Customer ID]],customers!$A$1:$A$1001,customers!I733:I1733,,0)</f>
        <v>0</v>
      </c>
      <c r="Q734" s="7">
        <f>SUM(OrdersTable[Sales])</f>
        <v>45134.254999999997</v>
      </c>
      <c r="R734">
        <f>COUNTA(OrdersTable[Order ID])</f>
        <v>1000</v>
      </c>
      <c r="S734" s="7">
        <f>OrdersTable[[#This Row],[Total revenue]]/OrdersTable[[#This Row],[count order id]]</f>
        <v>45.134254999999996</v>
      </c>
    </row>
    <row r="735" spans="1:19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>
        <f>_xlfn.XLOOKUP(C735,customers!$A$1:$A$1001,customers!B734:B1734,,0)</f>
        <v>0</v>
      </c>
      <c r="G735" s="2" t="str">
        <f>_xlfn.XLOOKUP(C735,customers!$A$1:$A$1001,customers!$C$1:$C$1001,,0)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 s="5">
        <f>_xlfn.XLOOKUP(D735,products!$A$1:$A$49,products!$D$1:$D$49,,0)</f>
        <v>2.5</v>
      </c>
      <c r="L735" s="6">
        <f>_xlfn.XLOOKUP(D735,products!$A$1:$A$49,products!$E$1:$E$49,,0)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>
        <f>_xlfn.XLOOKUP(OrdersTable[[#This Row],[Customer ID]],customers!$A$1:$A$1001,customers!I734:I1734,,0)</f>
        <v>0</v>
      </c>
      <c r="Q735" s="7">
        <f>SUM(OrdersTable[Sales])</f>
        <v>45134.254999999997</v>
      </c>
      <c r="R735">
        <f>COUNTA(OrdersTable[Order ID])</f>
        <v>1000</v>
      </c>
      <c r="S735" s="7">
        <f>OrdersTable[[#This Row],[Total revenue]]/OrdersTable[[#This Row],[count order id]]</f>
        <v>45.134254999999996</v>
      </c>
    </row>
    <row r="736" spans="1:19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>
        <f>_xlfn.XLOOKUP(C736,customers!$A$1:$A$1001,customers!B735:B1735,,0)</f>
        <v>0</v>
      </c>
      <c r="G736" s="2">
        <f>_xlfn.XLOOKUP(C736,customers!$A$1:$A$1001,customers!$C$1:$C$1001,,0)</f>
        <v>0</v>
      </c>
      <c r="H736" s="2" t="str">
        <f>_xlfn.XLOOKUP(C736,customers!$A$1:$A$1001,customers!$G$1:$G$1001,,0)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 s="5">
        <f>_xlfn.XLOOKUP(D736,products!$A$1:$A$49,products!$D$1:$D$49,,0)</f>
        <v>0.2</v>
      </c>
      <c r="L736" s="6">
        <f>_xlfn.XLOOKUP(D736,products!$A$1:$A$49,products!$E$1:$E$49,,0)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>
        <f>_xlfn.XLOOKUP(OrdersTable[[#This Row],[Customer ID]],customers!$A$1:$A$1001,customers!I735:I1735,,0)</f>
        <v>0</v>
      </c>
      <c r="Q736" s="7">
        <f>SUM(OrdersTable[Sales])</f>
        <v>45134.254999999997</v>
      </c>
      <c r="R736">
        <f>COUNTA(OrdersTable[Order ID])</f>
        <v>1000</v>
      </c>
      <c r="S736" s="7">
        <f>OrdersTable[[#This Row],[Total revenue]]/OrdersTable[[#This Row],[count order id]]</f>
        <v>45.134254999999996</v>
      </c>
    </row>
    <row r="737" spans="1:19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>
        <f>_xlfn.XLOOKUP(C737,customers!$A$1:$A$1001,customers!B736:B1736,,0)</f>
        <v>0</v>
      </c>
      <c r="G737" s="2" t="str">
        <f>_xlfn.XLOOKUP(C737,customers!$A$1:$A$1001,customers!$C$1:$C$1001,,0)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 s="5">
        <f>_xlfn.XLOOKUP(D737,products!$A$1:$A$49,products!$D$1:$D$49,,0)</f>
        <v>0.2</v>
      </c>
      <c r="L737" s="6">
        <f>_xlfn.XLOOKUP(D737,products!$A$1:$A$49,products!$E$1:$E$49,,0)</f>
        <v>3.645</v>
      </c>
      <c r="M737" s="6">
        <f t="shared" si="33"/>
        <v>21.87</v>
      </c>
      <c r="N737" t="str">
        <f t="shared" si="34"/>
        <v>Excecutive</v>
      </c>
      <c r="O737" t="str">
        <f t="shared" si="35"/>
        <v>Dark</v>
      </c>
      <c r="P737">
        <f>_xlfn.XLOOKUP(OrdersTable[[#This Row],[Customer ID]],customers!$A$1:$A$1001,customers!I736:I1736,,0)</f>
        <v>0</v>
      </c>
      <c r="Q737" s="7">
        <f>SUM(OrdersTable[Sales])</f>
        <v>45134.254999999997</v>
      </c>
      <c r="R737">
        <f>COUNTA(OrdersTable[Order ID])</f>
        <v>1000</v>
      </c>
      <c r="S737" s="7">
        <f>OrdersTable[[#This Row],[Total revenue]]/OrdersTable[[#This Row],[count order id]]</f>
        <v>45.134254999999996</v>
      </c>
    </row>
    <row r="738" spans="1:19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>
        <f>_xlfn.XLOOKUP(C738,customers!$A$1:$A$1001,customers!B737:B1737,,0)</f>
        <v>0</v>
      </c>
      <c r="G738" s="2" t="str">
        <f>_xlfn.XLOOKUP(C738,customers!$A$1:$A$1001,customers!$C$1:$C$1001,,0)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 s="5">
        <f>_xlfn.XLOOKUP(D738,products!$A$1:$A$49,products!$D$1:$D$49,,0)</f>
        <v>1</v>
      </c>
      <c r="L738" s="6">
        <f>_xlfn.XLOOKUP(D738,products!$A$1:$A$49,products!$E$1:$E$49,,0)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>
        <f>_xlfn.XLOOKUP(OrdersTable[[#This Row],[Customer ID]],customers!$A$1:$A$1001,customers!I737:I1737,,0)</f>
        <v>0</v>
      </c>
      <c r="Q738" s="7">
        <f>SUM(OrdersTable[Sales])</f>
        <v>45134.254999999997</v>
      </c>
      <c r="R738">
        <f>COUNTA(OrdersTable[Order ID])</f>
        <v>1000</v>
      </c>
      <c r="S738" s="7">
        <f>OrdersTable[[#This Row],[Total revenue]]/OrdersTable[[#This Row],[count order id]]</f>
        <v>45.134254999999996</v>
      </c>
    </row>
    <row r="739" spans="1:19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>
        <f>_xlfn.XLOOKUP(C739,customers!$A$1:$A$1001,customers!B738:B1738,,0)</f>
        <v>0</v>
      </c>
      <c r="G739" s="2" t="str">
        <f>_xlfn.XLOOKUP(C739,customers!$A$1:$A$1001,customers!$C$1:$C$1001,,0)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 s="5">
        <f>_xlfn.XLOOKUP(D739,products!$A$1:$A$49,products!$D$1:$D$49,,0)</f>
        <v>1</v>
      </c>
      <c r="L739" s="6">
        <f>_xlfn.XLOOKUP(D739,products!$A$1:$A$49,products!$E$1:$E$49,,0)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>
        <f>_xlfn.XLOOKUP(OrdersTable[[#This Row],[Customer ID]],customers!$A$1:$A$1001,customers!I738:I1738,,0)</f>
        <v>0</v>
      </c>
      <c r="Q739" s="7">
        <f>SUM(OrdersTable[Sales])</f>
        <v>45134.254999999997</v>
      </c>
      <c r="R739">
        <f>COUNTA(OrdersTable[Order ID])</f>
        <v>1000</v>
      </c>
      <c r="S739" s="7">
        <f>OrdersTable[[#This Row],[Total revenue]]/OrdersTable[[#This Row],[count order id]]</f>
        <v>45.134254999999996</v>
      </c>
    </row>
    <row r="740" spans="1:19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>
        <f>_xlfn.XLOOKUP(C740,customers!$A$1:$A$1001,customers!B739:B1739,,0)</f>
        <v>0</v>
      </c>
      <c r="G740" s="2" t="str">
        <f>_xlfn.XLOOKUP(C740,customers!$A$1:$A$1001,customers!$C$1:$C$1001,,0)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 s="5">
        <f>_xlfn.XLOOKUP(D740,products!$A$1:$A$49,products!$D$1:$D$49,,0)</f>
        <v>0.2</v>
      </c>
      <c r="L740" s="6">
        <f>_xlfn.XLOOKUP(D740,products!$A$1:$A$49,products!$E$1:$E$49,,0)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Large</v>
      </c>
      <c r="P740">
        <f>_xlfn.XLOOKUP(OrdersTable[[#This Row],[Customer ID]],customers!$A$1:$A$1001,customers!I739:I1739,,0)</f>
        <v>0</v>
      </c>
      <c r="Q740" s="7">
        <f>SUM(OrdersTable[Sales])</f>
        <v>45134.254999999997</v>
      </c>
      <c r="R740">
        <f>COUNTA(OrdersTable[Order ID])</f>
        <v>1000</v>
      </c>
      <c r="S740" s="7">
        <f>OrdersTable[[#This Row],[Total revenue]]/OrdersTable[[#This Row],[count order id]]</f>
        <v>45.134254999999996</v>
      </c>
    </row>
    <row r="741" spans="1:19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_xlfn.XLOOKUP(C741,customers!$A$1:$A$1001,customers!B740:B1740,,0)</f>
        <v>0</v>
      </c>
      <c r="G741" s="2" t="str">
        <f>_xlfn.XLOOKUP(C741,customers!$A$1:$A$1001,customers!$C$1:$C$1001,,0)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 s="5">
        <f>_xlfn.XLOOKUP(D741,products!$A$1:$A$49,products!$D$1:$D$49,,0)</f>
        <v>0.2</v>
      </c>
      <c r="L741" s="6">
        <f>_xlfn.XLOOKUP(D741,products!$A$1:$A$49,products!$E$1:$E$49,,0)</f>
        <v>3.645</v>
      </c>
      <c r="M741" s="6">
        <f t="shared" si="33"/>
        <v>18.225000000000001</v>
      </c>
      <c r="N741" t="str">
        <f t="shared" si="34"/>
        <v>Excecutive</v>
      </c>
      <c r="O741" t="str">
        <f t="shared" si="35"/>
        <v>Dark</v>
      </c>
      <c r="P741">
        <f>_xlfn.XLOOKUP(OrdersTable[[#This Row],[Customer ID]],customers!$A$1:$A$1001,customers!I740:I1740,,0)</f>
        <v>0</v>
      </c>
      <c r="Q741" s="7">
        <f>SUM(OrdersTable[Sales])</f>
        <v>45134.254999999997</v>
      </c>
      <c r="R741">
        <f>COUNTA(OrdersTable[Order ID])</f>
        <v>1000</v>
      </c>
      <c r="S741" s="7">
        <f>OrdersTable[[#This Row],[Total revenue]]/OrdersTable[[#This Row],[count order id]]</f>
        <v>45.134254999999996</v>
      </c>
    </row>
    <row r="742" spans="1:19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>
        <f>_xlfn.XLOOKUP(C742,customers!$A$1:$A$1001,customers!B741:B1741,,0)</f>
        <v>0</v>
      </c>
      <c r="G742" s="2" t="str">
        <f>_xlfn.XLOOKUP(C742,customers!$A$1:$A$1001,customers!$C$1:$C$1001,,0)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 s="5">
        <f>_xlfn.XLOOKUP(D742,products!$A$1:$A$49,products!$D$1:$D$49,,0)</f>
        <v>0.5</v>
      </c>
      <c r="L742" s="6">
        <f>_xlfn.XLOOKUP(D742,products!$A$1:$A$49,products!$E$1:$E$49,,0)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Large</v>
      </c>
      <c r="P742">
        <f>_xlfn.XLOOKUP(OrdersTable[[#This Row],[Customer ID]],customers!$A$1:$A$1001,customers!I741:I1741,,0)</f>
        <v>0</v>
      </c>
      <c r="Q742" s="7">
        <f>SUM(OrdersTable[Sales])</f>
        <v>45134.254999999997</v>
      </c>
      <c r="R742">
        <f>COUNTA(OrdersTable[Order ID])</f>
        <v>1000</v>
      </c>
      <c r="S742" s="7">
        <f>OrdersTable[[#This Row],[Total revenue]]/OrdersTable[[#This Row],[count order id]]</f>
        <v>45.134254999999996</v>
      </c>
    </row>
    <row r="743" spans="1:19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>
        <f>_xlfn.XLOOKUP(C743,customers!$A$1:$A$1001,customers!B742:B1742,,0)</f>
        <v>0</v>
      </c>
      <c r="G743" s="2" t="str">
        <f>_xlfn.XLOOKUP(C743,customers!$A$1:$A$1001,customers!$C$1:$C$1001,,0)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 s="5">
        <f>_xlfn.XLOOKUP(D743,products!$A$1:$A$49,products!$D$1:$D$49,,0)</f>
        <v>0.2</v>
      </c>
      <c r="L743" s="6">
        <f>_xlfn.XLOOKUP(D743,products!$A$1:$A$49,products!$E$1:$E$49,,0)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>
        <f>_xlfn.XLOOKUP(OrdersTable[[#This Row],[Customer ID]],customers!$A$1:$A$1001,customers!I742:I1742,,0)</f>
        <v>0</v>
      </c>
      <c r="Q743" s="7">
        <f>SUM(OrdersTable[Sales])</f>
        <v>45134.254999999997</v>
      </c>
      <c r="R743">
        <f>COUNTA(OrdersTable[Order ID])</f>
        <v>1000</v>
      </c>
      <c r="S743" s="7">
        <f>OrdersTable[[#This Row],[Total revenue]]/OrdersTable[[#This Row],[count order id]]</f>
        <v>45.134254999999996</v>
      </c>
    </row>
    <row r="744" spans="1:19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>
        <f>_xlfn.XLOOKUP(C744,customers!$A$1:$A$1001,customers!B743:B1743,,0)</f>
        <v>0</v>
      </c>
      <c r="G744" s="2" t="str">
        <f>_xlfn.XLOOKUP(C744,customers!$A$1:$A$1001,customers!$C$1:$C$1001,,0)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 s="5">
        <f>_xlfn.XLOOKUP(D744,products!$A$1:$A$49,products!$D$1:$D$49,,0)</f>
        <v>1</v>
      </c>
      <c r="L744" s="6">
        <f>_xlfn.XLOOKUP(D744,products!$A$1:$A$49,products!$E$1:$E$49,,0)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>
        <f>_xlfn.XLOOKUP(OrdersTable[[#This Row],[Customer ID]],customers!$A$1:$A$1001,customers!I743:I1743,,0)</f>
        <v>0</v>
      </c>
      <c r="Q744" s="7">
        <f>SUM(OrdersTable[Sales])</f>
        <v>45134.254999999997</v>
      </c>
      <c r="R744">
        <f>COUNTA(OrdersTable[Order ID])</f>
        <v>1000</v>
      </c>
      <c r="S744" s="7">
        <f>OrdersTable[[#This Row],[Total revenue]]/OrdersTable[[#This Row],[count order id]]</f>
        <v>45.134254999999996</v>
      </c>
    </row>
    <row r="745" spans="1:19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>
        <f>_xlfn.XLOOKUP(C745,customers!$A$1:$A$1001,customers!B744:B1744,,0)</f>
        <v>0</v>
      </c>
      <c r="G745" s="2" t="str">
        <f>_xlfn.XLOOKUP(C745,customers!$A$1:$A$1001,customers!$C$1:$C$1001,,0)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 s="5">
        <f>_xlfn.XLOOKUP(D745,products!$A$1:$A$49,products!$D$1:$D$49,,0)</f>
        <v>0.5</v>
      </c>
      <c r="L745" s="6">
        <f>_xlfn.XLOOKUP(D745,products!$A$1:$A$49,products!$E$1:$E$49,,0)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>
        <f>_xlfn.XLOOKUP(OrdersTable[[#This Row],[Customer ID]],customers!$A$1:$A$1001,customers!I744:I1744,,0)</f>
        <v>0</v>
      </c>
      <c r="Q745" s="7">
        <f>SUM(OrdersTable[Sales])</f>
        <v>45134.254999999997</v>
      </c>
      <c r="R745">
        <f>COUNTA(OrdersTable[Order ID])</f>
        <v>1000</v>
      </c>
      <c r="S745" s="7">
        <f>OrdersTable[[#This Row],[Total revenue]]/OrdersTable[[#This Row],[count order id]]</f>
        <v>45.134254999999996</v>
      </c>
    </row>
    <row r="746" spans="1:19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>
        <f>_xlfn.XLOOKUP(C746,customers!$A$1:$A$1001,customers!B745:B1745,,0)</f>
        <v>0</v>
      </c>
      <c r="G746" s="2">
        <f>_xlfn.XLOOKUP(C746,customers!$A$1:$A$1001,customers!$C$1:$C$1001,,0)</f>
        <v>0</v>
      </c>
      <c r="H746" s="2" t="str">
        <f>_xlfn.XLOOKUP(C746,customers!$A$1:$A$1001,customers!$G$1:$G$1001,,0)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 s="5">
        <f>_xlfn.XLOOKUP(D746,products!$A$1:$A$49,products!$D$1:$D$49,,0)</f>
        <v>0.2</v>
      </c>
      <c r="L746" s="6">
        <f>_xlfn.XLOOKUP(D746,products!$A$1:$A$49,products!$E$1:$E$49,,0)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>
        <f>_xlfn.XLOOKUP(OrdersTable[[#This Row],[Customer ID]],customers!$A$1:$A$1001,customers!I745:I1745,,0)</f>
        <v>0</v>
      </c>
      <c r="Q746" s="7">
        <f>SUM(OrdersTable[Sales])</f>
        <v>45134.254999999997</v>
      </c>
      <c r="R746">
        <f>COUNTA(OrdersTable[Order ID])</f>
        <v>1000</v>
      </c>
      <c r="S746" s="7">
        <f>OrdersTable[[#This Row],[Total revenue]]/OrdersTable[[#This Row],[count order id]]</f>
        <v>45.134254999999996</v>
      </c>
    </row>
    <row r="747" spans="1:19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>
        <f>_xlfn.XLOOKUP(C747,customers!$A$1:$A$1001,customers!B746:B1746,,0)</f>
        <v>0</v>
      </c>
      <c r="G747" s="2" t="str">
        <f>_xlfn.XLOOKUP(C747,customers!$A$1:$A$1001,customers!$C$1:$C$1001,,0)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 s="5">
        <f>_xlfn.XLOOKUP(D747,products!$A$1:$A$49,products!$D$1:$D$49,,0)</f>
        <v>0.5</v>
      </c>
      <c r="L747" s="6">
        <f>_xlfn.XLOOKUP(D747,products!$A$1:$A$49,products!$E$1:$E$49,,0)</f>
        <v>7.29</v>
      </c>
      <c r="M747" s="6">
        <f t="shared" si="33"/>
        <v>14.58</v>
      </c>
      <c r="N747" t="str">
        <f t="shared" si="34"/>
        <v>Excecutive</v>
      </c>
      <c r="O747" t="str">
        <f t="shared" si="35"/>
        <v>Dark</v>
      </c>
      <c r="P747">
        <f>_xlfn.XLOOKUP(OrdersTable[[#This Row],[Customer ID]],customers!$A$1:$A$1001,customers!I746:I1746,,0)</f>
        <v>0</v>
      </c>
      <c r="Q747" s="7">
        <f>SUM(OrdersTable[Sales])</f>
        <v>45134.254999999997</v>
      </c>
      <c r="R747">
        <f>COUNTA(OrdersTable[Order ID])</f>
        <v>1000</v>
      </c>
      <c r="S747" s="7">
        <f>OrdersTable[[#This Row],[Total revenue]]/OrdersTable[[#This Row],[count order id]]</f>
        <v>45.134254999999996</v>
      </c>
    </row>
    <row r="748" spans="1:19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>
        <f>_xlfn.XLOOKUP(C748,customers!$A$1:$A$1001,customers!B747:B1747,,0)</f>
        <v>0</v>
      </c>
      <c r="G748" s="2" t="str">
        <f>_xlfn.XLOOKUP(C748,customers!$A$1:$A$1001,customers!$C$1:$C$1001,,0)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 s="5">
        <f>_xlfn.XLOOKUP(D748,products!$A$1:$A$49,products!$D$1:$D$49,,0)</f>
        <v>1</v>
      </c>
      <c r="L748" s="6">
        <f>_xlfn.XLOOKUP(D748,products!$A$1:$A$49,products!$E$1:$E$49,,0)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>
        <f>_xlfn.XLOOKUP(OrdersTable[[#This Row],[Customer ID]],customers!$A$1:$A$1001,customers!I747:I1747,,0)</f>
        <v>0</v>
      </c>
      <c r="Q748" s="7">
        <f>SUM(OrdersTable[Sales])</f>
        <v>45134.254999999997</v>
      </c>
      <c r="R748">
        <f>COUNTA(OrdersTable[Order ID])</f>
        <v>1000</v>
      </c>
      <c r="S748" s="7">
        <f>OrdersTable[[#This Row],[Total revenue]]/OrdersTable[[#This Row],[count order id]]</f>
        <v>45.134254999999996</v>
      </c>
    </row>
    <row r="749" spans="1:19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>
        <f>_xlfn.XLOOKUP(C749,customers!$A$1:$A$1001,customers!B748:B1748,,0)</f>
        <v>0</v>
      </c>
      <c r="G749" s="2" t="str">
        <f>_xlfn.XLOOKUP(C749,customers!$A$1:$A$1001,customers!$C$1:$C$1001,,0)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 s="5">
        <f>_xlfn.XLOOKUP(D749,products!$A$1:$A$49,products!$D$1:$D$49,,0)</f>
        <v>0.5</v>
      </c>
      <c r="L749" s="6">
        <f>_xlfn.XLOOKUP(D749,products!$A$1:$A$49,products!$E$1:$E$49,,0)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>
        <f>_xlfn.XLOOKUP(OrdersTable[[#This Row],[Customer ID]],customers!$A$1:$A$1001,customers!I748:I1748,,0)</f>
        <v>0</v>
      </c>
      <c r="Q749" s="7">
        <f>SUM(OrdersTable[Sales])</f>
        <v>45134.254999999997</v>
      </c>
      <c r="R749">
        <f>COUNTA(OrdersTable[Order ID])</f>
        <v>1000</v>
      </c>
      <c r="S749" s="7">
        <f>OrdersTable[[#This Row],[Total revenue]]/OrdersTable[[#This Row],[count order id]]</f>
        <v>45.134254999999996</v>
      </c>
    </row>
    <row r="750" spans="1:19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>
        <f>_xlfn.XLOOKUP(C750,customers!$A$1:$A$1001,customers!B749:B1749,,0)</f>
        <v>0</v>
      </c>
      <c r="G750" s="2" t="str">
        <f>_xlfn.XLOOKUP(C750,customers!$A$1:$A$1001,customers!$C$1:$C$1001,,0)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 s="5">
        <f>_xlfn.XLOOKUP(D750,products!$A$1:$A$49,products!$D$1:$D$49,,0)</f>
        <v>0.5</v>
      </c>
      <c r="L750" s="6">
        <f>_xlfn.XLOOKUP(D750,products!$A$1:$A$49,products!$E$1:$E$49,,0)</f>
        <v>7.29</v>
      </c>
      <c r="M750" s="6">
        <f t="shared" si="33"/>
        <v>14.58</v>
      </c>
      <c r="N750" t="str">
        <f t="shared" si="34"/>
        <v>Excecutive</v>
      </c>
      <c r="O750" t="str">
        <f t="shared" si="35"/>
        <v>Dark</v>
      </c>
      <c r="P750">
        <f>_xlfn.XLOOKUP(OrdersTable[[#This Row],[Customer ID]],customers!$A$1:$A$1001,customers!I749:I1749,,0)</f>
        <v>0</v>
      </c>
      <c r="Q750" s="7">
        <f>SUM(OrdersTable[Sales])</f>
        <v>45134.254999999997</v>
      </c>
      <c r="R750">
        <f>COUNTA(OrdersTable[Order ID])</f>
        <v>1000</v>
      </c>
      <c r="S750" s="7">
        <f>OrdersTable[[#This Row],[Total revenue]]/OrdersTable[[#This Row],[count order id]]</f>
        <v>45.134254999999996</v>
      </c>
    </row>
    <row r="751" spans="1:19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>
        <f>_xlfn.XLOOKUP(C751,customers!$A$1:$A$1001,customers!B750:B1750,,0)</f>
        <v>0</v>
      </c>
      <c r="G751" s="2" t="str">
        <f>_xlfn.XLOOKUP(C751,customers!$A$1:$A$1001,customers!$C$1:$C$1001,,0)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 s="5">
        <f>_xlfn.XLOOKUP(D751,products!$A$1:$A$49,products!$D$1:$D$49,,0)</f>
        <v>0.2</v>
      </c>
      <c r="L751" s="6">
        <f>_xlfn.XLOOKUP(D751,products!$A$1:$A$49,products!$E$1:$E$49,,0)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>
        <f>_xlfn.XLOOKUP(OrdersTable[[#This Row],[Customer ID]],customers!$A$1:$A$1001,customers!I750:I1750,,0)</f>
        <v>0</v>
      </c>
      <c r="Q751" s="7">
        <f>SUM(OrdersTable[Sales])</f>
        <v>45134.254999999997</v>
      </c>
      <c r="R751">
        <f>COUNTA(OrdersTable[Order ID])</f>
        <v>1000</v>
      </c>
      <c r="S751" s="7">
        <f>OrdersTable[[#This Row],[Total revenue]]/OrdersTable[[#This Row],[count order id]]</f>
        <v>45.134254999999996</v>
      </c>
    </row>
    <row r="752" spans="1:19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>
        <f>_xlfn.XLOOKUP(C752,customers!$A$1:$A$1001,customers!B751:B1751,,0)</f>
        <v>0</v>
      </c>
      <c r="G752" s="2">
        <f>_xlfn.XLOOKUP(C752,customers!$A$1:$A$1001,customers!$C$1:$C$1001,,0)</f>
        <v>0</v>
      </c>
      <c r="H752" s="2" t="str">
        <f>_xlfn.XLOOKUP(C752,customers!$A$1:$A$1001,customers!$G$1:$G$1001,,0)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 s="5">
        <f>_xlfn.XLOOKUP(D752,products!$A$1:$A$49,products!$D$1:$D$49,,0)</f>
        <v>0.5</v>
      </c>
      <c r="L752" s="6">
        <f>_xlfn.XLOOKUP(D752,products!$A$1:$A$49,products!$E$1:$E$49,,0)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>
        <f>_xlfn.XLOOKUP(OrdersTable[[#This Row],[Customer ID]],customers!$A$1:$A$1001,customers!I751:I1751,,0)</f>
        <v>0</v>
      </c>
      <c r="Q752" s="7">
        <f>SUM(OrdersTable[Sales])</f>
        <v>45134.254999999997</v>
      </c>
      <c r="R752">
        <f>COUNTA(OrdersTable[Order ID])</f>
        <v>1000</v>
      </c>
      <c r="S752" s="7">
        <f>OrdersTable[[#This Row],[Total revenue]]/OrdersTable[[#This Row],[count order id]]</f>
        <v>45.134254999999996</v>
      </c>
    </row>
    <row r="753" spans="1:19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>
        <f>_xlfn.XLOOKUP(C753,customers!$A$1:$A$1001,customers!B752:B1752,,0)</f>
        <v>0</v>
      </c>
      <c r="G753" s="2" t="str">
        <f>_xlfn.XLOOKUP(C753,customers!$A$1:$A$1001,customers!$C$1:$C$1001,,0)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 s="5">
        <f>_xlfn.XLOOKUP(D753,products!$A$1:$A$49,products!$D$1:$D$49,,0)</f>
        <v>0.5</v>
      </c>
      <c r="L753" s="6">
        <f>_xlfn.XLOOKUP(D753,products!$A$1:$A$49,products!$E$1:$E$49,,0)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Large</v>
      </c>
      <c r="P753">
        <f>_xlfn.XLOOKUP(OrdersTable[[#This Row],[Customer ID]],customers!$A$1:$A$1001,customers!I752:I1752,,0)</f>
        <v>0</v>
      </c>
      <c r="Q753" s="7">
        <f>SUM(OrdersTable[Sales])</f>
        <v>45134.254999999997</v>
      </c>
      <c r="R753">
        <f>COUNTA(OrdersTable[Order ID])</f>
        <v>1000</v>
      </c>
      <c r="S753" s="7">
        <f>OrdersTable[[#This Row],[Total revenue]]/OrdersTable[[#This Row],[count order id]]</f>
        <v>45.134254999999996</v>
      </c>
    </row>
    <row r="754" spans="1:19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>
        <f>_xlfn.XLOOKUP(C754,customers!$A$1:$A$1001,customers!B753:B1753,,0)</f>
        <v>0</v>
      </c>
      <c r="G754" s="2" t="str">
        <f>_xlfn.XLOOKUP(C754,customers!$A$1:$A$1001,customers!$C$1:$C$1001,,0)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 s="5">
        <f>_xlfn.XLOOKUP(D754,products!$A$1:$A$49,products!$D$1:$D$49,,0)</f>
        <v>1</v>
      </c>
      <c r="L754" s="6">
        <f>_xlfn.XLOOKUP(D754,products!$A$1:$A$49,products!$E$1:$E$49,,0)</f>
        <v>13.75</v>
      </c>
      <c r="M754" s="6">
        <f t="shared" si="33"/>
        <v>27.5</v>
      </c>
      <c r="N754" t="str">
        <f t="shared" si="34"/>
        <v>Excecutive</v>
      </c>
      <c r="O754" t="str">
        <f t="shared" si="35"/>
        <v>Medium</v>
      </c>
      <c r="P754">
        <f>_xlfn.XLOOKUP(OrdersTable[[#This Row],[Customer ID]],customers!$A$1:$A$1001,customers!I753:I1753,,0)</f>
        <v>0</v>
      </c>
      <c r="Q754" s="7">
        <f>SUM(OrdersTable[Sales])</f>
        <v>45134.254999999997</v>
      </c>
      <c r="R754">
        <f>COUNTA(OrdersTable[Order ID])</f>
        <v>1000</v>
      </c>
      <c r="S754" s="7">
        <f>OrdersTable[[#This Row],[Total revenue]]/OrdersTable[[#This Row],[count order id]]</f>
        <v>45.134254999999996</v>
      </c>
    </row>
    <row r="755" spans="1:19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>
        <f>_xlfn.XLOOKUP(C755,customers!$A$1:$A$1001,customers!B754:B1754,,0)</f>
        <v>0</v>
      </c>
      <c r="G755" s="2" t="str">
        <f>_xlfn.XLOOKUP(C755,customers!$A$1:$A$1001,customers!$C$1:$C$1001,,0)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 s="5">
        <f>_xlfn.XLOOKUP(D755,products!$A$1:$A$49,products!$D$1:$D$49,,0)</f>
        <v>0.5</v>
      </c>
      <c r="L755" s="6">
        <f>_xlfn.XLOOKUP(D755,products!$A$1:$A$49,products!$E$1:$E$49,,0)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>
        <f>_xlfn.XLOOKUP(OrdersTable[[#This Row],[Customer ID]],customers!$A$1:$A$1001,customers!I754:I1754,,0)</f>
        <v>0</v>
      </c>
      <c r="Q755" s="7">
        <f>SUM(OrdersTable[Sales])</f>
        <v>45134.254999999997</v>
      </c>
      <c r="R755">
        <f>COUNTA(OrdersTable[Order ID])</f>
        <v>1000</v>
      </c>
      <c r="S755" s="7">
        <f>OrdersTable[[#This Row],[Total revenue]]/OrdersTable[[#This Row],[count order id]]</f>
        <v>45.134254999999996</v>
      </c>
    </row>
    <row r="756" spans="1:19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_xlfn.XLOOKUP(C756,customers!$A$1:$A$1001,customers!B755:B1755,,0)</f>
        <v>0</v>
      </c>
      <c r="G756" s="2" t="str">
        <f>_xlfn.XLOOKUP(C756,customers!$A$1:$A$1001,customers!$C$1:$C$1001,,0)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 s="5">
        <f>_xlfn.XLOOKUP(D756,products!$A$1:$A$49,products!$D$1:$D$49,,0)</f>
        <v>0.2</v>
      </c>
      <c r="L756" s="6">
        <f>_xlfn.XLOOKUP(D756,products!$A$1:$A$49,products!$E$1:$E$49,,0)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>
        <f>_xlfn.XLOOKUP(OrdersTable[[#This Row],[Customer ID]],customers!$A$1:$A$1001,customers!I755:I1755,,0)</f>
        <v>0</v>
      </c>
      <c r="Q756" s="7">
        <f>SUM(OrdersTable[Sales])</f>
        <v>45134.254999999997</v>
      </c>
      <c r="R756">
        <f>COUNTA(OrdersTable[Order ID])</f>
        <v>1000</v>
      </c>
      <c r="S756" s="7">
        <f>OrdersTable[[#This Row],[Total revenue]]/OrdersTable[[#This Row],[count order id]]</f>
        <v>45.134254999999996</v>
      </c>
    </row>
    <row r="757" spans="1:19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>
        <f>_xlfn.XLOOKUP(C757,customers!$A$1:$A$1001,customers!B756:B1756,,0)</f>
        <v>0</v>
      </c>
      <c r="G757" s="2" t="str">
        <f>_xlfn.XLOOKUP(C757,customers!$A$1:$A$1001,customers!$C$1:$C$1001,,0)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 s="5">
        <f>_xlfn.XLOOKUP(D757,products!$A$1:$A$49,products!$D$1:$D$49,,0)</f>
        <v>0.2</v>
      </c>
      <c r="L757" s="6">
        <f>_xlfn.XLOOKUP(D757,products!$A$1:$A$49,products!$E$1:$E$49,,0)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Large</v>
      </c>
      <c r="P757">
        <f>_xlfn.XLOOKUP(OrdersTable[[#This Row],[Customer ID]],customers!$A$1:$A$1001,customers!I756:I1756,,0)</f>
        <v>0</v>
      </c>
      <c r="Q757" s="7">
        <f>SUM(OrdersTable[Sales])</f>
        <v>45134.254999999997</v>
      </c>
      <c r="R757">
        <f>COUNTA(OrdersTable[Order ID])</f>
        <v>1000</v>
      </c>
      <c r="S757" s="7">
        <f>OrdersTable[[#This Row],[Total revenue]]/OrdersTable[[#This Row],[count order id]]</f>
        <v>45.134254999999996</v>
      </c>
    </row>
    <row r="758" spans="1:19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>
        <f>_xlfn.XLOOKUP(C758,customers!$A$1:$A$1001,customers!B757:B1757,,0)</f>
        <v>0</v>
      </c>
      <c r="G758" s="2" t="str">
        <f>_xlfn.XLOOKUP(C758,customers!$A$1:$A$1001,customers!$C$1:$C$1001,,0)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 s="5">
        <f>_xlfn.XLOOKUP(D758,products!$A$1:$A$49,products!$D$1:$D$49,,0)</f>
        <v>1</v>
      </c>
      <c r="L758" s="6">
        <f>_xlfn.XLOOKUP(D758,products!$A$1:$A$49,products!$E$1:$E$49,,0)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>
        <f>_xlfn.XLOOKUP(OrdersTable[[#This Row],[Customer ID]],customers!$A$1:$A$1001,customers!I757:I1757,,0)</f>
        <v>0</v>
      </c>
      <c r="Q758" s="7">
        <f>SUM(OrdersTable[Sales])</f>
        <v>45134.254999999997</v>
      </c>
      <c r="R758">
        <f>COUNTA(OrdersTable[Order ID])</f>
        <v>1000</v>
      </c>
      <c r="S758" s="7">
        <f>OrdersTable[[#This Row],[Total revenue]]/OrdersTable[[#This Row],[count order id]]</f>
        <v>45.134254999999996</v>
      </c>
    </row>
    <row r="759" spans="1:19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>
        <f>_xlfn.XLOOKUP(C759,customers!$A$1:$A$1001,customers!B758:B1758,,0)</f>
        <v>0</v>
      </c>
      <c r="G759" s="2" t="str">
        <f>_xlfn.XLOOKUP(C759,customers!$A$1:$A$1001,customers!$C$1:$C$1001,,0)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 s="5">
        <f>_xlfn.XLOOKUP(D759,products!$A$1:$A$49,products!$D$1:$D$49,,0)</f>
        <v>0.5</v>
      </c>
      <c r="L759" s="6">
        <f>_xlfn.XLOOKUP(D759,products!$A$1:$A$49,products!$E$1:$E$49,,0)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>
        <f>_xlfn.XLOOKUP(OrdersTable[[#This Row],[Customer ID]],customers!$A$1:$A$1001,customers!I758:I1758,,0)</f>
        <v>0</v>
      </c>
      <c r="Q759" s="7">
        <f>SUM(OrdersTable[Sales])</f>
        <v>45134.254999999997</v>
      </c>
      <c r="R759">
        <f>COUNTA(OrdersTable[Order ID])</f>
        <v>1000</v>
      </c>
      <c r="S759" s="7">
        <f>OrdersTable[[#This Row],[Total revenue]]/OrdersTable[[#This Row],[count order id]]</f>
        <v>45.134254999999996</v>
      </c>
    </row>
    <row r="760" spans="1:19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>
        <f>_xlfn.XLOOKUP(C760,customers!$A$1:$A$1001,customers!B759:B1759,,0)</f>
        <v>0</v>
      </c>
      <c r="G760" s="2" t="str">
        <f>_xlfn.XLOOKUP(C760,customers!$A$1:$A$1001,customers!$C$1:$C$1001,,0)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 s="5">
        <f>_xlfn.XLOOKUP(D760,products!$A$1:$A$49,products!$D$1:$D$49,,0)</f>
        <v>1</v>
      </c>
      <c r="L760" s="6">
        <f>_xlfn.XLOOKUP(D760,products!$A$1:$A$49,products!$E$1:$E$49,,0)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>
        <f>_xlfn.XLOOKUP(OrdersTable[[#This Row],[Customer ID]],customers!$A$1:$A$1001,customers!I759:I1759,,0)</f>
        <v>0</v>
      </c>
      <c r="Q760" s="7">
        <f>SUM(OrdersTable[Sales])</f>
        <v>45134.254999999997</v>
      </c>
      <c r="R760">
        <f>COUNTA(OrdersTable[Order ID])</f>
        <v>1000</v>
      </c>
      <c r="S760" s="7">
        <f>OrdersTable[[#This Row],[Total revenue]]/OrdersTable[[#This Row],[count order id]]</f>
        <v>45.134254999999996</v>
      </c>
    </row>
    <row r="761" spans="1:19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>
        <f>_xlfn.XLOOKUP(C761,customers!$A$1:$A$1001,customers!B760:B1760,,0)</f>
        <v>0</v>
      </c>
      <c r="G761" s="2" t="str">
        <f>_xlfn.XLOOKUP(C761,customers!$A$1:$A$1001,customers!$C$1:$C$1001,,0)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 s="5">
        <f>_xlfn.XLOOKUP(D761,products!$A$1:$A$49,products!$D$1:$D$49,,0)</f>
        <v>2.5</v>
      </c>
      <c r="L761" s="6">
        <f>_xlfn.XLOOKUP(D761,products!$A$1:$A$49,products!$E$1:$E$49,,0)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>
        <f>_xlfn.XLOOKUP(OrdersTable[[#This Row],[Customer ID]],customers!$A$1:$A$1001,customers!I760:I1760,,0)</f>
        <v>0</v>
      </c>
      <c r="Q761" s="7">
        <f>SUM(OrdersTable[Sales])</f>
        <v>45134.254999999997</v>
      </c>
      <c r="R761">
        <f>COUNTA(OrdersTable[Order ID])</f>
        <v>1000</v>
      </c>
      <c r="S761" s="7">
        <f>OrdersTable[[#This Row],[Total revenue]]/OrdersTable[[#This Row],[count order id]]</f>
        <v>45.134254999999996</v>
      </c>
    </row>
    <row r="762" spans="1:19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>
        <f>_xlfn.XLOOKUP(C762,customers!$A$1:$A$1001,customers!B761:B1761,,0)</f>
        <v>0</v>
      </c>
      <c r="G762" s="2" t="str">
        <f>_xlfn.XLOOKUP(C762,customers!$A$1:$A$1001,customers!$C$1:$C$1001,,0)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 s="5">
        <f>_xlfn.XLOOKUP(D762,products!$A$1:$A$49,products!$D$1:$D$49,,0)</f>
        <v>0.5</v>
      </c>
      <c r="L762" s="6">
        <f>_xlfn.XLOOKUP(D762,products!$A$1:$A$49,products!$E$1:$E$49,,0)</f>
        <v>8.91</v>
      </c>
      <c r="M762" s="6">
        <f t="shared" si="33"/>
        <v>44.55</v>
      </c>
      <c r="N762" t="str">
        <f t="shared" si="34"/>
        <v>Excecutive</v>
      </c>
      <c r="O762" t="str">
        <f t="shared" si="35"/>
        <v>Large</v>
      </c>
      <c r="P762">
        <f>_xlfn.XLOOKUP(OrdersTable[[#This Row],[Customer ID]],customers!$A$1:$A$1001,customers!I761:I1761,,0)</f>
        <v>0</v>
      </c>
      <c r="Q762" s="7">
        <f>SUM(OrdersTable[Sales])</f>
        <v>45134.254999999997</v>
      </c>
      <c r="R762">
        <f>COUNTA(OrdersTable[Order ID])</f>
        <v>1000</v>
      </c>
      <c r="S762" s="7">
        <f>OrdersTable[[#This Row],[Total revenue]]/OrdersTable[[#This Row],[count order id]]</f>
        <v>45.134254999999996</v>
      </c>
    </row>
    <row r="763" spans="1:19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>
        <f>_xlfn.XLOOKUP(C763,customers!$A$1:$A$1001,customers!B762:B1762,,0)</f>
        <v>0</v>
      </c>
      <c r="G763" s="2" t="str">
        <f>_xlfn.XLOOKUP(C763,customers!$A$1:$A$1001,customers!$C$1:$C$1001,,0)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 s="5">
        <f>_xlfn.XLOOKUP(D763,products!$A$1:$A$49,products!$D$1:$D$49,,0)</f>
        <v>1</v>
      </c>
      <c r="L763" s="6">
        <f>_xlfn.XLOOKUP(D763,products!$A$1:$A$49,products!$E$1:$E$49,,0)</f>
        <v>14.85</v>
      </c>
      <c r="M763" s="6">
        <f t="shared" si="33"/>
        <v>89.1</v>
      </c>
      <c r="N763" t="str">
        <f t="shared" si="34"/>
        <v>Excecutive</v>
      </c>
      <c r="O763" t="str">
        <f t="shared" si="35"/>
        <v>Large</v>
      </c>
      <c r="P763">
        <f>_xlfn.XLOOKUP(OrdersTable[[#This Row],[Customer ID]],customers!$A$1:$A$1001,customers!I762:I1762,,0)</f>
        <v>0</v>
      </c>
      <c r="Q763" s="7">
        <f>SUM(OrdersTable[Sales])</f>
        <v>45134.254999999997</v>
      </c>
      <c r="R763">
        <f>COUNTA(OrdersTable[Order ID])</f>
        <v>1000</v>
      </c>
      <c r="S763" s="7">
        <f>OrdersTable[[#This Row],[Total revenue]]/OrdersTable[[#This Row],[count order id]]</f>
        <v>45.134254999999996</v>
      </c>
    </row>
    <row r="764" spans="1:19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>
        <f>_xlfn.XLOOKUP(C764,customers!$A$1:$A$1001,customers!B763:B1763,,0)</f>
        <v>0</v>
      </c>
      <c r="G764" s="2" t="str">
        <f>_xlfn.XLOOKUP(C764,customers!$A$1:$A$1001,customers!$C$1:$C$1001,,0)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 s="5">
        <f>_xlfn.XLOOKUP(D764,products!$A$1:$A$49,products!$D$1:$D$49,,0)</f>
        <v>0.5</v>
      </c>
      <c r="L764" s="6">
        <f>_xlfn.XLOOKUP(D764,products!$A$1:$A$49,products!$E$1:$E$49,,0)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>
        <f>_xlfn.XLOOKUP(OrdersTable[[#This Row],[Customer ID]],customers!$A$1:$A$1001,customers!I763:I1763,,0)</f>
        <v>0</v>
      </c>
      <c r="Q764" s="7">
        <f>SUM(OrdersTable[Sales])</f>
        <v>45134.254999999997</v>
      </c>
      <c r="R764">
        <f>COUNTA(OrdersTable[Order ID])</f>
        <v>1000</v>
      </c>
      <c r="S764" s="7">
        <f>OrdersTable[[#This Row],[Total revenue]]/OrdersTable[[#This Row],[count order id]]</f>
        <v>45.134254999999996</v>
      </c>
    </row>
    <row r="765" spans="1:19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>
        <f>_xlfn.XLOOKUP(C765,customers!$A$1:$A$1001,customers!B764:B1764,,0)</f>
        <v>0</v>
      </c>
      <c r="G765" s="2">
        <f>_xlfn.XLOOKUP(C765,customers!$A$1:$A$1001,customers!$C$1:$C$1001,,0)</f>
        <v>0</v>
      </c>
      <c r="H765" s="2" t="str">
        <f>_xlfn.XLOOKUP(C765,customers!$A$1:$A$1001,customers!$G$1:$G$1001,,0)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 s="5">
        <f>_xlfn.XLOOKUP(D765,products!$A$1:$A$49,products!$D$1:$D$49,,0)</f>
        <v>0.5</v>
      </c>
      <c r="L765" s="6">
        <f>_xlfn.XLOOKUP(D765,products!$A$1:$A$49,products!$E$1:$E$49,,0)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Large</v>
      </c>
      <c r="P765">
        <f>_xlfn.XLOOKUP(OrdersTable[[#This Row],[Customer ID]],customers!$A$1:$A$1001,customers!I764:I1764,,0)</f>
        <v>0</v>
      </c>
      <c r="Q765" s="7">
        <f>SUM(OrdersTable[Sales])</f>
        <v>45134.254999999997</v>
      </c>
      <c r="R765">
        <f>COUNTA(OrdersTable[Order ID])</f>
        <v>1000</v>
      </c>
      <c r="S765" s="7">
        <f>OrdersTable[[#This Row],[Total revenue]]/OrdersTable[[#This Row],[count order id]]</f>
        <v>45.134254999999996</v>
      </c>
    </row>
    <row r="766" spans="1:19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>
        <f>_xlfn.XLOOKUP(C766,customers!$A$1:$A$1001,customers!B765:B1765,,0)</f>
        <v>0</v>
      </c>
      <c r="G766" s="2" t="str">
        <f>_xlfn.XLOOKUP(C766,customers!$A$1:$A$1001,customers!$C$1:$C$1001,,0)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 s="5">
        <f>_xlfn.XLOOKUP(D766,products!$A$1:$A$49,products!$D$1:$D$49,,0)</f>
        <v>2.5</v>
      </c>
      <c r="L766" s="6">
        <f>_xlfn.XLOOKUP(D766,products!$A$1:$A$49,products!$E$1:$E$49,,0)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Large</v>
      </c>
      <c r="P766">
        <f>_xlfn.XLOOKUP(OrdersTable[[#This Row],[Customer ID]],customers!$A$1:$A$1001,customers!I765:I1765,,0)</f>
        <v>0</v>
      </c>
      <c r="Q766" s="7">
        <f>SUM(OrdersTable[Sales])</f>
        <v>45134.254999999997</v>
      </c>
      <c r="R766">
        <f>COUNTA(OrdersTable[Order ID])</f>
        <v>1000</v>
      </c>
      <c r="S766" s="7">
        <f>OrdersTable[[#This Row],[Total revenue]]/OrdersTable[[#This Row],[count order id]]</f>
        <v>45.134254999999996</v>
      </c>
    </row>
    <row r="767" spans="1:19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>
        <f>_xlfn.XLOOKUP(C767,customers!$A$1:$A$1001,customers!B766:B1766,,0)</f>
        <v>0</v>
      </c>
      <c r="G767" s="2" t="str">
        <f>_xlfn.XLOOKUP(C767,customers!$A$1:$A$1001,customers!$C$1:$C$1001,,0)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 s="5">
        <f>_xlfn.XLOOKUP(D767,products!$A$1:$A$49,products!$D$1:$D$49,,0)</f>
        <v>1</v>
      </c>
      <c r="L767" s="6">
        <f>_xlfn.XLOOKUP(D767,products!$A$1:$A$49,products!$E$1:$E$49,,0)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>
        <f>_xlfn.XLOOKUP(OrdersTable[[#This Row],[Customer ID]],customers!$A$1:$A$1001,customers!I766:I1766,,0)</f>
        <v>0</v>
      </c>
      <c r="Q767" s="7">
        <f>SUM(OrdersTable[Sales])</f>
        <v>45134.254999999997</v>
      </c>
      <c r="R767">
        <f>COUNTA(OrdersTable[Order ID])</f>
        <v>1000</v>
      </c>
      <c r="S767" s="7">
        <f>OrdersTable[[#This Row],[Total revenue]]/OrdersTable[[#This Row],[count order id]]</f>
        <v>45.134254999999996</v>
      </c>
    </row>
    <row r="768" spans="1:19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>
        <f>_xlfn.XLOOKUP(C768,customers!$A$1:$A$1001,customers!B767:B1767,,0)</f>
        <v>0</v>
      </c>
      <c r="G768" s="2" t="str">
        <f>_xlfn.XLOOKUP(C768,customers!$A$1:$A$1001,customers!$C$1:$C$1001,,0)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 s="5">
        <f>_xlfn.XLOOKUP(D768,products!$A$1:$A$49,products!$D$1:$D$49,,0)</f>
        <v>0.5</v>
      </c>
      <c r="L768" s="6">
        <f>_xlfn.XLOOKUP(D768,products!$A$1:$A$49,products!$E$1:$E$49,,0)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Large</v>
      </c>
      <c r="P768">
        <f>_xlfn.XLOOKUP(OrdersTable[[#This Row],[Customer ID]],customers!$A$1:$A$1001,customers!I767:I1767,,0)</f>
        <v>0</v>
      </c>
      <c r="Q768" s="7">
        <f>SUM(OrdersTable[Sales])</f>
        <v>45134.254999999997</v>
      </c>
      <c r="R768">
        <f>COUNTA(OrdersTable[Order ID])</f>
        <v>1000</v>
      </c>
      <c r="S768" s="7">
        <f>OrdersTable[[#This Row],[Total revenue]]/OrdersTable[[#This Row],[count order id]]</f>
        <v>45.134254999999996</v>
      </c>
    </row>
    <row r="769" spans="1:19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_xlfn.XLOOKUP(C769,customers!$A$1:$A$1001,customers!B768:B1768,,0)</f>
        <v>0</v>
      </c>
      <c r="G769" s="2" t="str">
        <f>_xlfn.XLOOKUP(C769,customers!$A$1:$A$1001,customers!$C$1:$C$1001,,0)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 s="5">
        <f>_xlfn.XLOOKUP(D769,products!$A$1:$A$49,products!$D$1:$D$49,,0)</f>
        <v>2.5</v>
      </c>
      <c r="L769" s="6">
        <f>_xlfn.XLOOKUP(D769,products!$A$1:$A$49,products!$E$1:$E$49,,0)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Large</v>
      </c>
      <c r="P769">
        <f>_xlfn.XLOOKUP(OrdersTable[[#This Row],[Customer ID]],customers!$A$1:$A$1001,customers!I768:I1768,,0)</f>
        <v>0</v>
      </c>
      <c r="Q769" s="7">
        <f>SUM(OrdersTable[Sales])</f>
        <v>45134.254999999997</v>
      </c>
      <c r="R769">
        <f>COUNTA(OrdersTable[Order ID])</f>
        <v>1000</v>
      </c>
      <c r="S769" s="7">
        <f>OrdersTable[[#This Row],[Total revenue]]/OrdersTable[[#This Row],[count order id]]</f>
        <v>45.134254999999996</v>
      </c>
    </row>
    <row r="770" spans="1:19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_xlfn.XLOOKUP(C770,customers!$A$1:$A$1001,customers!B769:B1769,,0)</f>
        <v>0</v>
      </c>
      <c r="G770" s="2" t="str">
        <f>_xlfn.XLOOKUP(C770,customers!$A$1:$A$1001,customers!$C$1:$C$1001,,0)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 s="5">
        <f>_xlfn.XLOOKUP(D770,products!$A$1:$A$49,products!$D$1:$D$49,,0)</f>
        <v>1</v>
      </c>
      <c r="L770" s="6">
        <f>_xlfn.XLOOKUP(D770,products!$A$1:$A$49,products!$E$1:$E$49,,0)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Large</v>
      </c>
      <c r="P770">
        <f>_xlfn.XLOOKUP(OrdersTable[[#This Row],[Customer ID]],customers!$A$1:$A$1001,customers!I769:I1769,,0)</f>
        <v>0</v>
      </c>
      <c r="Q770" s="7">
        <f>SUM(OrdersTable[Sales])</f>
        <v>45134.254999999997</v>
      </c>
      <c r="R770">
        <f>COUNTA(OrdersTable[Order ID])</f>
        <v>1000</v>
      </c>
      <c r="S770" s="7">
        <f>OrdersTable[[#This Row],[Total revenue]]/OrdersTable[[#This Row],[count order id]]</f>
        <v>45.134254999999996</v>
      </c>
    </row>
    <row r="771" spans="1:19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>
        <f>_xlfn.XLOOKUP(C771,customers!$A$1:$A$1001,customers!B770:B1770,,0)</f>
        <v>0</v>
      </c>
      <c r="G771" s="2" t="str">
        <f>_xlfn.XLOOKUP(C771,customers!$A$1:$A$1001,customers!$C$1:$C$1001,,0)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 s="5">
        <f>_xlfn.XLOOKUP(D771,products!$A$1:$A$49,products!$D$1:$D$49,,0)</f>
        <v>2.5</v>
      </c>
      <c r="L771" s="6">
        <f>_xlfn.XLOOKUP(D771,products!$A$1:$A$49,products!$E$1:$E$49,,0)</f>
        <v>22.884999999999998</v>
      </c>
      <c r="M771" s="6">
        <f t="shared" ref="M771:M834" si="36">L771*E771</f>
        <v>137.31</v>
      </c>
      <c r="N771" t="str">
        <f t="shared" ref="N771:N834" si="37">IF(I771="Rob","Robusta", IF(I771="Exc","Excecutive", IF(I771="Ara","Arabica", IF(I771="Lib","Liberica"))))</f>
        <v>Robusta</v>
      </c>
      <c r="O771" t="str">
        <f t="shared" ref="O771:O834" si="38">IF(J771="M","Medium", IF(J771="L","Large", IF(J771="D","Dark")))</f>
        <v>Medium</v>
      </c>
      <c r="P771">
        <f>_xlfn.XLOOKUP(OrdersTable[[#This Row],[Customer ID]],customers!$A$1:$A$1001,customers!I770:I1770,,0)</f>
        <v>0</v>
      </c>
      <c r="Q771" s="7">
        <f>SUM(OrdersTable[Sales])</f>
        <v>45134.254999999997</v>
      </c>
      <c r="R771">
        <f>COUNTA(OrdersTable[Order ID])</f>
        <v>1000</v>
      </c>
      <c r="S771" s="7">
        <f>OrdersTable[[#This Row],[Total revenue]]/OrdersTable[[#This Row],[count order id]]</f>
        <v>45.134254999999996</v>
      </c>
    </row>
    <row r="772" spans="1:19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>
        <f>_xlfn.XLOOKUP(C772,customers!$A$1:$A$1001,customers!B771:B1771,,0)</f>
        <v>0</v>
      </c>
      <c r="G772" s="2" t="str">
        <f>_xlfn.XLOOKUP(C772,customers!$A$1:$A$1001,customers!$C$1:$C$1001,,0)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 s="5">
        <f>_xlfn.XLOOKUP(D772,products!$A$1:$A$49,products!$D$1:$D$49,,0)</f>
        <v>1</v>
      </c>
      <c r="L772" s="6">
        <f>_xlfn.XLOOKUP(D772,products!$A$1:$A$49,products!$E$1:$E$49,,0)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>
        <f>_xlfn.XLOOKUP(OrdersTable[[#This Row],[Customer ID]],customers!$A$1:$A$1001,customers!I771:I1771,,0)</f>
        <v>0</v>
      </c>
      <c r="Q772" s="7">
        <f>SUM(OrdersTable[Sales])</f>
        <v>45134.254999999997</v>
      </c>
      <c r="R772">
        <f>COUNTA(OrdersTable[Order ID])</f>
        <v>1000</v>
      </c>
      <c r="S772" s="7">
        <f>OrdersTable[[#This Row],[Total revenue]]/OrdersTable[[#This Row],[count order id]]</f>
        <v>45.134254999999996</v>
      </c>
    </row>
    <row r="773" spans="1:19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>
        <f>_xlfn.XLOOKUP(C773,customers!$A$1:$A$1001,customers!B772:B1772,,0)</f>
        <v>0</v>
      </c>
      <c r="G773" s="2" t="str">
        <f>_xlfn.XLOOKUP(C773,customers!$A$1:$A$1001,customers!$C$1:$C$1001,,0)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 s="5">
        <f>_xlfn.XLOOKUP(D773,products!$A$1:$A$49,products!$D$1:$D$49,,0)</f>
        <v>0.5</v>
      </c>
      <c r="L773" s="6">
        <f>_xlfn.XLOOKUP(D773,products!$A$1:$A$49,products!$E$1:$E$49,,0)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Large</v>
      </c>
      <c r="P773">
        <f>_xlfn.XLOOKUP(OrdersTable[[#This Row],[Customer ID]],customers!$A$1:$A$1001,customers!I772:I1772,,0)</f>
        <v>0</v>
      </c>
      <c r="Q773" s="7">
        <f>SUM(OrdersTable[Sales])</f>
        <v>45134.254999999997</v>
      </c>
      <c r="R773">
        <f>COUNTA(OrdersTable[Order ID])</f>
        <v>1000</v>
      </c>
      <c r="S773" s="7">
        <f>OrdersTable[[#This Row],[Total revenue]]/OrdersTable[[#This Row],[count order id]]</f>
        <v>45.134254999999996</v>
      </c>
    </row>
    <row r="774" spans="1:19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>
        <f>_xlfn.XLOOKUP(C774,customers!$A$1:$A$1001,customers!B773:B1773,,0)</f>
        <v>0</v>
      </c>
      <c r="G774" s="2">
        <f>_xlfn.XLOOKUP(C774,customers!$A$1:$A$1001,customers!$C$1:$C$1001,,0)</f>
        <v>0</v>
      </c>
      <c r="H774" s="2" t="str">
        <f>_xlfn.XLOOKUP(C774,customers!$A$1:$A$1001,customers!$G$1:$G$1001,,0)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 s="5">
        <f>_xlfn.XLOOKUP(D774,products!$A$1:$A$49,products!$D$1:$D$49,,0)</f>
        <v>1</v>
      </c>
      <c r="L774" s="6">
        <f>_xlfn.XLOOKUP(D774,products!$A$1:$A$49,products!$E$1:$E$49,,0)</f>
        <v>13.75</v>
      </c>
      <c r="M774" s="6">
        <f t="shared" si="36"/>
        <v>82.5</v>
      </c>
      <c r="N774" t="str">
        <f t="shared" si="37"/>
        <v>Excecutive</v>
      </c>
      <c r="O774" t="str">
        <f t="shared" si="38"/>
        <v>Medium</v>
      </c>
      <c r="P774">
        <f>_xlfn.XLOOKUP(OrdersTable[[#This Row],[Customer ID]],customers!$A$1:$A$1001,customers!I773:I1773,,0)</f>
        <v>0</v>
      </c>
      <c r="Q774" s="7">
        <f>SUM(OrdersTable[Sales])</f>
        <v>45134.254999999997</v>
      </c>
      <c r="R774">
        <f>COUNTA(OrdersTable[Order ID])</f>
        <v>1000</v>
      </c>
      <c r="S774" s="7">
        <f>OrdersTable[[#This Row],[Total revenue]]/OrdersTable[[#This Row],[count order id]]</f>
        <v>45.134254999999996</v>
      </c>
    </row>
    <row r="775" spans="1:19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>
        <f>_xlfn.XLOOKUP(C775,customers!$A$1:$A$1001,customers!B774:B1774,,0)</f>
        <v>0</v>
      </c>
      <c r="G775" s="2" t="str">
        <f>_xlfn.XLOOKUP(C775,customers!$A$1:$A$1001,customers!$C$1:$C$1001,,0)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 s="5">
        <f>_xlfn.XLOOKUP(D775,products!$A$1:$A$49,products!$D$1:$D$49,,0)</f>
        <v>0.2</v>
      </c>
      <c r="L775" s="6">
        <f>_xlfn.XLOOKUP(D775,products!$A$1:$A$49,products!$E$1:$E$49,,0)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>
        <f>_xlfn.XLOOKUP(OrdersTable[[#This Row],[Customer ID]],customers!$A$1:$A$1001,customers!I774:I1774,,0)</f>
        <v>0</v>
      </c>
      <c r="Q775" s="7">
        <f>SUM(OrdersTable[Sales])</f>
        <v>45134.254999999997</v>
      </c>
      <c r="R775">
        <f>COUNTA(OrdersTable[Order ID])</f>
        <v>1000</v>
      </c>
      <c r="S775" s="7">
        <f>OrdersTable[[#This Row],[Total revenue]]/OrdersTable[[#This Row],[count order id]]</f>
        <v>45.134254999999996</v>
      </c>
    </row>
    <row r="776" spans="1:19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>
        <f>_xlfn.XLOOKUP(C776,customers!$A$1:$A$1001,customers!B775:B1775,,0)</f>
        <v>0</v>
      </c>
      <c r="G776" s="2">
        <f>_xlfn.XLOOKUP(C776,customers!$A$1:$A$1001,customers!$C$1:$C$1001,,0)</f>
        <v>0</v>
      </c>
      <c r="H776" s="2" t="str">
        <f>_xlfn.XLOOKUP(C776,customers!$A$1:$A$1001,customers!$G$1:$G$1001,,0)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 s="5">
        <f>_xlfn.XLOOKUP(D776,products!$A$1:$A$49,products!$D$1:$D$49,,0)</f>
        <v>1</v>
      </c>
      <c r="L776" s="6">
        <f>_xlfn.XLOOKUP(D776,products!$A$1:$A$49,products!$E$1:$E$49,,0)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>
        <f>_xlfn.XLOOKUP(OrdersTable[[#This Row],[Customer ID]],customers!$A$1:$A$1001,customers!I775:I1775,,0)</f>
        <v>0</v>
      </c>
      <c r="Q776" s="7">
        <f>SUM(OrdersTable[Sales])</f>
        <v>45134.254999999997</v>
      </c>
      <c r="R776">
        <f>COUNTA(OrdersTable[Order ID])</f>
        <v>1000</v>
      </c>
      <c r="S776" s="7">
        <f>OrdersTable[[#This Row],[Total revenue]]/OrdersTable[[#This Row],[count order id]]</f>
        <v>45.134254999999996</v>
      </c>
    </row>
    <row r="777" spans="1:19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>
        <f>_xlfn.XLOOKUP(C777,customers!$A$1:$A$1001,customers!B776:B1776,,0)</f>
        <v>0</v>
      </c>
      <c r="G777" s="2" t="str">
        <f>_xlfn.XLOOKUP(C777,customers!$A$1:$A$1001,customers!$C$1:$C$1001,,0)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 s="5">
        <f>_xlfn.XLOOKUP(D777,products!$A$1:$A$49,products!$D$1:$D$49,,0)</f>
        <v>0.5</v>
      </c>
      <c r="L777" s="6">
        <f>_xlfn.XLOOKUP(D777,products!$A$1:$A$49,products!$E$1:$E$49,,0)</f>
        <v>8.91</v>
      </c>
      <c r="M777" s="6">
        <f t="shared" si="36"/>
        <v>17.82</v>
      </c>
      <c r="N777" t="str">
        <f t="shared" si="37"/>
        <v>Excecutive</v>
      </c>
      <c r="O777" t="str">
        <f t="shared" si="38"/>
        <v>Large</v>
      </c>
      <c r="P777">
        <f>_xlfn.XLOOKUP(OrdersTable[[#This Row],[Customer ID]],customers!$A$1:$A$1001,customers!I776:I1776,,0)</f>
        <v>0</v>
      </c>
      <c r="Q777" s="7">
        <f>SUM(OrdersTable[Sales])</f>
        <v>45134.254999999997</v>
      </c>
      <c r="R777">
        <f>COUNTA(OrdersTable[Order ID])</f>
        <v>1000</v>
      </c>
      <c r="S777" s="7">
        <f>OrdersTable[[#This Row],[Total revenue]]/OrdersTable[[#This Row],[count order id]]</f>
        <v>45.134254999999996</v>
      </c>
    </row>
    <row r="778" spans="1:19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>
        <f>_xlfn.XLOOKUP(C778,customers!$A$1:$A$1001,customers!B777:B1777,,0)</f>
        <v>0</v>
      </c>
      <c r="G778" s="2" t="str">
        <f>_xlfn.XLOOKUP(C778,customers!$A$1:$A$1001,customers!$C$1:$C$1001,,0)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 s="5">
        <f>_xlfn.XLOOKUP(D778,products!$A$1:$A$49,products!$D$1:$D$49,,0)</f>
        <v>0.5</v>
      </c>
      <c r="L778" s="6">
        <f>_xlfn.XLOOKUP(D778,products!$A$1:$A$49,products!$E$1:$E$49,,0)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>
        <f>_xlfn.XLOOKUP(OrdersTable[[#This Row],[Customer ID]],customers!$A$1:$A$1001,customers!I777:I1777,,0)</f>
        <v>0</v>
      </c>
      <c r="Q778" s="7">
        <f>SUM(OrdersTable[Sales])</f>
        <v>45134.254999999997</v>
      </c>
      <c r="R778">
        <f>COUNTA(OrdersTable[Order ID])</f>
        <v>1000</v>
      </c>
      <c r="S778" s="7">
        <f>OrdersTable[[#This Row],[Total revenue]]/OrdersTable[[#This Row],[count order id]]</f>
        <v>45.134254999999996</v>
      </c>
    </row>
    <row r="779" spans="1:19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>
        <f>_xlfn.XLOOKUP(C779,customers!$A$1:$A$1001,customers!B778:B1778,,0)</f>
        <v>0</v>
      </c>
      <c r="G779" s="2" t="str">
        <f>_xlfn.XLOOKUP(C779,customers!$A$1:$A$1001,customers!$C$1:$C$1001,,0)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 s="5">
        <f>_xlfn.XLOOKUP(D779,products!$A$1:$A$49,products!$D$1:$D$49,,0)</f>
        <v>2.5</v>
      </c>
      <c r="L779" s="6">
        <f>_xlfn.XLOOKUP(D779,products!$A$1:$A$49,products!$E$1:$E$49,,0)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Large</v>
      </c>
      <c r="P779">
        <f>_xlfn.XLOOKUP(OrdersTable[[#This Row],[Customer ID]],customers!$A$1:$A$1001,customers!I778:I1778,,0)</f>
        <v>0</v>
      </c>
      <c r="Q779" s="7">
        <f>SUM(OrdersTable[Sales])</f>
        <v>45134.254999999997</v>
      </c>
      <c r="R779">
        <f>COUNTA(OrdersTable[Order ID])</f>
        <v>1000</v>
      </c>
      <c r="S779" s="7">
        <f>OrdersTable[[#This Row],[Total revenue]]/OrdersTable[[#This Row],[count order id]]</f>
        <v>45.134254999999996</v>
      </c>
    </row>
    <row r="780" spans="1:19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>
        <f>_xlfn.XLOOKUP(C780,customers!$A$1:$A$1001,customers!B779:B1779,,0)</f>
        <v>0</v>
      </c>
      <c r="G780" s="2" t="str">
        <f>_xlfn.XLOOKUP(C780,customers!$A$1:$A$1001,customers!$C$1:$C$1001,,0)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 s="5">
        <f>_xlfn.XLOOKUP(D780,products!$A$1:$A$49,products!$D$1:$D$49,,0)</f>
        <v>0.5</v>
      </c>
      <c r="L780" s="6">
        <f>_xlfn.XLOOKUP(D780,products!$A$1:$A$49,products!$E$1:$E$49,,0)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Large</v>
      </c>
      <c r="P780">
        <f>_xlfn.XLOOKUP(OrdersTable[[#This Row],[Customer ID]],customers!$A$1:$A$1001,customers!I779:I1779,,0)</f>
        <v>0</v>
      </c>
      <c r="Q780" s="7">
        <f>SUM(OrdersTable[Sales])</f>
        <v>45134.254999999997</v>
      </c>
      <c r="R780">
        <f>COUNTA(OrdersTable[Order ID])</f>
        <v>1000</v>
      </c>
      <c r="S780" s="7">
        <f>OrdersTable[[#This Row],[Total revenue]]/OrdersTable[[#This Row],[count order id]]</f>
        <v>45.134254999999996</v>
      </c>
    </row>
    <row r="781" spans="1:19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>
        <f>_xlfn.XLOOKUP(C781,customers!$A$1:$A$1001,customers!B780:B1780,,0)</f>
        <v>0</v>
      </c>
      <c r="G781" s="2" t="str">
        <f>_xlfn.XLOOKUP(C781,customers!$A$1:$A$1001,customers!$C$1:$C$1001,,0)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 s="5">
        <f>_xlfn.XLOOKUP(D781,products!$A$1:$A$49,products!$D$1:$D$49,,0)</f>
        <v>1</v>
      </c>
      <c r="L781" s="6">
        <f>_xlfn.XLOOKUP(D781,products!$A$1:$A$49,products!$E$1:$E$49,,0)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>
        <f>_xlfn.XLOOKUP(OrdersTable[[#This Row],[Customer ID]],customers!$A$1:$A$1001,customers!I780:I1780,,0)</f>
        <v>0</v>
      </c>
      <c r="Q781" s="7">
        <f>SUM(OrdersTable[Sales])</f>
        <v>45134.254999999997</v>
      </c>
      <c r="R781">
        <f>COUNTA(OrdersTable[Order ID])</f>
        <v>1000</v>
      </c>
      <c r="S781" s="7">
        <f>OrdersTable[[#This Row],[Total revenue]]/OrdersTable[[#This Row],[count order id]]</f>
        <v>45.134254999999996</v>
      </c>
    </row>
    <row r="782" spans="1:19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>
        <f>_xlfn.XLOOKUP(C782,customers!$A$1:$A$1001,customers!B781:B1781,,0)</f>
        <v>0</v>
      </c>
      <c r="G782" s="2">
        <f>_xlfn.XLOOKUP(C782,customers!$A$1:$A$1001,customers!$C$1:$C$1001,,0)</f>
        <v>0</v>
      </c>
      <c r="H782" s="2" t="str">
        <f>_xlfn.XLOOKUP(C782,customers!$A$1:$A$1001,customers!$G$1:$G$1001,,0)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 s="5">
        <f>_xlfn.XLOOKUP(D782,products!$A$1:$A$49,products!$D$1:$D$49,,0)</f>
        <v>1</v>
      </c>
      <c r="L782" s="6">
        <f>_xlfn.XLOOKUP(D782,products!$A$1:$A$49,products!$E$1:$E$49,,0)</f>
        <v>13.75</v>
      </c>
      <c r="M782" s="6">
        <f t="shared" si="36"/>
        <v>41.25</v>
      </c>
      <c r="N782" t="str">
        <f t="shared" si="37"/>
        <v>Excecutive</v>
      </c>
      <c r="O782" t="str">
        <f t="shared" si="38"/>
        <v>Medium</v>
      </c>
      <c r="P782">
        <f>_xlfn.XLOOKUP(OrdersTable[[#This Row],[Customer ID]],customers!$A$1:$A$1001,customers!I781:I1781,,0)</f>
        <v>0</v>
      </c>
      <c r="Q782" s="7">
        <f>SUM(OrdersTable[Sales])</f>
        <v>45134.254999999997</v>
      </c>
      <c r="R782">
        <f>COUNTA(OrdersTable[Order ID])</f>
        <v>1000</v>
      </c>
      <c r="S782" s="7">
        <f>OrdersTable[[#This Row],[Total revenue]]/OrdersTable[[#This Row],[count order id]]</f>
        <v>45.134254999999996</v>
      </c>
    </row>
    <row r="783" spans="1:19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>
        <f>_xlfn.XLOOKUP(C783,customers!$A$1:$A$1001,customers!B782:B1782,,0)</f>
        <v>0</v>
      </c>
      <c r="G783" s="2" t="str">
        <f>_xlfn.XLOOKUP(C783,customers!$A$1:$A$1001,customers!$C$1:$C$1001,,0)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 s="5">
        <f>_xlfn.XLOOKUP(D783,products!$A$1:$A$49,products!$D$1:$D$49,,0)</f>
        <v>2.5</v>
      </c>
      <c r="L783" s="6">
        <f>_xlfn.XLOOKUP(D783,products!$A$1:$A$49,products!$E$1:$E$49,,0)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Large</v>
      </c>
      <c r="P783">
        <f>_xlfn.XLOOKUP(OrdersTable[[#This Row],[Customer ID]],customers!$A$1:$A$1001,customers!I782:I1782,,0)</f>
        <v>0</v>
      </c>
      <c r="Q783" s="7">
        <f>SUM(OrdersTable[Sales])</f>
        <v>45134.254999999997</v>
      </c>
      <c r="R783">
        <f>COUNTA(OrdersTable[Order ID])</f>
        <v>1000</v>
      </c>
      <c r="S783" s="7">
        <f>OrdersTable[[#This Row],[Total revenue]]/OrdersTable[[#This Row],[count order id]]</f>
        <v>45.134254999999996</v>
      </c>
    </row>
    <row r="784" spans="1:19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>
        <f>_xlfn.XLOOKUP(C784,customers!$A$1:$A$1001,customers!B783:B1783,,0)</f>
        <v>0</v>
      </c>
      <c r="G784" s="2" t="str">
        <f>_xlfn.XLOOKUP(C784,customers!$A$1:$A$1001,customers!$C$1:$C$1001,,0)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 s="5">
        <f>_xlfn.XLOOKUP(D784,products!$A$1:$A$49,products!$D$1:$D$49,,0)</f>
        <v>0.2</v>
      </c>
      <c r="L784" s="6">
        <f>_xlfn.XLOOKUP(D784,products!$A$1:$A$49,products!$E$1:$E$49,,0)</f>
        <v>4.4550000000000001</v>
      </c>
      <c r="M784" s="6">
        <f t="shared" si="36"/>
        <v>26.73</v>
      </c>
      <c r="N784" t="str">
        <f t="shared" si="37"/>
        <v>Excecutive</v>
      </c>
      <c r="O784" t="str">
        <f t="shared" si="38"/>
        <v>Large</v>
      </c>
      <c r="P784">
        <f>_xlfn.XLOOKUP(OrdersTable[[#This Row],[Customer ID]],customers!$A$1:$A$1001,customers!I783:I1783,,0)</f>
        <v>0</v>
      </c>
      <c r="Q784" s="7">
        <f>SUM(OrdersTable[Sales])</f>
        <v>45134.254999999997</v>
      </c>
      <c r="R784">
        <f>COUNTA(OrdersTable[Order ID])</f>
        <v>1000</v>
      </c>
      <c r="S784" s="7">
        <f>OrdersTable[[#This Row],[Total revenue]]/OrdersTable[[#This Row],[count order id]]</f>
        <v>45.134254999999996</v>
      </c>
    </row>
    <row r="785" spans="1:19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>
        <f>_xlfn.XLOOKUP(C785,customers!$A$1:$A$1001,customers!B784:B1784,,0)</f>
        <v>0</v>
      </c>
      <c r="G785" s="2" t="str">
        <f>_xlfn.XLOOKUP(C785,customers!$A$1:$A$1001,customers!$C$1:$C$1001,,0)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 s="5">
        <f>_xlfn.XLOOKUP(D785,products!$A$1:$A$49,products!$D$1:$D$49,,0)</f>
        <v>0.5</v>
      </c>
      <c r="L785" s="6">
        <f>_xlfn.XLOOKUP(D785,products!$A$1:$A$49,products!$E$1:$E$49,,0)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>
        <f>_xlfn.XLOOKUP(OrdersTable[[#This Row],[Customer ID]],customers!$A$1:$A$1001,customers!I784:I1784,,0)</f>
        <v>0</v>
      </c>
      <c r="Q785" s="7">
        <f>SUM(OrdersTable[Sales])</f>
        <v>45134.254999999997</v>
      </c>
      <c r="R785">
        <f>COUNTA(OrdersTable[Order ID])</f>
        <v>1000</v>
      </c>
      <c r="S785" s="7">
        <f>OrdersTable[[#This Row],[Total revenue]]/OrdersTable[[#This Row],[count order id]]</f>
        <v>45.134254999999996</v>
      </c>
    </row>
    <row r="786" spans="1:19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>
        <f>_xlfn.XLOOKUP(C786,customers!$A$1:$A$1001,customers!B785:B1785,,0)</f>
        <v>0</v>
      </c>
      <c r="G786" s="2" t="str">
        <f>_xlfn.XLOOKUP(C786,customers!$A$1:$A$1001,customers!$C$1:$C$1001,,0)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 s="5">
        <f>_xlfn.XLOOKUP(D786,products!$A$1:$A$49,products!$D$1:$D$49,,0)</f>
        <v>1</v>
      </c>
      <c r="L786" s="6">
        <f>_xlfn.XLOOKUP(D786,products!$A$1:$A$49,products!$E$1:$E$49,,0)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Large</v>
      </c>
      <c r="P786">
        <f>_xlfn.XLOOKUP(OrdersTable[[#This Row],[Customer ID]],customers!$A$1:$A$1001,customers!I785:I1785,,0)</f>
        <v>0</v>
      </c>
      <c r="Q786" s="7">
        <f>SUM(OrdersTable[Sales])</f>
        <v>45134.254999999997</v>
      </c>
      <c r="R786">
        <f>COUNTA(OrdersTable[Order ID])</f>
        <v>1000</v>
      </c>
      <c r="S786" s="7">
        <f>OrdersTable[[#This Row],[Total revenue]]/OrdersTable[[#This Row],[count order id]]</f>
        <v>45.134254999999996</v>
      </c>
    </row>
    <row r="787" spans="1:19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>
        <f>_xlfn.XLOOKUP(C787,customers!$A$1:$A$1001,customers!B786:B1786,,0)</f>
        <v>0</v>
      </c>
      <c r="G787" s="2" t="str">
        <f>_xlfn.XLOOKUP(C787,customers!$A$1:$A$1001,customers!$C$1:$C$1001,,0)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 s="5">
        <f>_xlfn.XLOOKUP(D787,products!$A$1:$A$49,products!$D$1:$D$49,,0)</f>
        <v>2.5</v>
      </c>
      <c r="L787" s="6">
        <f>_xlfn.XLOOKUP(D787,products!$A$1:$A$49,products!$E$1:$E$49,,0)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>
        <f>_xlfn.XLOOKUP(OrdersTable[[#This Row],[Customer ID]],customers!$A$1:$A$1001,customers!I786:I1786,,0)</f>
        <v>0</v>
      </c>
      <c r="Q787" s="7">
        <f>SUM(OrdersTable[Sales])</f>
        <v>45134.254999999997</v>
      </c>
      <c r="R787">
        <f>COUNTA(OrdersTable[Order ID])</f>
        <v>1000</v>
      </c>
      <c r="S787" s="7">
        <f>OrdersTable[[#This Row],[Total revenue]]/OrdersTable[[#This Row],[count order id]]</f>
        <v>45.134254999999996</v>
      </c>
    </row>
    <row r="788" spans="1:19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>
        <f>_xlfn.XLOOKUP(C788,customers!$A$1:$A$1001,customers!B787:B1787,,0)</f>
        <v>0</v>
      </c>
      <c r="G788" s="2" t="str">
        <f>_xlfn.XLOOKUP(C788,customers!$A$1:$A$1001,customers!$C$1:$C$1001,,0)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 s="5">
        <f>_xlfn.XLOOKUP(D788,products!$A$1:$A$49,products!$D$1:$D$49,,0)</f>
        <v>2.5</v>
      </c>
      <c r="L788" s="6">
        <f>_xlfn.XLOOKUP(D788,products!$A$1:$A$49,products!$E$1:$E$49,,0)</f>
        <v>27.945</v>
      </c>
      <c r="M788" s="6">
        <f t="shared" si="36"/>
        <v>27.945</v>
      </c>
      <c r="N788" t="str">
        <f t="shared" si="37"/>
        <v>Excecutive</v>
      </c>
      <c r="O788" t="str">
        <f t="shared" si="38"/>
        <v>Dark</v>
      </c>
      <c r="P788">
        <f>_xlfn.XLOOKUP(OrdersTable[[#This Row],[Customer ID]],customers!$A$1:$A$1001,customers!I787:I1787,,0)</f>
        <v>0</v>
      </c>
      <c r="Q788" s="7">
        <f>SUM(OrdersTable[Sales])</f>
        <v>45134.254999999997</v>
      </c>
      <c r="R788">
        <f>COUNTA(OrdersTable[Order ID])</f>
        <v>1000</v>
      </c>
      <c r="S788" s="7">
        <f>OrdersTable[[#This Row],[Total revenue]]/OrdersTable[[#This Row],[count order id]]</f>
        <v>45.134254999999996</v>
      </c>
    </row>
    <row r="789" spans="1:19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>
        <f>_xlfn.XLOOKUP(C789,customers!$A$1:$A$1001,customers!B788:B1788,,0)</f>
        <v>0</v>
      </c>
      <c r="G789" s="2">
        <f>_xlfn.XLOOKUP(C789,customers!$A$1:$A$1001,customers!$C$1:$C$1001,,0)</f>
        <v>0</v>
      </c>
      <c r="H789" s="2" t="str">
        <f>_xlfn.XLOOKUP(C789,customers!$A$1:$A$1001,customers!$G$1:$G$1001,,0)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 s="5">
        <f>_xlfn.XLOOKUP(D789,products!$A$1:$A$49,products!$D$1:$D$49,,0)</f>
        <v>1</v>
      </c>
      <c r="L789" s="6">
        <f>_xlfn.XLOOKUP(D789,products!$A$1:$A$49,products!$E$1:$E$49,,0)</f>
        <v>13.75</v>
      </c>
      <c r="M789" s="6">
        <f t="shared" si="36"/>
        <v>82.5</v>
      </c>
      <c r="N789" t="str">
        <f t="shared" si="37"/>
        <v>Excecutive</v>
      </c>
      <c r="O789" t="str">
        <f t="shared" si="38"/>
        <v>Medium</v>
      </c>
      <c r="P789">
        <f>_xlfn.XLOOKUP(OrdersTable[[#This Row],[Customer ID]],customers!$A$1:$A$1001,customers!I788:I1788,,0)</f>
        <v>0</v>
      </c>
      <c r="Q789" s="7">
        <f>SUM(OrdersTable[Sales])</f>
        <v>45134.254999999997</v>
      </c>
      <c r="R789">
        <f>COUNTA(OrdersTable[Order ID])</f>
        <v>1000</v>
      </c>
      <c r="S789" s="7">
        <f>OrdersTable[[#This Row],[Total revenue]]/OrdersTable[[#This Row],[count order id]]</f>
        <v>45.134254999999996</v>
      </c>
    </row>
    <row r="790" spans="1:19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>
        <f>_xlfn.XLOOKUP(C790,customers!$A$1:$A$1001,customers!B789:B1789,,0)</f>
        <v>0</v>
      </c>
      <c r="G790" s="2" t="str">
        <f>_xlfn.XLOOKUP(C790,customers!$A$1:$A$1001,customers!$C$1:$C$1001,,0)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 s="5">
        <f>_xlfn.XLOOKUP(D790,products!$A$1:$A$49,products!$D$1:$D$49,,0)</f>
        <v>2.5</v>
      </c>
      <c r="L790" s="6">
        <f>_xlfn.XLOOKUP(D790,products!$A$1:$A$49,products!$E$1:$E$49,,0)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>
        <f>_xlfn.XLOOKUP(OrdersTable[[#This Row],[Customer ID]],customers!$A$1:$A$1001,customers!I789:I1789,,0)</f>
        <v>0</v>
      </c>
      <c r="Q790" s="7">
        <f>SUM(OrdersTable[Sales])</f>
        <v>45134.254999999997</v>
      </c>
      <c r="R790">
        <f>COUNTA(OrdersTable[Order ID])</f>
        <v>1000</v>
      </c>
      <c r="S790" s="7">
        <f>OrdersTable[[#This Row],[Total revenue]]/OrdersTable[[#This Row],[count order id]]</f>
        <v>45.134254999999996</v>
      </c>
    </row>
    <row r="791" spans="1:19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>
        <f>_xlfn.XLOOKUP(C791,customers!$A$1:$A$1001,customers!B790:B1790,,0)</f>
        <v>0</v>
      </c>
      <c r="G791" s="2" t="str">
        <f>_xlfn.XLOOKUP(C791,customers!$A$1:$A$1001,customers!$C$1:$C$1001,,0)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 s="5">
        <f>_xlfn.XLOOKUP(D791,products!$A$1:$A$49,products!$D$1:$D$49,,0)</f>
        <v>1</v>
      </c>
      <c r="L791" s="6">
        <f>_xlfn.XLOOKUP(D791,products!$A$1:$A$49,products!$E$1:$E$49,,0)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Large</v>
      </c>
      <c r="P791">
        <f>_xlfn.XLOOKUP(OrdersTable[[#This Row],[Customer ID]],customers!$A$1:$A$1001,customers!I790:I1790,,0)</f>
        <v>0</v>
      </c>
      <c r="Q791" s="7">
        <f>SUM(OrdersTable[Sales])</f>
        <v>45134.254999999997</v>
      </c>
      <c r="R791">
        <f>COUNTA(OrdersTable[Order ID])</f>
        <v>1000</v>
      </c>
      <c r="S791" s="7">
        <f>OrdersTable[[#This Row],[Total revenue]]/OrdersTable[[#This Row],[count order id]]</f>
        <v>45.134254999999996</v>
      </c>
    </row>
    <row r="792" spans="1:19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>
        <f>_xlfn.XLOOKUP(C792,customers!$A$1:$A$1001,customers!B791:B1791,,0)</f>
        <v>0</v>
      </c>
      <c r="G792" s="2" t="str">
        <f>_xlfn.XLOOKUP(C792,customers!$A$1:$A$1001,customers!$C$1:$C$1001,,0)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 s="5">
        <f>_xlfn.XLOOKUP(D792,products!$A$1:$A$49,products!$D$1:$D$49,,0)</f>
        <v>0.5</v>
      </c>
      <c r="L792" s="6">
        <f>_xlfn.XLOOKUP(D792,products!$A$1:$A$49,products!$E$1:$E$49,,0)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Large</v>
      </c>
      <c r="P792">
        <f>_xlfn.XLOOKUP(OrdersTable[[#This Row],[Customer ID]],customers!$A$1:$A$1001,customers!I791:I1791,,0)</f>
        <v>0</v>
      </c>
      <c r="Q792" s="7">
        <f>SUM(OrdersTable[Sales])</f>
        <v>45134.254999999997</v>
      </c>
      <c r="R792">
        <f>COUNTA(OrdersTable[Order ID])</f>
        <v>1000</v>
      </c>
      <c r="S792" s="7">
        <f>OrdersTable[[#This Row],[Total revenue]]/OrdersTable[[#This Row],[count order id]]</f>
        <v>45.134254999999996</v>
      </c>
    </row>
    <row r="793" spans="1:19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>
        <f>_xlfn.XLOOKUP(C793,customers!$A$1:$A$1001,customers!B792:B1792,,0)</f>
        <v>0</v>
      </c>
      <c r="G793" s="2" t="str">
        <f>_xlfn.XLOOKUP(C793,customers!$A$1:$A$1001,customers!$C$1:$C$1001,,0)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 s="5">
        <f>_xlfn.XLOOKUP(D793,products!$A$1:$A$49,products!$D$1:$D$49,,0)</f>
        <v>0.2</v>
      </c>
      <c r="L793" s="6">
        <f>_xlfn.XLOOKUP(D793,products!$A$1:$A$49,products!$E$1:$E$49,,0)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Large</v>
      </c>
      <c r="P793">
        <f>_xlfn.XLOOKUP(OrdersTable[[#This Row],[Customer ID]],customers!$A$1:$A$1001,customers!I792:I1792,,0)</f>
        <v>0</v>
      </c>
      <c r="Q793" s="7">
        <f>SUM(OrdersTable[Sales])</f>
        <v>45134.254999999997</v>
      </c>
      <c r="R793">
        <f>COUNTA(OrdersTable[Order ID])</f>
        <v>1000</v>
      </c>
      <c r="S793" s="7">
        <f>OrdersTable[[#This Row],[Total revenue]]/OrdersTable[[#This Row],[count order id]]</f>
        <v>45.134254999999996</v>
      </c>
    </row>
    <row r="794" spans="1:19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>
        <f>_xlfn.XLOOKUP(C794,customers!$A$1:$A$1001,customers!B793:B1793,,0)</f>
        <v>0</v>
      </c>
      <c r="G794" s="2" t="str">
        <f>_xlfn.XLOOKUP(C794,customers!$A$1:$A$1001,customers!$C$1:$C$1001,,0)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 s="5">
        <f>_xlfn.XLOOKUP(D794,products!$A$1:$A$49,products!$D$1:$D$49,,0)</f>
        <v>0.5</v>
      </c>
      <c r="L794" s="6">
        <f>_xlfn.XLOOKUP(D794,products!$A$1:$A$49,products!$E$1:$E$49,,0)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>
        <f>_xlfn.XLOOKUP(OrdersTable[[#This Row],[Customer ID]],customers!$A$1:$A$1001,customers!I793:I1793,,0)</f>
        <v>0</v>
      </c>
      <c r="Q794" s="7">
        <f>SUM(OrdersTable[Sales])</f>
        <v>45134.254999999997</v>
      </c>
      <c r="R794">
        <f>COUNTA(OrdersTable[Order ID])</f>
        <v>1000</v>
      </c>
      <c r="S794" s="7">
        <f>OrdersTable[[#This Row],[Total revenue]]/OrdersTable[[#This Row],[count order id]]</f>
        <v>45.134254999999996</v>
      </c>
    </row>
    <row r="795" spans="1:19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>
        <f>_xlfn.XLOOKUP(C795,customers!$A$1:$A$1001,customers!B794:B1794,,0)</f>
        <v>0</v>
      </c>
      <c r="G795" s="2" t="str">
        <f>_xlfn.XLOOKUP(C795,customers!$A$1:$A$1001,customers!$C$1:$C$1001,,0)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 s="5">
        <f>_xlfn.XLOOKUP(D795,products!$A$1:$A$49,products!$D$1:$D$49,,0)</f>
        <v>0.2</v>
      </c>
      <c r="L795" s="6">
        <f>_xlfn.XLOOKUP(D795,products!$A$1:$A$49,products!$E$1:$E$49,,0)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Large</v>
      </c>
      <c r="P795">
        <f>_xlfn.XLOOKUP(OrdersTable[[#This Row],[Customer ID]],customers!$A$1:$A$1001,customers!I794:I1794,,0)</f>
        <v>0</v>
      </c>
      <c r="Q795" s="7">
        <f>SUM(OrdersTable[Sales])</f>
        <v>45134.254999999997</v>
      </c>
      <c r="R795">
        <f>COUNTA(OrdersTable[Order ID])</f>
        <v>1000</v>
      </c>
      <c r="S795" s="7">
        <f>OrdersTable[[#This Row],[Total revenue]]/OrdersTable[[#This Row],[count order id]]</f>
        <v>45.134254999999996</v>
      </c>
    </row>
    <row r="796" spans="1:19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>
        <f>_xlfn.XLOOKUP(C796,customers!$A$1:$A$1001,customers!B795:B1795,,0)</f>
        <v>0</v>
      </c>
      <c r="G796" s="2" t="str">
        <f>_xlfn.XLOOKUP(C796,customers!$A$1:$A$1001,customers!$C$1:$C$1001,,0)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 s="5">
        <f>_xlfn.XLOOKUP(D796,products!$A$1:$A$49,products!$D$1:$D$49,,0)</f>
        <v>2.5</v>
      </c>
      <c r="L796" s="6">
        <f>_xlfn.XLOOKUP(D796,products!$A$1:$A$49,products!$E$1:$E$49,,0)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Large</v>
      </c>
      <c r="P796">
        <f>_xlfn.XLOOKUP(OrdersTable[[#This Row],[Customer ID]],customers!$A$1:$A$1001,customers!I795:I1795,,0)</f>
        <v>0</v>
      </c>
      <c r="Q796" s="7">
        <f>SUM(OrdersTable[Sales])</f>
        <v>45134.254999999997</v>
      </c>
      <c r="R796">
        <f>COUNTA(OrdersTable[Order ID])</f>
        <v>1000</v>
      </c>
      <c r="S796" s="7">
        <f>OrdersTable[[#This Row],[Total revenue]]/OrdersTable[[#This Row],[count order id]]</f>
        <v>45.134254999999996</v>
      </c>
    </row>
    <row r="797" spans="1:19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>
        <f>_xlfn.XLOOKUP(C797,customers!$A$1:$A$1001,customers!B796:B1796,,0)</f>
        <v>0</v>
      </c>
      <c r="G797" s="2" t="str">
        <f>_xlfn.XLOOKUP(C797,customers!$A$1:$A$1001,customers!$C$1:$C$1001,,0)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 s="5">
        <f>_xlfn.XLOOKUP(D797,products!$A$1:$A$49,products!$D$1:$D$49,,0)</f>
        <v>0.5</v>
      </c>
      <c r="L797" s="6">
        <f>_xlfn.XLOOKUP(D797,products!$A$1:$A$49,products!$E$1:$E$49,,0)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Large</v>
      </c>
      <c r="P797">
        <f>_xlfn.XLOOKUP(OrdersTable[[#This Row],[Customer ID]],customers!$A$1:$A$1001,customers!I796:I1796,,0)</f>
        <v>0</v>
      </c>
      <c r="Q797" s="7">
        <f>SUM(OrdersTable[Sales])</f>
        <v>45134.254999999997</v>
      </c>
      <c r="R797">
        <f>COUNTA(OrdersTable[Order ID])</f>
        <v>1000</v>
      </c>
      <c r="S797" s="7">
        <f>OrdersTable[[#This Row],[Total revenue]]/OrdersTable[[#This Row],[count order id]]</f>
        <v>45.134254999999996</v>
      </c>
    </row>
    <row r="798" spans="1:19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>
        <f>_xlfn.XLOOKUP(C798,customers!$A$1:$A$1001,customers!B797:B1797,,0)</f>
        <v>0</v>
      </c>
      <c r="G798" s="2">
        <f>_xlfn.XLOOKUP(C798,customers!$A$1:$A$1001,customers!$C$1:$C$1001,,0)</f>
        <v>0</v>
      </c>
      <c r="H798" s="2" t="str">
        <f>_xlfn.XLOOKUP(C798,customers!$A$1:$A$1001,customers!$G$1:$G$1001,,0)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 s="5">
        <f>_xlfn.XLOOKUP(D798,products!$A$1:$A$49,products!$D$1:$D$49,,0)</f>
        <v>0.5</v>
      </c>
      <c r="L798" s="6">
        <f>_xlfn.XLOOKUP(D798,products!$A$1:$A$49,products!$E$1:$E$49,,0)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Large</v>
      </c>
      <c r="P798">
        <f>_xlfn.XLOOKUP(OrdersTable[[#This Row],[Customer ID]],customers!$A$1:$A$1001,customers!I797:I1797,,0)</f>
        <v>0</v>
      </c>
      <c r="Q798" s="7">
        <f>SUM(OrdersTable[Sales])</f>
        <v>45134.254999999997</v>
      </c>
      <c r="R798">
        <f>COUNTA(OrdersTable[Order ID])</f>
        <v>1000</v>
      </c>
      <c r="S798" s="7">
        <f>OrdersTable[[#This Row],[Total revenue]]/OrdersTable[[#This Row],[count order id]]</f>
        <v>45.134254999999996</v>
      </c>
    </row>
    <row r="799" spans="1:19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>
        <f>_xlfn.XLOOKUP(C799,customers!$A$1:$A$1001,customers!B798:B1798,,0)</f>
        <v>0</v>
      </c>
      <c r="G799" s="2" t="str">
        <f>_xlfn.XLOOKUP(C799,customers!$A$1:$A$1001,customers!$C$1:$C$1001,,0)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 s="5">
        <f>_xlfn.XLOOKUP(D799,products!$A$1:$A$49,products!$D$1:$D$49,,0)</f>
        <v>0.5</v>
      </c>
      <c r="L799" s="6">
        <f>_xlfn.XLOOKUP(D799,products!$A$1:$A$49,products!$E$1:$E$49,,0)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Large</v>
      </c>
      <c r="P799">
        <f>_xlfn.XLOOKUP(OrdersTable[[#This Row],[Customer ID]],customers!$A$1:$A$1001,customers!I798:I1798,,0)</f>
        <v>0</v>
      </c>
      <c r="Q799" s="7">
        <f>SUM(OrdersTable[Sales])</f>
        <v>45134.254999999997</v>
      </c>
      <c r="R799">
        <f>COUNTA(OrdersTable[Order ID])</f>
        <v>1000</v>
      </c>
      <c r="S799" s="7">
        <f>OrdersTable[[#This Row],[Total revenue]]/OrdersTable[[#This Row],[count order id]]</f>
        <v>45.134254999999996</v>
      </c>
    </row>
    <row r="800" spans="1:19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>
        <f>_xlfn.XLOOKUP(C800,customers!$A$1:$A$1001,customers!B799:B1799,,0)</f>
        <v>0</v>
      </c>
      <c r="G800" s="2" t="str">
        <f>_xlfn.XLOOKUP(C800,customers!$A$1:$A$1001,customers!$C$1:$C$1001,,0)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 s="5">
        <f>_xlfn.XLOOKUP(D800,products!$A$1:$A$49,products!$D$1:$D$49,,0)</f>
        <v>0.2</v>
      </c>
      <c r="L800" s="6">
        <f>_xlfn.XLOOKUP(D800,products!$A$1:$A$49,products!$E$1:$E$49,,0)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>
        <f>_xlfn.XLOOKUP(OrdersTable[[#This Row],[Customer ID]],customers!$A$1:$A$1001,customers!I799:I1799,,0)</f>
        <v>0</v>
      </c>
      <c r="Q800" s="7">
        <f>SUM(OrdersTable[Sales])</f>
        <v>45134.254999999997</v>
      </c>
      <c r="R800">
        <f>COUNTA(OrdersTable[Order ID])</f>
        <v>1000</v>
      </c>
      <c r="S800" s="7">
        <f>OrdersTable[[#This Row],[Total revenue]]/OrdersTable[[#This Row],[count order id]]</f>
        <v>45.134254999999996</v>
      </c>
    </row>
    <row r="801" spans="1:19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>
        <f>_xlfn.XLOOKUP(C801,customers!$A$1:$A$1001,customers!B800:B1800,,0)</f>
        <v>0</v>
      </c>
      <c r="G801" s="2">
        <f>_xlfn.XLOOKUP(C801,customers!$A$1:$A$1001,customers!$C$1:$C$1001,,0)</f>
        <v>0</v>
      </c>
      <c r="H801" s="2" t="str">
        <f>_xlfn.XLOOKUP(C801,customers!$A$1:$A$1001,customers!$G$1:$G$1001,,0)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 s="5">
        <f>_xlfn.XLOOKUP(D801,products!$A$1:$A$49,products!$D$1:$D$49,,0)</f>
        <v>1</v>
      </c>
      <c r="L801" s="6">
        <f>_xlfn.XLOOKUP(D801,products!$A$1:$A$49,products!$E$1:$E$49,,0)</f>
        <v>12.15</v>
      </c>
      <c r="M801" s="6">
        <f t="shared" si="36"/>
        <v>36.450000000000003</v>
      </c>
      <c r="N801" t="str">
        <f t="shared" si="37"/>
        <v>Excecutive</v>
      </c>
      <c r="O801" t="str">
        <f t="shared" si="38"/>
        <v>Dark</v>
      </c>
      <c r="P801">
        <f>_xlfn.XLOOKUP(OrdersTable[[#This Row],[Customer ID]],customers!$A$1:$A$1001,customers!I800:I1800,,0)</f>
        <v>0</v>
      </c>
      <c r="Q801" s="7">
        <f>SUM(OrdersTable[Sales])</f>
        <v>45134.254999999997</v>
      </c>
      <c r="R801">
        <f>COUNTA(OrdersTable[Order ID])</f>
        <v>1000</v>
      </c>
      <c r="S801" s="7">
        <f>OrdersTable[[#This Row],[Total revenue]]/OrdersTable[[#This Row],[count order id]]</f>
        <v>45.134254999999996</v>
      </c>
    </row>
    <row r="802" spans="1:19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>
        <f>_xlfn.XLOOKUP(C802,customers!$A$1:$A$1001,customers!B801:B1801,,0)</f>
        <v>0</v>
      </c>
      <c r="G802" s="2" t="str">
        <f>_xlfn.XLOOKUP(C802,customers!$A$1:$A$1001,customers!$C$1:$C$1001,,0)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 s="5">
        <f>_xlfn.XLOOKUP(D802,products!$A$1:$A$49,products!$D$1:$D$49,,0)</f>
        <v>0.2</v>
      </c>
      <c r="L802" s="6">
        <f>_xlfn.XLOOKUP(D802,products!$A$1:$A$49,products!$E$1:$E$49,,0)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>
        <f>_xlfn.XLOOKUP(OrdersTable[[#This Row],[Customer ID]],customers!$A$1:$A$1001,customers!I801:I1801,,0)</f>
        <v>0</v>
      </c>
      <c r="Q802" s="7">
        <f>SUM(OrdersTable[Sales])</f>
        <v>45134.254999999997</v>
      </c>
      <c r="R802">
        <f>COUNTA(OrdersTable[Order ID])</f>
        <v>1000</v>
      </c>
      <c r="S802" s="7">
        <f>OrdersTable[[#This Row],[Total revenue]]/OrdersTable[[#This Row],[count order id]]</f>
        <v>45.134254999999996</v>
      </c>
    </row>
    <row r="803" spans="1:19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>
        <f>_xlfn.XLOOKUP(C803,customers!$A$1:$A$1001,customers!B802:B1802,,0)</f>
        <v>0</v>
      </c>
      <c r="G803" s="2" t="str">
        <f>_xlfn.XLOOKUP(C803,customers!$A$1:$A$1001,customers!$C$1:$C$1001,,0)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 s="5">
        <f>_xlfn.XLOOKUP(D803,products!$A$1:$A$49,products!$D$1:$D$49,,0)</f>
        <v>2.5</v>
      </c>
      <c r="L803" s="6">
        <f>_xlfn.XLOOKUP(D803,products!$A$1:$A$49,products!$E$1:$E$49,,0)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>
        <f>_xlfn.XLOOKUP(OrdersTable[[#This Row],[Customer ID]],customers!$A$1:$A$1001,customers!I802:I1802,,0)</f>
        <v>0</v>
      </c>
      <c r="Q803" s="7">
        <f>SUM(OrdersTable[Sales])</f>
        <v>45134.254999999997</v>
      </c>
      <c r="R803">
        <f>COUNTA(OrdersTable[Order ID])</f>
        <v>1000</v>
      </c>
      <c r="S803" s="7">
        <f>OrdersTable[[#This Row],[Total revenue]]/OrdersTable[[#This Row],[count order id]]</f>
        <v>45.134254999999996</v>
      </c>
    </row>
    <row r="804" spans="1:19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>
        <f>_xlfn.XLOOKUP(C804,customers!$A$1:$A$1001,customers!B803:B1803,,0)</f>
        <v>0</v>
      </c>
      <c r="G804" s="2" t="str">
        <f>_xlfn.XLOOKUP(C804,customers!$A$1:$A$1001,customers!$C$1:$C$1001,,0)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 s="5">
        <f>_xlfn.XLOOKUP(D804,products!$A$1:$A$49,products!$D$1:$D$49,,0)</f>
        <v>0.2</v>
      </c>
      <c r="L804" s="6">
        <f>_xlfn.XLOOKUP(D804,products!$A$1:$A$49,products!$E$1:$E$49,,0)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>
        <f>_xlfn.XLOOKUP(OrdersTable[[#This Row],[Customer ID]],customers!$A$1:$A$1001,customers!I803:I1803,,0)</f>
        <v>0</v>
      </c>
      <c r="Q804" s="7">
        <f>SUM(OrdersTable[Sales])</f>
        <v>45134.254999999997</v>
      </c>
      <c r="R804">
        <f>COUNTA(OrdersTable[Order ID])</f>
        <v>1000</v>
      </c>
      <c r="S804" s="7">
        <f>OrdersTable[[#This Row],[Total revenue]]/OrdersTable[[#This Row],[count order id]]</f>
        <v>45.134254999999996</v>
      </c>
    </row>
    <row r="805" spans="1:19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>
        <f>_xlfn.XLOOKUP(C805,customers!$A$1:$A$1001,customers!B804:B1804,,0)</f>
        <v>0</v>
      </c>
      <c r="G805" s="2" t="str">
        <f>_xlfn.XLOOKUP(C805,customers!$A$1:$A$1001,customers!$C$1:$C$1001,,0)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 s="5">
        <f>_xlfn.XLOOKUP(D805,products!$A$1:$A$49,products!$D$1:$D$49,,0)</f>
        <v>2.5</v>
      </c>
      <c r="L805" s="6">
        <f>_xlfn.XLOOKUP(D805,products!$A$1:$A$49,products!$E$1:$E$49,,0)</f>
        <v>31.624999999999996</v>
      </c>
      <c r="M805" s="6">
        <f t="shared" si="36"/>
        <v>126.49999999999999</v>
      </c>
      <c r="N805" t="str">
        <f t="shared" si="37"/>
        <v>Excecutive</v>
      </c>
      <c r="O805" t="str">
        <f t="shared" si="38"/>
        <v>Medium</v>
      </c>
      <c r="P805">
        <f>_xlfn.XLOOKUP(OrdersTable[[#This Row],[Customer ID]],customers!$A$1:$A$1001,customers!I804:I1804,,0)</f>
        <v>0</v>
      </c>
      <c r="Q805" s="7">
        <f>SUM(OrdersTable[Sales])</f>
        <v>45134.254999999997</v>
      </c>
      <c r="R805">
        <f>COUNTA(OrdersTable[Order ID])</f>
        <v>1000</v>
      </c>
      <c r="S805" s="7">
        <f>OrdersTable[[#This Row],[Total revenue]]/OrdersTable[[#This Row],[count order id]]</f>
        <v>45.134254999999996</v>
      </c>
    </row>
    <row r="806" spans="1:19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>
        <f>_xlfn.XLOOKUP(C806,customers!$A$1:$A$1001,customers!B805:B1805,,0)</f>
        <v>0</v>
      </c>
      <c r="G806" s="2">
        <f>_xlfn.XLOOKUP(C806,customers!$A$1:$A$1001,customers!$C$1:$C$1001,,0)</f>
        <v>0</v>
      </c>
      <c r="H806" s="2" t="str">
        <f>_xlfn.XLOOKUP(C806,customers!$A$1:$A$1001,customers!$G$1:$G$1001,,0)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 s="5">
        <f>_xlfn.XLOOKUP(D806,products!$A$1:$A$49,products!$D$1:$D$49,,0)</f>
        <v>1</v>
      </c>
      <c r="L806" s="6">
        <f>_xlfn.XLOOKUP(D806,products!$A$1:$A$49,products!$E$1:$E$49,,0)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Large</v>
      </c>
      <c r="P806">
        <f>_xlfn.XLOOKUP(OrdersTable[[#This Row],[Customer ID]],customers!$A$1:$A$1001,customers!I805:I1805,,0)</f>
        <v>0</v>
      </c>
      <c r="Q806" s="7">
        <f>SUM(OrdersTable[Sales])</f>
        <v>45134.254999999997</v>
      </c>
      <c r="R806">
        <f>COUNTA(OrdersTable[Order ID])</f>
        <v>1000</v>
      </c>
      <c r="S806" s="7">
        <f>OrdersTable[[#This Row],[Total revenue]]/OrdersTable[[#This Row],[count order id]]</f>
        <v>45.134254999999996</v>
      </c>
    </row>
    <row r="807" spans="1:19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>
        <f>_xlfn.XLOOKUP(C807,customers!$A$1:$A$1001,customers!B806:B1806,,0)</f>
        <v>0</v>
      </c>
      <c r="G807" s="2">
        <f>_xlfn.XLOOKUP(C807,customers!$A$1:$A$1001,customers!$C$1:$C$1001,,0)</f>
        <v>0</v>
      </c>
      <c r="H807" s="2" t="str">
        <f>_xlfn.XLOOKUP(C807,customers!$A$1:$A$1001,customers!$G$1:$G$1001,,0)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 s="5">
        <f>_xlfn.XLOOKUP(D807,products!$A$1:$A$49,products!$D$1:$D$49,,0)</f>
        <v>0.5</v>
      </c>
      <c r="L807" s="6">
        <f>_xlfn.XLOOKUP(D807,products!$A$1:$A$49,products!$E$1:$E$49,,0)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>
        <f>_xlfn.XLOOKUP(OrdersTable[[#This Row],[Customer ID]],customers!$A$1:$A$1001,customers!I806:I1806,,0)</f>
        <v>0</v>
      </c>
      <c r="Q807" s="7">
        <f>SUM(OrdersTable[Sales])</f>
        <v>45134.254999999997</v>
      </c>
      <c r="R807">
        <f>COUNTA(OrdersTable[Order ID])</f>
        <v>1000</v>
      </c>
      <c r="S807" s="7">
        <f>OrdersTable[[#This Row],[Total revenue]]/OrdersTable[[#This Row],[count order id]]</f>
        <v>45.134254999999996</v>
      </c>
    </row>
    <row r="808" spans="1:19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>
        <f>_xlfn.XLOOKUP(C808,customers!$A$1:$A$1001,customers!B807:B1807,,0)</f>
        <v>0</v>
      </c>
      <c r="G808" s="2">
        <f>_xlfn.XLOOKUP(C808,customers!$A$1:$A$1001,customers!$C$1:$C$1001,,0)</f>
        <v>0</v>
      </c>
      <c r="H808" s="2" t="str">
        <f>_xlfn.XLOOKUP(C808,customers!$A$1:$A$1001,customers!$G$1:$G$1001,,0)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 s="5">
        <f>_xlfn.XLOOKUP(D808,products!$A$1:$A$49,products!$D$1:$D$49,,0)</f>
        <v>0.2</v>
      </c>
      <c r="L808" s="6">
        <f>_xlfn.XLOOKUP(D808,products!$A$1:$A$49,products!$E$1:$E$49,,0)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>
        <f>_xlfn.XLOOKUP(OrdersTable[[#This Row],[Customer ID]],customers!$A$1:$A$1001,customers!I807:I1807,,0)</f>
        <v>0</v>
      </c>
      <c r="Q808" s="7">
        <f>SUM(OrdersTable[Sales])</f>
        <v>45134.254999999997</v>
      </c>
      <c r="R808">
        <f>COUNTA(OrdersTable[Order ID])</f>
        <v>1000</v>
      </c>
      <c r="S808" s="7">
        <f>OrdersTable[[#This Row],[Total revenue]]/OrdersTable[[#This Row],[count order id]]</f>
        <v>45.134254999999996</v>
      </c>
    </row>
    <row r="809" spans="1:19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>
        <f>_xlfn.XLOOKUP(C809,customers!$A$1:$A$1001,customers!B808:B1808,,0)</f>
        <v>0</v>
      </c>
      <c r="G809" s="2" t="str">
        <f>_xlfn.XLOOKUP(C809,customers!$A$1:$A$1001,customers!$C$1:$C$1001,,0)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 s="5">
        <f>_xlfn.XLOOKUP(D809,products!$A$1:$A$49,products!$D$1:$D$49,,0)</f>
        <v>0.5</v>
      </c>
      <c r="L809" s="6">
        <f>_xlfn.XLOOKUP(D809,products!$A$1:$A$49,products!$E$1:$E$49,,0)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>
        <f>_xlfn.XLOOKUP(OrdersTable[[#This Row],[Customer ID]],customers!$A$1:$A$1001,customers!I808:I1808,,0)</f>
        <v>0</v>
      </c>
      <c r="Q809" s="7">
        <f>SUM(OrdersTable[Sales])</f>
        <v>45134.254999999997</v>
      </c>
      <c r="R809">
        <f>COUNTA(OrdersTable[Order ID])</f>
        <v>1000</v>
      </c>
      <c r="S809" s="7">
        <f>OrdersTable[[#This Row],[Total revenue]]/OrdersTable[[#This Row],[count order id]]</f>
        <v>45.134254999999996</v>
      </c>
    </row>
    <row r="810" spans="1:19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>
        <f>_xlfn.XLOOKUP(C810,customers!$A$1:$A$1001,customers!B809:B1809,,0)</f>
        <v>0</v>
      </c>
      <c r="G810" s="2">
        <f>_xlfn.XLOOKUP(C810,customers!$A$1:$A$1001,customers!$C$1:$C$1001,,0)</f>
        <v>0</v>
      </c>
      <c r="H810" s="2" t="str">
        <f>_xlfn.XLOOKUP(C810,customers!$A$1:$A$1001,customers!$G$1:$G$1001,,0)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 s="5">
        <f>_xlfn.XLOOKUP(D810,products!$A$1:$A$49,products!$D$1:$D$49,,0)</f>
        <v>2.5</v>
      </c>
      <c r="L810" s="6">
        <f>_xlfn.XLOOKUP(D810,products!$A$1:$A$49,products!$E$1:$E$49,,0)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Large</v>
      </c>
      <c r="P810">
        <f>_xlfn.XLOOKUP(OrdersTable[[#This Row],[Customer ID]],customers!$A$1:$A$1001,customers!I809:I1809,,0)</f>
        <v>0</v>
      </c>
      <c r="Q810" s="7">
        <f>SUM(OrdersTable[Sales])</f>
        <v>45134.254999999997</v>
      </c>
      <c r="R810">
        <f>COUNTA(OrdersTable[Order ID])</f>
        <v>1000</v>
      </c>
      <c r="S810" s="7">
        <f>OrdersTable[[#This Row],[Total revenue]]/OrdersTable[[#This Row],[count order id]]</f>
        <v>45.134254999999996</v>
      </c>
    </row>
    <row r="811" spans="1:19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>
        <f>_xlfn.XLOOKUP(C811,customers!$A$1:$A$1001,customers!B810:B1810,,0)</f>
        <v>0</v>
      </c>
      <c r="G811" s="2">
        <f>_xlfn.XLOOKUP(C811,customers!$A$1:$A$1001,customers!$C$1:$C$1001,,0)</f>
        <v>0</v>
      </c>
      <c r="H811" s="2" t="str">
        <f>_xlfn.XLOOKUP(C811,customers!$A$1:$A$1001,customers!$G$1:$G$1001,,0)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 s="5">
        <f>_xlfn.XLOOKUP(D811,products!$A$1:$A$49,products!$D$1:$D$49,,0)</f>
        <v>0.2</v>
      </c>
      <c r="L811" s="6">
        <f>_xlfn.XLOOKUP(D811,products!$A$1:$A$49,products!$E$1:$E$49,,0)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>
        <f>_xlfn.XLOOKUP(OrdersTable[[#This Row],[Customer ID]],customers!$A$1:$A$1001,customers!I810:I1810,,0)</f>
        <v>0</v>
      </c>
      <c r="Q811" s="7">
        <f>SUM(OrdersTable[Sales])</f>
        <v>45134.254999999997</v>
      </c>
      <c r="R811">
        <f>COUNTA(OrdersTable[Order ID])</f>
        <v>1000</v>
      </c>
      <c r="S811" s="7">
        <f>OrdersTable[[#This Row],[Total revenue]]/OrdersTable[[#This Row],[count order id]]</f>
        <v>45.134254999999996</v>
      </c>
    </row>
    <row r="812" spans="1:19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>
        <f>_xlfn.XLOOKUP(C812,customers!$A$1:$A$1001,customers!B811:B1811,,0)</f>
        <v>0</v>
      </c>
      <c r="G812" s="2" t="str">
        <f>_xlfn.XLOOKUP(C812,customers!$A$1:$A$1001,customers!$C$1:$C$1001,,0)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 s="5">
        <f>_xlfn.XLOOKUP(D812,products!$A$1:$A$49,products!$D$1:$D$49,,0)</f>
        <v>0.5</v>
      </c>
      <c r="L812" s="6">
        <f>_xlfn.XLOOKUP(D812,products!$A$1:$A$49,products!$E$1:$E$49,,0)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Large</v>
      </c>
      <c r="P812">
        <f>_xlfn.XLOOKUP(OrdersTable[[#This Row],[Customer ID]],customers!$A$1:$A$1001,customers!I811:I1811,,0)</f>
        <v>0</v>
      </c>
      <c r="Q812" s="7">
        <f>SUM(OrdersTable[Sales])</f>
        <v>45134.254999999997</v>
      </c>
      <c r="R812">
        <f>COUNTA(OrdersTable[Order ID])</f>
        <v>1000</v>
      </c>
      <c r="S812" s="7">
        <f>OrdersTable[[#This Row],[Total revenue]]/OrdersTable[[#This Row],[count order id]]</f>
        <v>45.134254999999996</v>
      </c>
    </row>
    <row r="813" spans="1:19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>
        <f>_xlfn.XLOOKUP(C813,customers!$A$1:$A$1001,customers!B812:B1812,,0)</f>
        <v>0</v>
      </c>
      <c r="G813" s="2" t="str">
        <f>_xlfn.XLOOKUP(C813,customers!$A$1:$A$1001,customers!$C$1:$C$1001,,0)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 s="5">
        <f>_xlfn.XLOOKUP(D813,products!$A$1:$A$49,products!$D$1:$D$49,,0)</f>
        <v>1</v>
      </c>
      <c r="L813" s="6">
        <f>_xlfn.XLOOKUP(D813,products!$A$1:$A$49,products!$E$1:$E$49,,0)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>
        <f>_xlfn.XLOOKUP(OrdersTable[[#This Row],[Customer ID]],customers!$A$1:$A$1001,customers!I812:I1812,,0)</f>
        <v>0</v>
      </c>
      <c r="Q813" s="7">
        <f>SUM(OrdersTable[Sales])</f>
        <v>45134.254999999997</v>
      </c>
      <c r="R813">
        <f>COUNTA(OrdersTable[Order ID])</f>
        <v>1000</v>
      </c>
      <c r="S813" s="7">
        <f>OrdersTable[[#This Row],[Total revenue]]/OrdersTable[[#This Row],[count order id]]</f>
        <v>45.134254999999996</v>
      </c>
    </row>
    <row r="814" spans="1:19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>
        <f>_xlfn.XLOOKUP(C814,customers!$A$1:$A$1001,customers!B813:B1813,,0)</f>
        <v>0</v>
      </c>
      <c r="G814" s="2" t="str">
        <f>_xlfn.XLOOKUP(C814,customers!$A$1:$A$1001,customers!$C$1:$C$1001,,0)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 s="5">
        <f>_xlfn.XLOOKUP(D814,products!$A$1:$A$49,products!$D$1:$D$49,,0)</f>
        <v>2.5</v>
      </c>
      <c r="L814" s="6">
        <f>_xlfn.XLOOKUP(D814,products!$A$1:$A$49,products!$E$1:$E$49,,0)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>
        <f>_xlfn.XLOOKUP(OrdersTable[[#This Row],[Customer ID]],customers!$A$1:$A$1001,customers!I813:I1813,,0)</f>
        <v>0</v>
      </c>
      <c r="Q814" s="7">
        <f>SUM(OrdersTable[Sales])</f>
        <v>45134.254999999997</v>
      </c>
      <c r="R814">
        <f>COUNTA(OrdersTable[Order ID])</f>
        <v>1000</v>
      </c>
      <c r="S814" s="7">
        <f>OrdersTable[[#This Row],[Total revenue]]/OrdersTable[[#This Row],[count order id]]</f>
        <v>45.134254999999996</v>
      </c>
    </row>
    <row r="815" spans="1:19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>
        <f>_xlfn.XLOOKUP(C815,customers!$A$1:$A$1001,customers!B814:B1814,,0)</f>
        <v>0</v>
      </c>
      <c r="G815" s="2" t="str">
        <f>_xlfn.XLOOKUP(C815,customers!$A$1:$A$1001,customers!$C$1:$C$1001,,0)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 s="5">
        <f>_xlfn.XLOOKUP(D815,products!$A$1:$A$49,products!$D$1:$D$49,,0)</f>
        <v>2.5</v>
      </c>
      <c r="L815" s="6">
        <f>_xlfn.XLOOKUP(D815,products!$A$1:$A$49,products!$E$1:$E$49,,0)</f>
        <v>31.624999999999996</v>
      </c>
      <c r="M815" s="6">
        <f t="shared" si="36"/>
        <v>31.624999999999996</v>
      </c>
      <c r="N815" t="str">
        <f t="shared" si="37"/>
        <v>Excecutive</v>
      </c>
      <c r="O815" t="str">
        <f t="shared" si="38"/>
        <v>Medium</v>
      </c>
      <c r="P815">
        <f>_xlfn.XLOOKUP(OrdersTable[[#This Row],[Customer ID]],customers!$A$1:$A$1001,customers!I814:I1814,,0)</f>
        <v>0</v>
      </c>
      <c r="Q815" s="7">
        <f>SUM(OrdersTable[Sales])</f>
        <v>45134.254999999997</v>
      </c>
      <c r="R815">
        <f>COUNTA(OrdersTable[Order ID])</f>
        <v>1000</v>
      </c>
      <c r="S815" s="7">
        <f>OrdersTable[[#This Row],[Total revenue]]/OrdersTable[[#This Row],[count order id]]</f>
        <v>45.134254999999996</v>
      </c>
    </row>
    <row r="816" spans="1:19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>
        <f>_xlfn.XLOOKUP(C816,customers!$A$1:$A$1001,customers!B815:B1815,,0)</f>
        <v>0</v>
      </c>
      <c r="G816" s="2" t="str">
        <f>_xlfn.XLOOKUP(C816,customers!$A$1:$A$1001,customers!$C$1:$C$1001,,0)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 s="5">
        <f>_xlfn.XLOOKUP(D816,products!$A$1:$A$49,products!$D$1:$D$49,,0)</f>
        <v>0.2</v>
      </c>
      <c r="L816" s="6">
        <f>_xlfn.XLOOKUP(D816,products!$A$1:$A$49,products!$E$1:$E$49,,0)</f>
        <v>4.4550000000000001</v>
      </c>
      <c r="M816" s="6">
        <f t="shared" si="36"/>
        <v>8.91</v>
      </c>
      <c r="N816" t="str">
        <f t="shared" si="37"/>
        <v>Excecutive</v>
      </c>
      <c r="O816" t="str">
        <f t="shared" si="38"/>
        <v>Large</v>
      </c>
      <c r="P816">
        <f>_xlfn.XLOOKUP(OrdersTable[[#This Row],[Customer ID]],customers!$A$1:$A$1001,customers!I815:I1815,,0)</f>
        <v>0</v>
      </c>
      <c r="Q816" s="7">
        <f>SUM(OrdersTable[Sales])</f>
        <v>45134.254999999997</v>
      </c>
      <c r="R816">
        <f>COUNTA(OrdersTable[Order ID])</f>
        <v>1000</v>
      </c>
      <c r="S816" s="7">
        <f>OrdersTable[[#This Row],[Total revenue]]/OrdersTable[[#This Row],[count order id]]</f>
        <v>45.134254999999996</v>
      </c>
    </row>
    <row r="817" spans="1:19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>
        <f>_xlfn.XLOOKUP(C817,customers!$A$1:$A$1001,customers!B816:B1816,,0)</f>
        <v>0</v>
      </c>
      <c r="G817" s="2" t="str">
        <f>_xlfn.XLOOKUP(C817,customers!$A$1:$A$1001,customers!$C$1:$C$1001,,0)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 s="5">
        <f>_xlfn.XLOOKUP(D817,products!$A$1:$A$49,products!$D$1:$D$49,,0)</f>
        <v>0.5</v>
      </c>
      <c r="L817" s="6">
        <f>_xlfn.XLOOKUP(D817,products!$A$1:$A$49,products!$E$1:$E$49,,0)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>
        <f>_xlfn.XLOOKUP(OrdersTable[[#This Row],[Customer ID]],customers!$A$1:$A$1001,customers!I816:I1816,,0)</f>
        <v>0</v>
      </c>
      <c r="Q817" s="7">
        <f>SUM(OrdersTable[Sales])</f>
        <v>45134.254999999997</v>
      </c>
      <c r="R817">
        <f>COUNTA(OrdersTable[Order ID])</f>
        <v>1000</v>
      </c>
      <c r="S817" s="7">
        <f>OrdersTable[[#This Row],[Total revenue]]/OrdersTable[[#This Row],[count order id]]</f>
        <v>45.134254999999996</v>
      </c>
    </row>
    <row r="818" spans="1:19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>
        <f>_xlfn.XLOOKUP(C818,customers!$A$1:$A$1001,customers!B817:B1817,,0)</f>
        <v>0</v>
      </c>
      <c r="G818" s="2" t="str">
        <f>_xlfn.XLOOKUP(C818,customers!$A$1:$A$1001,customers!$C$1:$C$1001,,0)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 s="5">
        <f>_xlfn.XLOOKUP(D818,products!$A$1:$A$49,products!$D$1:$D$49,,0)</f>
        <v>0.5</v>
      </c>
      <c r="L818" s="6">
        <f>_xlfn.XLOOKUP(D818,products!$A$1:$A$49,products!$E$1:$E$49,,0)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Large</v>
      </c>
      <c r="P818">
        <f>_xlfn.XLOOKUP(OrdersTable[[#This Row],[Customer ID]],customers!$A$1:$A$1001,customers!I817:I1817,,0)</f>
        <v>0</v>
      </c>
      <c r="Q818" s="7">
        <f>SUM(OrdersTable[Sales])</f>
        <v>45134.254999999997</v>
      </c>
      <c r="R818">
        <f>COUNTA(OrdersTable[Order ID])</f>
        <v>1000</v>
      </c>
      <c r="S818" s="7">
        <f>OrdersTable[[#This Row],[Total revenue]]/OrdersTable[[#This Row],[count order id]]</f>
        <v>45.134254999999996</v>
      </c>
    </row>
    <row r="819" spans="1:19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>
        <f>_xlfn.XLOOKUP(C819,customers!$A$1:$A$1001,customers!B818:B1818,,0)</f>
        <v>0</v>
      </c>
      <c r="G819" s="2" t="str">
        <f>_xlfn.XLOOKUP(C819,customers!$A$1:$A$1001,customers!$C$1:$C$1001,,0)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 s="5">
        <f>_xlfn.XLOOKUP(D819,products!$A$1:$A$49,products!$D$1:$D$49,,0)</f>
        <v>0.5</v>
      </c>
      <c r="L819" s="6">
        <f>_xlfn.XLOOKUP(D819,products!$A$1:$A$49,products!$E$1:$E$49,,0)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>
        <f>_xlfn.XLOOKUP(OrdersTable[[#This Row],[Customer ID]],customers!$A$1:$A$1001,customers!I818:I1818,,0)</f>
        <v>0</v>
      </c>
      <c r="Q819" s="7">
        <f>SUM(OrdersTable[Sales])</f>
        <v>45134.254999999997</v>
      </c>
      <c r="R819">
        <f>COUNTA(OrdersTable[Order ID])</f>
        <v>1000</v>
      </c>
      <c r="S819" s="7">
        <f>OrdersTable[[#This Row],[Total revenue]]/OrdersTable[[#This Row],[count order id]]</f>
        <v>45.134254999999996</v>
      </c>
    </row>
    <row r="820" spans="1:19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>
        <f>_xlfn.XLOOKUP(C820,customers!$A$1:$A$1001,customers!B819:B1819,,0)</f>
        <v>0</v>
      </c>
      <c r="G820" s="2">
        <f>_xlfn.XLOOKUP(C820,customers!$A$1:$A$1001,customers!$C$1:$C$1001,,0)</f>
        <v>0</v>
      </c>
      <c r="H820" s="2" t="str">
        <f>_xlfn.XLOOKUP(C820,customers!$A$1:$A$1001,customers!$G$1:$G$1001,,0)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 s="5">
        <f>_xlfn.XLOOKUP(D820,products!$A$1:$A$49,products!$D$1:$D$49,,0)</f>
        <v>1</v>
      </c>
      <c r="L820" s="6">
        <f>_xlfn.XLOOKUP(D820,products!$A$1:$A$49,products!$E$1:$E$49,,0)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Large</v>
      </c>
      <c r="P820">
        <f>_xlfn.XLOOKUP(OrdersTable[[#This Row],[Customer ID]],customers!$A$1:$A$1001,customers!I819:I1819,,0)</f>
        <v>0</v>
      </c>
      <c r="Q820" s="7">
        <f>SUM(OrdersTable[Sales])</f>
        <v>45134.254999999997</v>
      </c>
      <c r="R820">
        <f>COUNTA(OrdersTable[Order ID])</f>
        <v>1000</v>
      </c>
      <c r="S820" s="7">
        <f>OrdersTable[[#This Row],[Total revenue]]/OrdersTable[[#This Row],[count order id]]</f>
        <v>45.134254999999996</v>
      </c>
    </row>
    <row r="821" spans="1:19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>
        <f>_xlfn.XLOOKUP(C821,customers!$A$1:$A$1001,customers!B820:B1820,,0)</f>
        <v>0</v>
      </c>
      <c r="G821" s="2" t="str">
        <f>_xlfn.XLOOKUP(C821,customers!$A$1:$A$1001,customers!$C$1:$C$1001,,0)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 s="5">
        <f>_xlfn.XLOOKUP(D821,products!$A$1:$A$49,products!$D$1:$D$49,,0)</f>
        <v>0.2</v>
      </c>
      <c r="L821" s="6">
        <f>_xlfn.XLOOKUP(D821,products!$A$1:$A$49,products!$E$1:$E$49,,0)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Large</v>
      </c>
      <c r="P821">
        <f>_xlfn.XLOOKUP(OrdersTable[[#This Row],[Customer ID]],customers!$A$1:$A$1001,customers!I820:I1820,,0)</f>
        <v>0</v>
      </c>
      <c r="Q821" s="7">
        <f>SUM(OrdersTable[Sales])</f>
        <v>45134.254999999997</v>
      </c>
      <c r="R821">
        <f>COUNTA(OrdersTable[Order ID])</f>
        <v>1000</v>
      </c>
      <c r="S821" s="7">
        <f>OrdersTable[[#This Row],[Total revenue]]/OrdersTable[[#This Row],[count order id]]</f>
        <v>45.134254999999996</v>
      </c>
    </row>
    <row r="822" spans="1:19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>
        <f>_xlfn.XLOOKUP(C822,customers!$A$1:$A$1001,customers!B821:B1821,,0)</f>
        <v>0</v>
      </c>
      <c r="G822" s="2" t="str">
        <f>_xlfn.XLOOKUP(C822,customers!$A$1:$A$1001,customers!$C$1:$C$1001,,0)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 s="5">
        <f>_xlfn.XLOOKUP(D822,products!$A$1:$A$49,products!$D$1:$D$49,,0)</f>
        <v>1</v>
      </c>
      <c r="L822" s="6">
        <f>_xlfn.XLOOKUP(D822,products!$A$1:$A$49,products!$E$1:$E$49,,0)</f>
        <v>13.75</v>
      </c>
      <c r="M822" s="6">
        <f t="shared" si="36"/>
        <v>55</v>
      </c>
      <c r="N822" t="str">
        <f t="shared" si="37"/>
        <v>Excecutive</v>
      </c>
      <c r="O822" t="str">
        <f t="shared" si="38"/>
        <v>Medium</v>
      </c>
      <c r="P822">
        <f>_xlfn.XLOOKUP(OrdersTable[[#This Row],[Customer ID]],customers!$A$1:$A$1001,customers!I821:I1821,,0)</f>
        <v>0</v>
      </c>
      <c r="Q822" s="7">
        <f>SUM(OrdersTable[Sales])</f>
        <v>45134.254999999997</v>
      </c>
      <c r="R822">
        <f>COUNTA(OrdersTable[Order ID])</f>
        <v>1000</v>
      </c>
      <c r="S822" s="7">
        <f>OrdersTable[[#This Row],[Total revenue]]/OrdersTable[[#This Row],[count order id]]</f>
        <v>45.134254999999996</v>
      </c>
    </row>
    <row r="823" spans="1:19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>
        <f>_xlfn.XLOOKUP(C823,customers!$A$1:$A$1001,customers!B822:B1822,,0)</f>
        <v>0</v>
      </c>
      <c r="G823" s="2" t="str">
        <f>_xlfn.XLOOKUP(C823,customers!$A$1:$A$1001,customers!$C$1:$C$1001,,0)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 s="5">
        <f>_xlfn.XLOOKUP(D823,products!$A$1:$A$49,products!$D$1:$D$49,,0)</f>
        <v>0.5</v>
      </c>
      <c r="L823" s="6">
        <f>_xlfn.XLOOKUP(D823,products!$A$1:$A$49,products!$E$1:$E$49,,0)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>
        <f>_xlfn.XLOOKUP(OrdersTable[[#This Row],[Customer ID]],customers!$A$1:$A$1001,customers!I822:I1822,,0)</f>
        <v>0</v>
      </c>
      <c r="Q823" s="7">
        <f>SUM(OrdersTable[Sales])</f>
        <v>45134.254999999997</v>
      </c>
      <c r="R823">
        <f>COUNTA(OrdersTable[Order ID])</f>
        <v>1000</v>
      </c>
      <c r="S823" s="7">
        <f>OrdersTable[[#This Row],[Total revenue]]/OrdersTable[[#This Row],[count order id]]</f>
        <v>45.134254999999996</v>
      </c>
    </row>
    <row r="824" spans="1:19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>
        <f>_xlfn.XLOOKUP(C824,customers!$A$1:$A$1001,customers!B823:B1823,,0)</f>
        <v>0</v>
      </c>
      <c r="G824" s="2" t="str">
        <f>_xlfn.XLOOKUP(C824,customers!$A$1:$A$1001,customers!$C$1:$C$1001,,0)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 s="5">
        <f>_xlfn.XLOOKUP(D824,products!$A$1:$A$49,products!$D$1:$D$49,,0)</f>
        <v>2.5</v>
      </c>
      <c r="L824" s="6">
        <f>_xlfn.XLOOKUP(D824,products!$A$1:$A$49,products!$E$1:$E$49,,0)</f>
        <v>34.154999999999994</v>
      </c>
      <c r="M824" s="6">
        <f t="shared" si="36"/>
        <v>136.61999999999998</v>
      </c>
      <c r="N824" t="str">
        <f t="shared" si="37"/>
        <v>Excecutive</v>
      </c>
      <c r="O824" t="str">
        <f t="shared" si="38"/>
        <v>Large</v>
      </c>
      <c r="P824">
        <f>_xlfn.XLOOKUP(OrdersTable[[#This Row],[Customer ID]],customers!$A$1:$A$1001,customers!I823:I1823,,0)</f>
        <v>0</v>
      </c>
      <c r="Q824" s="7">
        <f>SUM(OrdersTable[Sales])</f>
        <v>45134.254999999997</v>
      </c>
      <c r="R824">
        <f>COUNTA(OrdersTable[Order ID])</f>
        <v>1000</v>
      </c>
      <c r="S824" s="7">
        <f>OrdersTable[[#This Row],[Total revenue]]/OrdersTable[[#This Row],[count order id]]</f>
        <v>45.134254999999996</v>
      </c>
    </row>
    <row r="825" spans="1:19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>
        <f>_xlfn.XLOOKUP(C825,customers!$A$1:$A$1001,customers!B824:B1824,,0)</f>
        <v>0</v>
      </c>
      <c r="G825" s="2" t="str">
        <f>_xlfn.XLOOKUP(C825,customers!$A$1:$A$1001,customers!$C$1:$C$1001,,0)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 s="5">
        <f>_xlfn.XLOOKUP(D825,products!$A$1:$A$49,products!$D$1:$D$49,,0)</f>
        <v>1</v>
      </c>
      <c r="L825" s="6">
        <f>_xlfn.XLOOKUP(D825,products!$A$1:$A$49,products!$E$1:$E$49,,0)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Large</v>
      </c>
      <c r="P825">
        <f>_xlfn.XLOOKUP(OrdersTable[[#This Row],[Customer ID]],customers!$A$1:$A$1001,customers!I824:I1824,,0)</f>
        <v>0</v>
      </c>
      <c r="Q825" s="7">
        <f>SUM(OrdersTable[Sales])</f>
        <v>45134.254999999997</v>
      </c>
      <c r="R825">
        <f>COUNTA(OrdersTable[Order ID])</f>
        <v>1000</v>
      </c>
      <c r="S825" s="7">
        <f>OrdersTable[[#This Row],[Total revenue]]/OrdersTable[[#This Row],[count order id]]</f>
        <v>45.134254999999996</v>
      </c>
    </row>
    <row r="826" spans="1:19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>
        <f>_xlfn.XLOOKUP(C826,customers!$A$1:$A$1001,customers!B825:B1825,,0)</f>
        <v>0</v>
      </c>
      <c r="G826" s="2" t="str">
        <f>_xlfn.XLOOKUP(C826,customers!$A$1:$A$1001,customers!$C$1:$C$1001,,0)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 s="5">
        <f>_xlfn.XLOOKUP(D826,products!$A$1:$A$49,products!$D$1:$D$49,,0)</f>
        <v>0.2</v>
      </c>
      <c r="L826" s="6">
        <f>_xlfn.XLOOKUP(D826,products!$A$1:$A$49,products!$E$1:$E$49,,0)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>
        <f>_xlfn.XLOOKUP(OrdersTable[[#This Row],[Customer ID]],customers!$A$1:$A$1001,customers!I825:I1825,,0)</f>
        <v>0</v>
      </c>
      <c r="Q826" s="7">
        <f>SUM(OrdersTable[Sales])</f>
        <v>45134.254999999997</v>
      </c>
      <c r="R826">
        <f>COUNTA(OrdersTable[Order ID])</f>
        <v>1000</v>
      </c>
      <c r="S826" s="7">
        <f>OrdersTable[[#This Row],[Total revenue]]/OrdersTable[[#This Row],[count order id]]</f>
        <v>45.134254999999996</v>
      </c>
    </row>
    <row r="827" spans="1:19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>
        <f>_xlfn.XLOOKUP(C827,customers!$A$1:$A$1001,customers!B826:B1826,,0)</f>
        <v>0</v>
      </c>
      <c r="G827" s="2" t="str">
        <f>_xlfn.XLOOKUP(C827,customers!$A$1:$A$1001,customers!$C$1:$C$1001,,0)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 s="5">
        <f>_xlfn.XLOOKUP(D827,products!$A$1:$A$49,products!$D$1:$D$49,,0)</f>
        <v>1</v>
      </c>
      <c r="L827" s="6">
        <f>_xlfn.XLOOKUP(D827,products!$A$1:$A$49,products!$E$1:$E$49,,0)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>
        <f>_xlfn.XLOOKUP(OrdersTable[[#This Row],[Customer ID]],customers!$A$1:$A$1001,customers!I826:I1826,,0)</f>
        <v>0</v>
      </c>
      <c r="Q827" s="7">
        <f>SUM(OrdersTable[Sales])</f>
        <v>45134.254999999997</v>
      </c>
      <c r="R827">
        <f>COUNTA(OrdersTable[Order ID])</f>
        <v>1000</v>
      </c>
      <c r="S827" s="7">
        <f>OrdersTable[[#This Row],[Total revenue]]/OrdersTable[[#This Row],[count order id]]</f>
        <v>45.134254999999996</v>
      </c>
    </row>
    <row r="828" spans="1:19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>
        <f>_xlfn.XLOOKUP(C828,customers!$A$1:$A$1001,customers!B827:B1827,,0)</f>
        <v>0</v>
      </c>
      <c r="G828" s="2" t="str">
        <f>_xlfn.XLOOKUP(C828,customers!$A$1:$A$1001,customers!$C$1:$C$1001,,0)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 s="5">
        <f>_xlfn.XLOOKUP(D828,products!$A$1:$A$49,products!$D$1:$D$49,,0)</f>
        <v>0.5</v>
      </c>
      <c r="L828" s="6">
        <f>_xlfn.XLOOKUP(D828,products!$A$1:$A$49,products!$E$1:$E$49,,0)</f>
        <v>8.25</v>
      </c>
      <c r="M828" s="6">
        <f t="shared" si="36"/>
        <v>41.25</v>
      </c>
      <c r="N828" t="str">
        <f t="shared" si="37"/>
        <v>Excecutive</v>
      </c>
      <c r="O828" t="str">
        <f t="shared" si="38"/>
        <v>Medium</v>
      </c>
      <c r="P828">
        <f>_xlfn.XLOOKUP(OrdersTable[[#This Row],[Customer ID]],customers!$A$1:$A$1001,customers!I827:I1827,,0)</f>
        <v>0</v>
      </c>
      <c r="Q828" s="7">
        <f>SUM(OrdersTable[Sales])</f>
        <v>45134.254999999997</v>
      </c>
      <c r="R828">
        <f>COUNTA(OrdersTable[Order ID])</f>
        <v>1000</v>
      </c>
      <c r="S828" s="7">
        <f>OrdersTable[[#This Row],[Total revenue]]/OrdersTable[[#This Row],[count order id]]</f>
        <v>45.134254999999996</v>
      </c>
    </row>
    <row r="829" spans="1:19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>
        <f>_xlfn.XLOOKUP(C829,customers!$A$1:$A$1001,customers!B828:B1828,,0)</f>
        <v>0</v>
      </c>
      <c r="G829" s="2" t="str">
        <f>_xlfn.XLOOKUP(C829,customers!$A$1:$A$1001,customers!$C$1:$C$1001,,0)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 s="5">
        <f>_xlfn.XLOOKUP(D829,products!$A$1:$A$49,products!$D$1:$D$49,,0)</f>
        <v>0.2</v>
      </c>
      <c r="L829" s="6">
        <f>_xlfn.XLOOKUP(D829,products!$A$1:$A$49,products!$E$1:$E$49,,0)</f>
        <v>4.125</v>
      </c>
      <c r="M829" s="6">
        <f t="shared" si="36"/>
        <v>20.625</v>
      </c>
      <c r="N829" t="str">
        <f t="shared" si="37"/>
        <v>Excecutive</v>
      </c>
      <c r="O829" t="str">
        <f t="shared" si="38"/>
        <v>Medium</v>
      </c>
      <c r="P829">
        <f>_xlfn.XLOOKUP(OrdersTable[[#This Row],[Customer ID]],customers!$A$1:$A$1001,customers!I828:I1828,,0)</f>
        <v>0</v>
      </c>
      <c r="Q829" s="7">
        <f>SUM(OrdersTable[Sales])</f>
        <v>45134.254999999997</v>
      </c>
      <c r="R829">
        <f>COUNTA(OrdersTable[Order ID])</f>
        <v>1000</v>
      </c>
      <c r="S829" s="7">
        <f>OrdersTable[[#This Row],[Total revenue]]/OrdersTable[[#This Row],[count order id]]</f>
        <v>45.134254999999996</v>
      </c>
    </row>
    <row r="830" spans="1:19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>
        <f>_xlfn.XLOOKUP(C830,customers!$A$1:$A$1001,customers!B829:B1829,,0)</f>
        <v>0</v>
      </c>
      <c r="G830" s="2" t="str">
        <f>_xlfn.XLOOKUP(C830,customers!$A$1:$A$1001,customers!$C$1:$C$1001,,0)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 s="5">
        <f>_xlfn.XLOOKUP(D830,products!$A$1:$A$49,products!$D$1:$D$49,,0)</f>
        <v>2.5</v>
      </c>
      <c r="L830" s="6">
        <f>_xlfn.XLOOKUP(D830,products!$A$1:$A$49,products!$E$1:$E$49,,0)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>
        <f>_xlfn.XLOOKUP(OrdersTable[[#This Row],[Customer ID]],customers!$A$1:$A$1001,customers!I829:I1829,,0)</f>
        <v>0</v>
      </c>
      <c r="Q830" s="7">
        <f>SUM(OrdersTable[Sales])</f>
        <v>45134.254999999997</v>
      </c>
      <c r="R830">
        <f>COUNTA(OrdersTable[Order ID])</f>
        <v>1000</v>
      </c>
      <c r="S830" s="7">
        <f>OrdersTable[[#This Row],[Total revenue]]/OrdersTable[[#This Row],[count order id]]</f>
        <v>45.134254999999996</v>
      </c>
    </row>
    <row r="831" spans="1:19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>
        <f>_xlfn.XLOOKUP(C831,customers!$A$1:$A$1001,customers!B830:B1830,,0)</f>
        <v>0</v>
      </c>
      <c r="G831" s="2" t="str">
        <f>_xlfn.XLOOKUP(C831,customers!$A$1:$A$1001,customers!$C$1:$C$1001,,0)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 s="5">
        <f>_xlfn.XLOOKUP(D831,products!$A$1:$A$49,products!$D$1:$D$49,,0)</f>
        <v>0.2</v>
      </c>
      <c r="L831" s="6">
        <f>_xlfn.XLOOKUP(D831,products!$A$1:$A$49,products!$E$1:$E$49,,0)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>
        <f>_xlfn.XLOOKUP(OrdersTable[[#This Row],[Customer ID]],customers!$A$1:$A$1001,customers!I830:I1830,,0)</f>
        <v>0</v>
      </c>
      <c r="Q831" s="7">
        <f>SUM(OrdersTable[Sales])</f>
        <v>45134.254999999997</v>
      </c>
      <c r="R831">
        <f>COUNTA(OrdersTable[Order ID])</f>
        <v>1000</v>
      </c>
      <c r="S831" s="7">
        <f>OrdersTable[[#This Row],[Total revenue]]/OrdersTable[[#This Row],[count order id]]</f>
        <v>45.134254999999996</v>
      </c>
    </row>
    <row r="832" spans="1:19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>
        <f>_xlfn.XLOOKUP(C832,customers!$A$1:$A$1001,customers!B831:B1831,,0)</f>
        <v>0</v>
      </c>
      <c r="G832" s="2" t="str">
        <f>_xlfn.XLOOKUP(C832,customers!$A$1:$A$1001,customers!$C$1:$C$1001,,0)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 s="5">
        <f>_xlfn.XLOOKUP(D832,products!$A$1:$A$49,products!$D$1:$D$49,,0)</f>
        <v>1</v>
      </c>
      <c r="L832" s="6">
        <f>_xlfn.XLOOKUP(D832,products!$A$1:$A$49,products!$E$1:$E$49,,0)</f>
        <v>13.75</v>
      </c>
      <c r="M832" s="6">
        <f t="shared" si="36"/>
        <v>27.5</v>
      </c>
      <c r="N832" t="str">
        <f t="shared" si="37"/>
        <v>Excecutive</v>
      </c>
      <c r="O832" t="str">
        <f t="shared" si="38"/>
        <v>Medium</v>
      </c>
      <c r="P832">
        <f>_xlfn.XLOOKUP(OrdersTable[[#This Row],[Customer ID]],customers!$A$1:$A$1001,customers!I831:I1831,,0)</f>
        <v>0</v>
      </c>
      <c r="Q832" s="7">
        <f>SUM(OrdersTable[Sales])</f>
        <v>45134.254999999997</v>
      </c>
      <c r="R832">
        <f>COUNTA(OrdersTable[Order ID])</f>
        <v>1000</v>
      </c>
      <c r="S832" s="7">
        <f>OrdersTable[[#This Row],[Total revenue]]/OrdersTable[[#This Row],[count order id]]</f>
        <v>45.134254999999996</v>
      </c>
    </row>
    <row r="833" spans="1:19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>
        <f>_xlfn.XLOOKUP(C833,customers!$A$1:$A$1001,customers!B832:B1832,,0)</f>
        <v>0</v>
      </c>
      <c r="G833" s="2" t="str">
        <f>_xlfn.XLOOKUP(C833,customers!$A$1:$A$1001,customers!$C$1:$C$1001,,0)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 s="5">
        <f>_xlfn.XLOOKUP(D833,products!$A$1:$A$49,products!$D$1:$D$49,,0)</f>
        <v>0.2</v>
      </c>
      <c r="L833" s="6">
        <f>_xlfn.XLOOKUP(D833,products!$A$1:$A$49,products!$E$1:$E$49,,0)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>
        <f>_xlfn.XLOOKUP(OrdersTable[[#This Row],[Customer ID]],customers!$A$1:$A$1001,customers!I832:I1832,,0)</f>
        <v>0</v>
      </c>
      <c r="Q833" s="7">
        <f>SUM(OrdersTable[Sales])</f>
        <v>45134.254999999997</v>
      </c>
      <c r="R833">
        <f>COUNTA(OrdersTable[Order ID])</f>
        <v>1000</v>
      </c>
      <c r="S833" s="7">
        <f>OrdersTable[[#This Row],[Total revenue]]/OrdersTable[[#This Row],[count order id]]</f>
        <v>45.134254999999996</v>
      </c>
    </row>
    <row r="834" spans="1:19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>
        <f>_xlfn.XLOOKUP(C834,customers!$A$1:$A$1001,customers!B833:B1833,,0)</f>
        <v>0</v>
      </c>
      <c r="G834" s="2" t="str">
        <f>_xlfn.XLOOKUP(C834,customers!$A$1:$A$1001,customers!$C$1:$C$1001,,0)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 s="5">
        <f>_xlfn.XLOOKUP(D834,products!$A$1:$A$49,products!$D$1:$D$49,,0)</f>
        <v>1</v>
      </c>
      <c r="L834" s="6">
        <f>_xlfn.XLOOKUP(D834,products!$A$1:$A$49,products!$E$1:$E$49,,0)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>
        <f>_xlfn.XLOOKUP(OrdersTable[[#This Row],[Customer ID]],customers!$A$1:$A$1001,customers!I833:I1833,,0)</f>
        <v>0</v>
      </c>
      <c r="Q834" s="7">
        <f>SUM(OrdersTable[Sales])</f>
        <v>45134.254999999997</v>
      </c>
      <c r="R834">
        <f>COUNTA(OrdersTable[Order ID])</f>
        <v>1000</v>
      </c>
      <c r="S834" s="7">
        <f>OrdersTable[[#This Row],[Total revenue]]/OrdersTable[[#This Row],[count order id]]</f>
        <v>45.134254999999996</v>
      </c>
    </row>
    <row r="835" spans="1:19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>
        <f>_xlfn.XLOOKUP(C835,customers!$A$1:$A$1001,customers!B834:B1834,,0)</f>
        <v>0</v>
      </c>
      <c r="G835" s="2" t="str">
        <f>_xlfn.XLOOKUP(C835,customers!$A$1:$A$1001,customers!$C$1:$C$1001,,0)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 s="5">
        <f>_xlfn.XLOOKUP(D835,products!$A$1:$A$49,products!$D$1:$D$49,,0)</f>
        <v>2.5</v>
      </c>
      <c r="L835" s="6">
        <f>_xlfn.XLOOKUP(D835,products!$A$1:$A$49,products!$E$1:$E$49,,0)</f>
        <v>20.584999999999997</v>
      </c>
      <c r="M835" s="6">
        <f t="shared" ref="M835:M898" si="39">L835*E835</f>
        <v>82.339999999999989</v>
      </c>
      <c r="N835" t="str">
        <f t="shared" ref="N835:N898" si="40">IF(I835="Rob","Robusta", IF(I835="Exc","Excecutive", IF(I835="Ara","Arabica", IF(I835="Lib","Liberica"))))</f>
        <v>Robusta</v>
      </c>
      <c r="O835" t="str">
        <f t="shared" ref="O835:O898" si="41">IF(J835="M","Medium", IF(J835="L","Large", IF(J835="D","Dark")))</f>
        <v>Dark</v>
      </c>
      <c r="P835">
        <f>_xlfn.XLOOKUP(OrdersTable[[#This Row],[Customer ID]],customers!$A$1:$A$1001,customers!I834:I1834,,0)</f>
        <v>0</v>
      </c>
      <c r="Q835" s="7">
        <f>SUM(OrdersTable[Sales])</f>
        <v>45134.254999999997</v>
      </c>
      <c r="R835">
        <f>COUNTA(OrdersTable[Order ID])</f>
        <v>1000</v>
      </c>
      <c r="S835" s="7">
        <f>OrdersTable[[#This Row],[Total revenue]]/OrdersTable[[#This Row],[count order id]]</f>
        <v>45.134254999999996</v>
      </c>
    </row>
    <row r="836" spans="1:19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>
        <f>_xlfn.XLOOKUP(C836,customers!$A$1:$A$1001,customers!B835:B1835,,0)</f>
        <v>0</v>
      </c>
      <c r="G836" s="2" t="str">
        <f>_xlfn.XLOOKUP(C836,customers!$A$1:$A$1001,customers!$C$1:$C$1001,,0)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 s="5">
        <f>_xlfn.XLOOKUP(D836,products!$A$1:$A$49,products!$D$1:$D$49,,0)</f>
        <v>2.5</v>
      </c>
      <c r="L836" s="6">
        <f>_xlfn.XLOOKUP(D836,products!$A$1:$A$49,products!$E$1:$E$49,,0)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>
        <f>_xlfn.XLOOKUP(OrdersTable[[#This Row],[Customer ID]],customers!$A$1:$A$1001,customers!I835:I1835,,0)</f>
        <v>0</v>
      </c>
      <c r="Q836" s="7">
        <f>SUM(OrdersTable[Sales])</f>
        <v>45134.254999999997</v>
      </c>
      <c r="R836">
        <f>COUNTA(OrdersTable[Order ID])</f>
        <v>1000</v>
      </c>
      <c r="S836" s="7">
        <f>OrdersTable[[#This Row],[Total revenue]]/OrdersTable[[#This Row],[count order id]]</f>
        <v>45.134254999999996</v>
      </c>
    </row>
    <row r="837" spans="1:19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>
        <f>_xlfn.XLOOKUP(C837,customers!$A$1:$A$1001,customers!B836:B1836,,0)</f>
        <v>0</v>
      </c>
      <c r="G837" s="2" t="str">
        <f>_xlfn.XLOOKUP(C837,customers!$A$1:$A$1001,customers!$C$1:$C$1001,,0)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 s="5">
        <f>_xlfn.XLOOKUP(D837,products!$A$1:$A$49,products!$D$1:$D$49,,0)</f>
        <v>0.5</v>
      </c>
      <c r="L837" s="6">
        <f>_xlfn.XLOOKUP(D837,products!$A$1:$A$49,products!$E$1:$E$49,,0)</f>
        <v>8.91</v>
      </c>
      <c r="M837" s="6">
        <f t="shared" si="39"/>
        <v>8.91</v>
      </c>
      <c r="N837" t="str">
        <f t="shared" si="40"/>
        <v>Excecutive</v>
      </c>
      <c r="O837" t="str">
        <f t="shared" si="41"/>
        <v>Large</v>
      </c>
      <c r="P837">
        <f>_xlfn.XLOOKUP(OrdersTable[[#This Row],[Customer ID]],customers!$A$1:$A$1001,customers!I836:I1836,,0)</f>
        <v>0</v>
      </c>
      <c r="Q837" s="7">
        <f>SUM(OrdersTable[Sales])</f>
        <v>45134.254999999997</v>
      </c>
      <c r="R837">
        <f>COUNTA(OrdersTable[Order ID])</f>
        <v>1000</v>
      </c>
      <c r="S837" s="7">
        <f>OrdersTable[[#This Row],[Total revenue]]/OrdersTable[[#This Row],[count order id]]</f>
        <v>45.134254999999996</v>
      </c>
    </row>
    <row r="838" spans="1:19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>
        <f>_xlfn.XLOOKUP(C838,customers!$A$1:$A$1001,customers!B837:B1837,,0)</f>
        <v>0</v>
      </c>
      <c r="G838" s="2" t="str">
        <f>_xlfn.XLOOKUP(C838,customers!$A$1:$A$1001,customers!$C$1:$C$1001,,0)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 s="5">
        <f>_xlfn.XLOOKUP(D838,products!$A$1:$A$49,products!$D$1:$D$49,,0)</f>
        <v>0.2</v>
      </c>
      <c r="L838" s="6">
        <f>_xlfn.XLOOKUP(D838,products!$A$1:$A$49,products!$E$1:$E$49,,0)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>
        <f>_xlfn.XLOOKUP(OrdersTable[[#This Row],[Customer ID]],customers!$A$1:$A$1001,customers!I837:I1837,,0)</f>
        <v>0</v>
      </c>
      <c r="Q838" s="7">
        <f>SUM(OrdersTable[Sales])</f>
        <v>45134.254999999997</v>
      </c>
      <c r="R838">
        <f>COUNTA(OrdersTable[Order ID])</f>
        <v>1000</v>
      </c>
      <c r="S838" s="7">
        <f>OrdersTable[[#This Row],[Total revenue]]/OrdersTable[[#This Row],[count order id]]</f>
        <v>45.134254999999996</v>
      </c>
    </row>
    <row r="839" spans="1:19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_xlfn.XLOOKUP(C839,customers!$A$1:$A$1001,customers!B838:B1838,,0)</f>
        <v>0</v>
      </c>
      <c r="G839" s="2">
        <f>_xlfn.XLOOKUP(C839,customers!$A$1:$A$1001,customers!$C$1:$C$1001,,0)</f>
        <v>0</v>
      </c>
      <c r="H839" s="2" t="str">
        <f>_xlfn.XLOOKUP(C839,customers!$A$1:$A$1001,customers!$G$1:$G$1001,,0)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 s="5">
        <f>_xlfn.XLOOKUP(D839,products!$A$1:$A$49,products!$D$1:$D$49,,0)</f>
        <v>2.5</v>
      </c>
      <c r="L839" s="6">
        <f>_xlfn.XLOOKUP(D839,products!$A$1:$A$49,products!$E$1:$E$49,,0)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>
        <f>_xlfn.XLOOKUP(OrdersTable[[#This Row],[Customer ID]],customers!$A$1:$A$1001,customers!I838:I1838,,0)</f>
        <v>0</v>
      </c>
      <c r="Q839" s="7">
        <f>SUM(OrdersTable[Sales])</f>
        <v>45134.254999999997</v>
      </c>
      <c r="R839">
        <f>COUNTA(OrdersTable[Order ID])</f>
        <v>1000</v>
      </c>
      <c r="S839" s="7">
        <f>OrdersTable[[#This Row],[Total revenue]]/OrdersTable[[#This Row],[count order id]]</f>
        <v>45.134254999999996</v>
      </c>
    </row>
    <row r="840" spans="1:19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>
        <f>_xlfn.XLOOKUP(C840,customers!$A$1:$A$1001,customers!B839:B1839,,0)</f>
        <v>0</v>
      </c>
      <c r="G840" s="2" t="str">
        <f>_xlfn.XLOOKUP(C840,customers!$A$1:$A$1001,customers!$C$1:$C$1001,,0)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 s="5">
        <f>_xlfn.XLOOKUP(D840,products!$A$1:$A$49,products!$D$1:$D$49,,0)</f>
        <v>2.5</v>
      </c>
      <c r="L840" s="6">
        <f>_xlfn.XLOOKUP(D840,products!$A$1:$A$49,products!$E$1:$E$49,,0)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>
        <f>_xlfn.XLOOKUP(OrdersTable[[#This Row],[Customer ID]],customers!$A$1:$A$1001,customers!I839:I1839,,0)</f>
        <v>0</v>
      </c>
      <c r="Q840" s="7">
        <f>SUM(OrdersTable[Sales])</f>
        <v>45134.254999999997</v>
      </c>
      <c r="R840">
        <f>COUNTA(OrdersTable[Order ID])</f>
        <v>1000</v>
      </c>
      <c r="S840" s="7">
        <f>OrdersTable[[#This Row],[Total revenue]]/OrdersTable[[#This Row],[count order id]]</f>
        <v>45.134254999999996</v>
      </c>
    </row>
    <row r="841" spans="1:19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>
        <f>_xlfn.XLOOKUP(C841,customers!$A$1:$A$1001,customers!B840:B1840,,0)</f>
        <v>0</v>
      </c>
      <c r="G841" s="2" t="str">
        <f>_xlfn.XLOOKUP(C841,customers!$A$1:$A$1001,customers!$C$1:$C$1001,,0)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 s="5">
        <f>_xlfn.XLOOKUP(D841,products!$A$1:$A$49,products!$D$1:$D$49,,0)</f>
        <v>0.5</v>
      </c>
      <c r="L841" s="6">
        <f>_xlfn.XLOOKUP(D841,products!$A$1:$A$49,products!$E$1:$E$49,,0)</f>
        <v>8.25</v>
      </c>
      <c r="M841" s="6">
        <f t="shared" si="39"/>
        <v>41.25</v>
      </c>
      <c r="N841" t="str">
        <f t="shared" si="40"/>
        <v>Excecutive</v>
      </c>
      <c r="O841" t="str">
        <f t="shared" si="41"/>
        <v>Medium</v>
      </c>
      <c r="P841">
        <f>_xlfn.XLOOKUP(OrdersTable[[#This Row],[Customer ID]],customers!$A$1:$A$1001,customers!I840:I1840,,0)</f>
        <v>0</v>
      </c>
      <c r="Q841" s="7">
        <f>SUM(OrdersTable[Sales])</f>
        <v>45134.254999999997</v>
      </c>
      <c r="R841">
        <f>COUNTA(OrdersTable[Order ID])</f>
        <v>1000</v>
      </c>
      <c r="S841" s="7">
        <f>OrdersTable[[#This Row],[Total revenue]]/OrdersTable[[#This Row],[count order id]]</f>
        <v>45.134254999999996</v>
      </c>
    </row>
    <row r="842" spans="1:19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>
        <f>_xlfn.XLOOKUP(C842,customers!$A$1:$A$1001,customers!B841:B1841,,0)</f>
        <v>0</v>
      </c>
      <c r="G842" s="2" t="str">
        <f>_xlfn.XLOOKUP(C842,customers!$A$1:$A$1001,customers!$C$1:$C$1001,,0)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 s="5">
        <f>_xlfn.XLOOKUP(D842,products!$A$1:$A$49,products!$D$1:$D$49,,0)</f>
        <v>0.5</v>
      </c>
      <c r="L842" s="6">
        <f>_xlfn.XLOOKUP(D842,products!$A$1:$A$49,products!$E$1:$E$49,,0)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Large</v>
      </c>
      <c r="P842">
        <f>_xlfn.XLOOKUP(OrdersTable[[#This Row],[Customer ID]],customers!$A$1:$A$1001,customers!I841:I1841,,0)</f>
        <v>0</v>
      </c>
      <c r="Q842" s="7">
        <f>SUM(OrdersTable[Sales])</f>
        <v>45134.254999999997</v>
      </c>
      <c r="R842">
        <f>COUNTA(OrdersTable[Order ID])</f>
        <v>1000</v>
      </c>
      <c r="S842" s="7">
        <f>OrdersTable[[#This Row],[Total revenue]]/OrdersTable[[#This Row],[count order id]]</f>
        <v>45.134254999999996</v>
      </c>
    </row>
    <row r="843" spans="1:19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>
        <f>_xlfn.XLOOKUP(C843,customers!$A$1:$A$1001,customers!B842:B1842,,0)</f>
        <v>0</v>
      </c>
      <c r="G843" s="2" t="str">
        <f>_xlfn.XLOOKUP(C843,customers!$A$1:$A$1001,customers!$C$1:$C$1001,,0)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 s="5">
        <f>_xlfn.XLOOKUP(D843,products!$A$1:$A$49,products!$D$1:$D$49,,0)</f>
        <v>0.2</v>
      </c>
      <c r="L843" s="6">
        <f>_xlfn.XLOOKUP(D843,products!$A$1:$A$49,products!$E$1:$E$49,,0)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>
        <f>_xlfn.XLOOKUP(OrdersTable[[#This Row],[Customer ID]],customers!$A$1:$A$1001,customers!I842:I1842,,0)</f>
        <v>0</v>
      </c>
      <c r="Q843" s="7">
        <f>SUM(OrdersTable[Sales])</f>
        <v>45134.254999999997</v>
      </c>
      <c r="R843">
        <f>COUNTA(OrdersTable[Order ID])</f>
        <v>1000</v>
      </c>
      <c r="S843" s="7">
        <f>OrdersTable[[#This Row],[Total revenue]]/OrdersTable[[#This Row],[count order id]]</f>
        <v>45.134254999999996</v>
      </c>
    </row>
    <row r="844" spans="1:19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_xlfn.XLOOKUP(C844,customers!$A$1:$A$1001,customers!B843:B1843,,0)</f>
        <v>0</v>
      </c>
      <c r="G844" s="2" t="str">
        <f>_xlfn.XLOOKUP(C844,customers!$A$1:$A$1001,customers!$C$1:$C$1001,,0)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 s="5">
        <f>_xlfn.XLOOKUP(D844,products!$A$1:$A$49,products!$D$1:$D$49,,0)</f>
        <v>0.2</v>
      </c>
      <c r="L844" s="6">
        <f>_xlfn.XLOOKUP(D844,products!$A$1:$A$49,products!$E$1:$E$49,,0)</f>
        <v>4.125</v>
      </c>
      <c r="M844" s="6">
        <f t="shared" si="39"/>
        <v>8.25</v>
      </c>
      <c r="N844" t="str">
        <f t="shared" si="40"/>
        <v>Excecutive</v>
      </c>
      <c r="O844" t="str">
        <f t="shared" si="41"/>
        <v>Medium</v>
      </c>
      <c r="P844">
        <f>_xlfn.XLOOKUP(OrdersTable[[#This Row],[Customer ID]],customers!$A$1:$A$1001,customers!I843:I1843,,0)</f>
        <v>0</v>
      </c>
      <c r="Q844" s="7">
        <f>SUM(OrdersTable[Sales])</f>
        <v>45134.254999999997</v>
      </c>
      <c r="R844">
        <f>COUNTA(OrdersTable[Order ID])</f>
        <v>1000</v>
      </c>
      <c r="S844" s="7">
        <f>OrdersTable[[#This Row],[Total revenue]]/OrdersTable[[#This Row],[count order id]]</f>
        <v>45.134254999999996</v>
      </c>
    </row>
    <row r="845" spans="1:19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>
        <f>_xlfn.XLOOKUP(C845,customers!$A$1:$A$1001,customers!B844:B1844,,0)</f>
        <v>0</v>
      </c>
      <c r="G845" s="2" t="str">
        <f>_xlfn.XLOOKUP(C845,customers!$A$1:$A$1001,customers!$C$1:$C$1001,,0)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 s="5">
        <f>_xlfn.XLOOKUP(D845,products!$A$1:$A$49,products!$D$1:$D$49,,0)</f>
        <v>0.2</v>
      </c>
      <c r="L845" s="6">
        <f>_xlfn.XLOOKUP(D845,products!$A$1:$A$49,products!$E$1:$E$49,,0)</f>
        <v>4.125</v>
      </c>
      <c r="M845" s="6">
        <f t="shared" si="39"/>
        <v>8.25</v>
      </c>
      <c r="N845" t="str">
        <f t="shared" si="40"/>
        <v>Excecutive</v>
      </c>
      <c r="O845" t="str">
        <f t="shared" si="41"/>
        <v>Medium</v>
      </c>
      <c r="P845">
        <f>_xlfn.XLOOKUP(OrdersTable[[#This Row],[Customer ID]],customers!$A$1:$A$1001,customers!I844:I1844,,0)</f>
        <v>0</v>
      </c>
      <c r="Q845" s="7">
        <f>SUM(OrdersTable[Sales])</f>
        <v>45134.254999999997</v>
      </c>
      <c r="R845">
        <f>COUNTA(OrdersTable[Order ID])</f>
        <v>1000</v>
      </c>
      <c r="S845" s="7">
        <f>OrdersTable[[#This Row],[Total revenue]]/OrdersTable[[#This Row],[count order id]]</f>
        <v>45.134254999999996</v>
      </c>
    </row>
    <row r="846" spans="1:19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>
        <f>_xlfn.XLOOKUP(C846,customers!$A$1:$A$1001,customers!B845:B1845,,0)</f>
        <v>0</v>
      </c>
      <c r="G846" s="2" t="str">
        <f>_xlfn.XLOOKUP(C846,customers!$A$1:$A$1001,customers!$C$1:$C$1001,,0)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 s="5">
        <f>_xlfn.XLOOKUP(D846,products!$A$1:$A$49,products!$D$1:$D$49,,0)</f>
        <v>0.5</v>
      </c>
      <c r="L846" s="6">
        <f>_xlfn.XLOOKUP(D846,products!$A$1:$A$49,products!$E$1:$E$49,,0)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>
        <f>_xlfn.XLOOKUP(OrdersTable[[#This Row],[Customer ID]],customers!$A$1:$A$1001,customers!I845:I1845,,0)</f>
        <v>0</v>
      </c>
      <c r="Q846" s="7">
        <f>SUM(OrdersTable[Sales])</f>
        <v>45134.254999999997</v>
      </c>
      <c r="R846">
        <f>COUNTA(OrdersTable[Order ID])</f>
        <v>1000</v>
      </c>
      <c r="S846" s="7">
        <f>OrdersTable[[#This Row],[Total revenue]]/OrdersTable[[#This Row],[count order id]]</f>
        <v>45.134254999999996</v>
      </c>
    </row>
    <row r="847" spans="1:19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>
        <f>_xlfn.XLOOKUP(C847,customers!$A$1:$A$1001,customers!B846:B1846,,0)</f>
        <v>0</v>
      </c>
      <c r="G847" s="2" t="str">
        <f>_xlfn.XLOOKUP(C847,customers!$A$1:$A$1001,customers!$C$1:$C$1001,,0)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 s="5">
        <f>_xlfn.XLOOKUP(D847,products!$A$1:$A$49,products!$D$1:$D$49,,0)</f>
        <v>2.5</v>
      </c>
      <c r="L847" s="6">
        <f>_xlfn.XLOOKUP(D847,products!$A$1:$A$49,products!$E$1:$E$49,,0)</f>
        <v>27.945</v>
      </c>
      <c r="M847" s="6">
        <f t="shared" si="39"/>
        <v>167.67000000000002</v>
      </c>
      <c r="N847" t="str">
        <f t="shared" si="40"/>
        <v>Excecutive</v>
      </c>
      <c r="O847" t="str">
        <f t="shared" si="41"/>
        <v>Dark</v>
      </c>
      <c r="P847">
        <f>_xlfn.XLOOKUP(OrdersTable[[#This Row],[Customer ID]],customers!$A$1:$A$1001,customers!I846:I1846,,0)</f>
        <v>0</v>
      </c>
      <c r="Q847" s="7">
        <f>SUM(OrdersTable[Sales])</f>
        <v>45134.254999999997</v>
      </c>
      <c r="R847">
        <f>COUNTA(OrdersTable[Order ID])</f>
        <v>1000</v>
      </c>
      <c r="S847" s="7">
        <f>OrdersTable[[#This Row],[Total revenue]]/OrdersTable[[#This Row],[count order id]]</f>
        <v>45.134254999999996</v>
      </c>
    </row>
    <row r="848" spans="1:19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>
        <f>_xlfn.XLOOKUP(C848,customers!$A$1:$A$1001,customers!B847:B1847,,0)</f>
        <v>0</v>
      </c>
      <c r="G848" s="2">
        <f>_xlfn.XLOOKUP(C848,customers!$A$1:$A$1001,customers!$C$1:$C$1001,,0)</f>
        <v>0</v>
      </c>
      <c r="H848" s="2" t="str">
        <f>_xlfn.XLOOKUP(C848,customers!$A$1:$A$1001,customers!$G$1:$G$1001,,0)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 s="5">
        <f>_xlfn.XLOOKUP(D848,products!$A$1:$A$49,products!$D$1:$D$49,,0)</f>
        <v>2.5</v>
      </c>
      <c r="L848" s="6">
        <f>_xlfn.XLOOKUP(D848,products!$A$1:$A$49,products!$E$1:$E$49,,0)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>
        <f>_xlfn.XLOOKUP(OrdersTable[[#This Row],[Customer ID]],customers!$A$1:$A$1001,customers!I847:I1847,,0)</f>
        <v>0</v>
      </c>
      <c r="Q848" s="7">
        <f>SUM(OrdersTable[Sales])</f>
        <v>45134.254999999997</v>
      </c>
      <c r="R848">
        <f>COUNTA(OrdersTable[Order ID])</f>
        <v>1000</v>
      </c>
      <c r="S848" s="7">
        <f>OrdersTable[[#This Row],[Total revenue]]/OrdersTable[[#This Row],[count order id]]</f>
        <v>45.134254999999996</v>
      </c>
    </row>
    <row r="849" spans="1:19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>
        <f>_xlfn.XLOOKUP(C849,customers!$A$1:$A$1001,customers!B848:B1848,,0)</f>
        <v>0</v>
      </c>
      <c r="G849" s="2" t="str">
        <f>_xlfn.XLOOKUP(C849,customers!$A$1:$A$1001,customers!$C$1:$C$1001,,0)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 s="5">
        <f>_xlfn.XLOOKUP(D849,products!$A$1:$A$49,products!$D$1:$D$49,,0)</f>
        <v>0.2</v>
      </c>
      <c r="L849" s="6">
        <f>_xlfn.XLOOKUP(D849,products!$A$1:$A$49,products!$E$1:$E$49,,0)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>
        <f>_xlfn.XLOOKUP(OrdersTable[[#This Row],[Customer ID]],customers!$A$1:$A$1001,customers!I848:I1848,,0)</f>
        <v>0</v>
      </c>
      <c r="Q849" s="7">
        <f>SUM(OrdersTable[Sales])</f>
        <v>45134.254999999997</v>
      </c>
      <c r="R849">
        <f>COUNTA(OrdersTable[Order ID])</f>
        <v>1000</v>
      </c>
      <c r="S849" s="7">
        <f>OrdersTable[[#This Row],[Total revenue]]/OrdersTable[[#This Row],[count order id]]</f>
        <v>45.134254999999996</v>
      </c>
    </row>
    <row r="850" spans="1:19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>
        <f>_xlfn.XLOOKUP(C850,customers!$A$1:$A$1001,customers!B849:B1849,,0)</f>
        <v>0</v>
      </c>
      <c r="G850" s="2">
        <f>_xlfn.XLOOKUP(C850,customers!$A$1:$A$1001,customers!$C$1:$C$1001,,0)</f>
        <v>0</v>
      </c>
      <c r="H850" s="2" t="str">
        <f>_xlfn.XLOOKUP(C850,customers!$A$1:$A$1001,customers!$G$1:$G$1001,,0)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 s="5">
        <f>_xlfn.XLOOKUP(D850,products!$A$1:$A$49,products!$D$1:$D$49,,0)</f>
        <v>0.5</v>
      </c>
      <c r="L850" s="6">
        <f>_xlfn.XLOOKUP(D850,products!$A$1:$A$49,products!$E$1:$E$49,,0)</f>
        <v>8.91</v>
      </c>
      <c r="M850" s="6">
        <f t="shared" si="39"/>
        <v>53.46</v>
      </c>
      <c r="N850" t="str">
        <f t="shared" si="40"/>
        <v>Excecutive</v>
      </c>
      <c r="O850" t="str">
        <f t="shared" si="41"/>
        <v>Large</v>
      </c>
      <c r="P850">
        <f>_xlfn.XLOOKUP(OrdersTable[[#This Row],[Customer ID]],customers!$A$1:$A$1001,customers!I849:I1849,,0)</f>
        <v>0</v>
      </c>
      <c r="Q850" s="7">
        <f>SUM(OrdersTable[Sales])</f>
        <v>45134.254999999997</v>
      </c>
      <c r="R850">
        <f>COUNTA(OrdersTable[Order ID])</f>
        <v>1000</v>
      </c>
      <c r="S850" s="7">
        <f>OrdersTable[[#This Row],[Total revenue]]/OrdersTable[[#This Row],[count order id]]</f>
        <v>45.134254999999996</v>
      </c>
    </row>
    <row r="851" spans="1:19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>
        <f>_xlfn.XLOOKUP(C851,customers!$A$1:$A$1001,customers!B850:B1850,,0)</f>
        <v>0</v>
      </c>
      <c r="G851" s="2" t="str">
        <f>_xlfn.XLOOKUP(C851,customers!$A$1:$A$1001,customers!$C$1:$C$1001,,0)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 s="5">
        <f>_xlfn.XLOOKUP(D851,products!$A$1:$A$49,products!$D$1:$D$49,,0)</f>
        <v>0.2</v>
      </c>
      <c r="L851" s="6">
        <f>_xlfn.XLOOKUP(D851,products!$A$1:$A$49,products!$E$1:$E$49,,0)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Large</v>
      </c>
      <c r="P851">
        <f>_xlfn.XLOOKUP(OrdersTable[[#This Row],[Customer ID]],customers!$A$1:$A$1001,customers!I850:I1850,,0)</f>
        <v>0</v>
      </c>
      <c r="Q851" s="7">
        <f>SUM(OrdersTable[Sales])</f>
        <v>45134.254999999997</v>
      </c>
      <c r="R851">
        <f>COUNTA(OrdersTable[Order ID])</f>
        <v>1000</v>
      </c>
      <c r="S851" s="7">
        <f>OrdersTable[[#This Row],[Total revenue]]/OrdersTable[[#This Row],[count order id]]</f>
        <v>45.134254999999996</v>
      </c>
    </row>
    <row r="852" spans="1:19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>
        <f>_xlfn.XLOOKUP(C852,customers!$A$1:$A$1001,customers!B851:B1851,,0)</f>
        <v>0</v>
      </c>
      <c r="G852" s="2" t="str">
        <f>_xlfn.XLOOKUP(C852,customers!$A$1:$A$1001,customers!$C$1:$C$1001,,0)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 s="5">
        <f>_xlfn.XLOOKUP(D852,products!$A$1:$A$49,products!$D$1:$D$49,,0)</f>
        <v>0.2</v>
      </c>
      <c r="L852" s="6">
        <f>_xlfn.XLOOKUP(D852,products!$A$1:$A$49,products!$E$1:$E$49,,0)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>
        <f>_xlfn.XLOOKUP(OrdersTable[[#This Row],[Customer ID]],customers!$A$1:$A$1001,customers!I851:I1851,,0)</f>
        <v>0</v>
      </c>
      <c r="Q852" s="7">
        <f>SUM(OrdersTable[Sales])</f>
        <v>45134.254999999997</v>
      </c>
      <c r="R852">
        <f>COUNTA(OrdersTable[Order ID])</f>
        <v>1000</v>
      </c>
      <c r="S852" s="7">
        <f>OrdersTable[[#This Row],[Total revenue]]/OrdersTable[[#This Row],[count order id]]</f>
        <v>45.134254999999996</v>
      </c>
    </row>
    <row r="853" spans="1:19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>
        <f>_xlfn.XLOOKUP(C853,customers!$A$1:$A$1001,customers!B852:B1852,,0)</f>
        <v>0</v>
      </c>
      <c r="G853" s="2" t="str">
        <f>_xlfn.XLOOKUP(C853,customers!$A$1:$A$1001,customers!$C$1:$C$1001,,0)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 s="5">
        <f>_xlfn.XLOOKUP(D853,products!$A$1:$A$49,products!$D$1:$D$49,,0)</f>
        <v>0.5</v>
      </c>
      <c r="L853" s="6">
        <f>_xlfn.XLOOKUP(D853,products!$A$1:$A$49,products!$E$1:$E$49,,0)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>
        <f>_xlfn.XLOOKUP(OrdersTable[[#This Row],[Customer ID]],customers!$A$1:$A$1001,customers!I852:I1852,,0)</f>
        <v>0</v>
      </c>
      <c r="Q853" s="7">
        <f>SUM(OrdersTable[Sales])</f>
        <v>45134.254999999997</v>
      </c>
      <c r="R853">
        <f>COUNTA(OrdersTable[Order ID])</f>
        <v>1000</v>
      </c>
      <c r="S853" s="7">
        <f>OrdersTable[[#This Row],[Total revenue]]/OrdersTable[[#This Row],[count order id]]</f>
        <v>45.134254999999996</v>
      </c>
    </row>
    <row r="854" spans="1:19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>
        <f>_xlfn.XLOOKUP(C854,customers!$A$1:$A$1001,customers!B853:B1853,,0)</f>
        <v>0</v>
      </c>
      <c r="G854" s="2" t="str">
        <f>_xlfn.XLOOKUP(C854,customers!$A$1:$A$1001,customers!$C$1:$C$1001,,0)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 s="5">
        <f>_xlfn.XLOOKUP(D854,products!$A$1:$A$49,products!$D$1:$D$49,,0)</f>
        <v>2.5</v>
      </c>
      <c r="L854" s="6">
        <f>_xlfn.XLOOKUP(D854,products!$A$1:$A$49,products!$E$1:$E$49,,0)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>
        <f>_xlfn.XLOOKUP(OrdersTable[[#This Row],[Customer ID]],customers!$A$1:$A$1001,customers!I853:I1853,,0)</f>
        <v>0</v>
      </c>
      <c r="Q854" s="7">
        <f>SUM(OrdersTable[Sales])</f>
        <v>45134.254999999997</v>
      </c>
      <c r="R854">
        <f>COUNTA(OrdersTable[Order ID])</f>
        <v>1000</v>
      </c>
      <c r="S854" s="7">
        <f>OrdersTable[[#This Row],[Total revenue]]/OrdersTable[[#This Row],[count order id]]</f>
        <v>45.134254999999996</v>
      </c>
    </row>
    <row r="855" spans="1:19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>
        <f>_xlfn.XLOOKUP(C855,customers!$A$1:$A$1001,customers!B854:B1854,,0)</f>
        <v>0</v>
      </c>
      <c r="G855" s="2" t="str">
        <f>_xlfn.XLOOKUP(C855,customers!$A$1:$A$1001,customers!$C$1:$C$1001,,0)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 s="5">
        <f>_xlfn.XLOOKUP(D855,products!$A$1:$A$49,products!$D$1:$D$49,,0)</f>
        <v>1</v>
      </c>
      <c r="L855" s="6">
        <f>_xlfn.XLOOKUP(D855,products!$A$1:$A$49,products!$E$1:$E$49,,0)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>
        <f>_xlfn.XLOOKUP(OrdersTable[[#This Row],[Customer ID]],customers!$A$1:$A$1001,customers!I854:I1854,,0)</f>
        <v>0</v>
      </c>
      <c r="Q855" s="7">
        <f>SUM(OrdersTable[Sales])</f>
        <v>45134.254999999997</v>
      </c>
      <c r="R855">
        <f>COUNTA(OrdersTable[Order ID])</f>
        <v>1000</v>
      </c>
      <c r="S855" s="7">
        <f>OrdersTable[[#This Row],[Total revenue]]/OrdersTable[[#This Row],[count order id]]</f>
        <v>45.134254999999996</v>
      </c>
    </row>
    <row r="856" spans="1:19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>
        <f>_xlfn.XLOOKUP(C856,customers!$A$1:$A$1001,customers!B855:B1855,,0)</f>
        <v>0</v>
      </c>
      <c r="G856" s="2" t="str">
        <f>_xlfn.XLOOKUP(C856,customers!$A$1:$A$1001,customers!$C$1:$C$1001,,0)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 s="5">
        <f>_xlfn.XLOOKUP(D856,products!$A$1:$A$49,products!$D$1:$D$49,,0)</f>
        <v>0.5</v>
      </c>
      <c r="L856" s="6">
        <f>_xlfn.XLOOKUP(D856,products!$A$1:$A$49,products!$E$1:$E$49,,0)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Large</v>
      </c>
      <c r="P856">
        <f>_xlfn.XLOOKUP(OrdersTable[[#This Row],[Customer ID]],customers!$A$1:$A$1001,customers!I855:I1855,,0)</f>
        <v>0</v>
      </c>
      <c r="Q856" s="7">
        <f>SUM(OrdersTable[Sales])</f>
        <v>45134.254999999997</v>
      </c>
      <c r="R856">
        <f>COUNTA(OrdersTable[Order ID])</f>
        <v>1000</v>
      </c>
      <c r="S856" s="7">
        <f>OrdersTable[[#This Row],[Total revenue]]/OrdersTable[[#This Row],[count order id]]</f>
        <v>45.134254999999996</v>
      </c>
    </row>
    <row r="857" spans="1:19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>
        <f>_xlfn.XLOOKUP(C857,customers!$A$1:$A$1001,customers!B856:B1856,,0)</f>
        <v>0</v>
      </c>
      <c r="G857" s="2" t="str">
        <f>_xlfn.XLOOKUP(C857,customers!$A$1:$A$1001,customers!$C$1:$C$1001,,0)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 s="5">
        <f>_xlfn.XLOOKUP(D857,products!$A$1:$A$49,products!$D$1:$D$49,,0)</f>
        <v>2.5</v>
      </c>
      <c r="L857" s="6">
        <f>_xlfn.XLOOKUP(D857,products!$A$1:$A$49,products!$E$1:$E$49,,0)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>
        <f>_xlfn.XLOOKUP(OrdersTable[[#This Row],[Customer ID]],customers!$A$1:$A$1001,customers!I856:I1856,,0)</f>
        <v>0</v>
      </c>
      <c r="Q857" s="7">
        <f>SUM(OrdersTable[Sales])</f>
        <v>45134.254999999997</v>
      </c>
      <c r="R857">
        <f>COUNTA(OrdersTable[Order ID])</f>
        <v>1000</v>
      </c>
      <c r="S857" s="7">
        <f>OrdersTable[[#This Row],[Total revenue]]/OrdersTable[[#This Row],[count order id]]</f>
        <v>45.134254999999996</v>
      </c>
    </row>
    <row r="858" spans="1:19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_xlfn.XLOOKUP(C858,customers!$A$1:$A$1001,customers!B857:B1857,,0)</f>
        <v>0</v>
      </c>
      <c r="G858" s="2" t="str">
        <f>_xlfn.XLOOKUP(C858,customers!$A$1:$A$1001,customers!$C$1:$C$1001,,0)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 s="5">
        <f>_xlfn.XLOOKUP(D858,products!$A$1:$A$49,products!$D$1:$D$49,,0)</f>
        <v>0.2</v>
      </c>
      <c r="L858" s="6">
        <f>_xlfn.XLOOKUP(D858,products!$A$1:$A$49,products!$E$1:$E$49,,0)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>
        <f>_xlfn.XLOOKUP(OrdersTable[[#This Row],[Customer ID]],customers!$A$1:$A$1001,customers!I857:I1857,,0)</f>
        <v>0</v>
      </c>
      <c r="Q858" s="7">
        <f>SUM(OrdersTable[Sales])</f>
        <v>45134.254999999997</v>
      </c>
      <c r="R858">
        <f>COUNTA(OrdersTable[Order ID])</f>
        <v>1000</v>
      </c>
      <c r="S858" s="7">
        <f>OrdersTable[[#This Row],[Total revenue]]/OrdersTable[[#This Row],[count order id]]</f>
        <v>45.134254999999996</v>
      </c>
    </row>
    <row r="859" spans="1:19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>
        <f>_xlfn.XLOOKUP(C859,customers!$A$1:$A$1001,customers!B858:B1858,,0)</f>
        <v>0</v>
      </c>
      <c r="G859" s="2" t="str">
        <f>_xlfn.XLOOKUP(C859,customers!$A$1:$A$1001,customers!$C$1:$C$1001,,0)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 s="5">
        <f>_xlfn.XLOOKUP(D859,products!$A$1:$A$49,products!$D$1:$D$49,,0)</f>
        <v>2.5</v>
      </c>
      <c r="L859" s="6">
        <f>_xlfn.XLOOKUP(D859,products!$A$1:$A$49,products!$E$1:$E$49,,0)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Large</v>
      </c>
      <c r="P859">
        <f>_xlfn.XLOOKUP(OrdersTable[[#This Row],[Customer ID]],customers!$A$1:$A$1001,customers!I858:I1858,,0)</f>
        <v>0</v>
      </c>
      <c r="Q859" s="7">
        <f>SUM(OrdersTable[Sales])</f>
        <v>45134.254999999997</v>
      </c>
      <c r="R859">
        <f>COUNTA(OrdersTable[Order ID])</f>
        <v>1000</v>
      </c>
      <c r="S859" s="7">
        <f>OrdersTable[[#This Row],[Total revenue]]/OrdersTable[[#This Row],[count order id]]</f>
        <v>45.134254999999996</v>
      </c>
    </row>
    <row r="860" spans="1:19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>
        <f>_xlfn.XLOOKUP(C860,customers!$A$1:$A$1001,customers!B859:B1859,,0)</f>
        <v>0</v>
      </c>
      <c r="G860" s="2" t="str">
        <f>_xlfn.XLOOKUP(C860,customers!$A$1:$A$1001,customers!$C$1:$C$1001,,0)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 s="5">
        <f>_xlfn.XLOOKUP(D860,products!$A$1:$A$49,products!$D$1:$D$49,,0)</f>
        <v>0.5</v>
      </c>
      <c r="L860" s="6">
        <f>_xlfn.XLOOKUP(D860,products!$A$1:$A$49,products!$E$1:$E$49,,0)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>
        <f>_xlfn.XLOOKUP(OrdersTable[[#This Row],[Customer ID]],customers!$A$1:$A$1001,customers!I859:I1859,,0)</f>
        <v>0</v>
      </c>
      <c r="Q860" s="7">
        <f>SUM(OrdersTable[Sales])</f>
        <v>45134.254999999997</v>
      </c>
      <c r="R860">
        <f>COUNTA(OrdersTable[Order ID])</f>
        <v>1000</v>
      </c>
      <c r="S860" s="7">
        <f>OrdersTable[[#This Row],[Total revenue]]/OrdersTable[[#This Row],[count order id]]</f>
        <v>45.134254999999996</v>
      </c>
    </row>
    <row r="861" spans="1:19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>
        <f>_xlfn.XLOOKUP(C861,customers!$A$1:$A$1001,customers!B860:B1860,,0)</f>
        <v>0</v>
      </c>
      <c r="G861" s="2" t="str">
        <f>_xlfn.XLOOKUP(C861,customers!$A$1:$A$1001,customers!$C$1:$C$1001,,0)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 s="5">
        <f>_xlfn.XLOOKUP(D861,products!$A$1:$A$49,products!$D$1:$D$49,,0)</f>
        <v>2.5</v>
      </c>
      <c r="L861" s="6">
        <f>_xlfn.XLOOKUP(D861,products!$A$1:$A$49,products!$E$1:$E$49,,0)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Large</v>
      </c>
      <c r="P861">
        <f>_xlfn.XLOOKUP(OrdersTable[[#This Row],[Customer ID]],customers!$A$1:$A$1001,customers!I860:I1860,,0)</f>
        <v>0</v>
      </c>
      <c r="Q861" s="7">
        <f>SUM(OrdersTable[Sales])</f>
        <v>45134.254999999997</v>
      </c>
      <c r="R861">
        <f>COUNTA(OrdersTable[Order ID])</f>
        <v>1000</v>
      </c>
      <c r="S861" s="7">
        <f>OrdersTable[[#This Row],[Total revenue]]/OrdersTable[[#This Row],[count order id]]</f>
        <v>45.134254999999996</v>
      </c>
    </row>
    <row r="862" spans="1:19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>
        <f>_xlfn.XLOOKUP(C862,customers!$A$1:$A$1001,customers!B861:B1861,,0)</f>
        <v>0</v>
      </c>
      <c r="G862" s="2">
        <f>_xlfn.XLOOKUP(C862,customers!$A$1:$A$1001,customers!$C$1:$C$1001,,0)</f>
        <v>0</v>
      </c>
      <c r="H862" s="2" t="str">
        <f>_xlfn.XLOOKUP(C862,customers!$A$1:$A$1001,customers!$G$1:$G$1001,,0)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 s="5">
        <f>_xlfn.XLOOKUP(D862,products!$A$1:$A$49,products!$D$1:$D$49,,0)</f>
        <v>2.5</v>
      </c>
      <c r="L862" s="6">
        <f>_xlfn.XLOOKUP(D862,products!$A$1:$A$49,products!$E$1:$E$49,,0)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>
        <f>_xlfn.XLOOKUP(OrdersTable[[#This Row],[Customer ID]],customers!$A$1:$A$1001,customers!I861:I1861,,0)</f>
        <v>0</v>
      </c>
      <c r="Q862" s="7">
        <f>SUM(OrdersTable[Sales])</f>
        <v>45134.254999999997</v>
      </c>
      <c r="R862">
        <f>COUNTA(OrdersTable[Order ID])</f>
        <v>1000</v>
      </c>
      <c r="S862" s="7">
        <f>OrdersTable[[#This Row],[Total revenue]]/OrdersTable[[#This Row],[count order id]]</f>
        <v>45.134254999999996</v>
      </c>
    </row>
    <row r="863" spans="1:19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>
        <f>_xlfn.XLOOKUP(C863,customers!$A$1:$A$1001,customers!B862:B1862,,0)</f>
        <v>0</v>
      </c>
      <c r="G863" s="2" t="str">
        <f>_xlfn.XLOOKUP(C863,customers!$A$1:$A$1001,customers!$C$1:$C$1001,,0)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 s="5">
        <f>_xlfn.XLOOKUP(D863,products!$A$1:$A$49,products!$D$1:$D$49,,0)</f>
        <v>1</v>
      </c>
      <c r="L863" s="6">
        <f>_xlfn.XLOOKUP(D863,products!$A$1:$A$49,products!$E$1:$E$49,,0)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>
        <f>_xlfn.XLOOKUP(OrdersTable[[#This Row],[Customer ID]],customers!$A$1:$A$1001,customers!I862:I1862,,0)</f>
        <v>0</v>
      </c>
      <c r="Q863" s="7">
        <f>SUM(OrdersTable[Sales])</f>
        <v>45134.254999999997</v>
      </c>
      <c r="R863">
        <f>COUNTA(OrdersTable[Order ID])</f>
        <v>1000</v>
      </c>
      <c r="S863" s="7">
        <f>OrdersTable[[#This Row],[Total revenue]]/OrdersTable[[#This Row],[count order id]]</f>
        <v>45.134254999999996</v>
      </c>
    </row>
    <row r="864" spans="1:19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>
        <f>_xlfn.XLOOKUP(C864,customers!$A$1:$A$1001,customers!B863:B1863,,0)</f>
        <v>0</v>
      </c>
      <c r="G864" s="2" t="str">
        <f>_xlfn.XLOOKUP(C864,customers!$A$1:$A$1001,customers!$C$1:$C$1001,,0)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 s="5">
        <f>_xlfn.XLOOKUP(D864,products!$A$1:$A$49,products!$D$1:$D$49,,0)</f>
        <v>1</v>
      </c>
      <c r="L864" s="6">
        <f>_xlfn.XLOOKUP(D864,products!$A$1:$A$49,products!$E$1:$E$49,,0)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>
        <f>_xlfn.XLOOKUP(OrdersTable[[#This Row],[Customer ID]],customers!$A$1:$A$1001,customers!I863:I1863,,0)</f>
        <v>0</v>
      </c>
      <c r="Q864" s="7">
        <f>SUM(OrdersTable[Sales])</f>
        <v>45134.254999999997</v>
      </c>
      <c r="R864">
        <f>COUNTA(OrdersTable[Order ID])</f>
        <v>1000</v>
      </c>
      <c r="S864" s="7">
        <f>OrdersTable[[#This Row],[Total revenue]]/OrdersTable[[#This Row],[count order id]]</f>
        <v>45.134254999999996</v>
      </c>
    </row>
    <row r="865" spans="1:19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>
        <f>_xlfn.XLOOKUP(C865,customers!$A$1:$A$1001,customers!B864:B1864,,0)</f>
        <v>0</v>
      </c>
      <c r="G865" s="2" t="str">
        <f>_xlfn.XLOOKUP(C865,customers!$A$1:$A$1001,customers!$C$1:$C$1001,,0)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 s="5">
        <f>_xlfn.XLOOKUP(D865,products!$A$1:$A$49,products!$D$1:$D$49,,0)</f>
        <v>1</v>
      </c>
      <c r="L865" s="6">
        <f>_xlfn.XLOOKUP(D865,products!$A$1:$A$49,products!$E$1:$E$49,,0)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>
        <f>_xlfn.XLOOKUP(OrdersTable[[#This Row],[Customer ID]],customers!$A$1:$A$1001,customers!I864:I1864,,0)</f>
        <v>0</v>
      </c>
      <c r="Q865" s="7">
        <f>SUM(OrdersTable[Sales])</f>
        <v>45134.254999999997</v>
      </c>
      <c r="R865">
        <f>COUNTA(OrdersTable[Order ID])</f>
        <v>1000</v>
      </c>
      <c r="S865" s="7">
        <f>OrdersTable[[#This Row],[Total revenue]]/OrdersTable[[#This Row],[count order id]]</f>
        <v>45.134254999999996</v>
      </c>
    </row>
    <row r="866" spans="1:19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>
        <f>_xlfn.XLOOKUP(C866,customers!$A$1:$A$1001,customers!B865:B1865,,0)</f>
        <v>0</v>
      </c>
      <c r="G866" s="2" t="str">
        <f>_xlfn.XLOOKUP(C866,customers!$A$1:$A$1001,customers!$C$1:$C$1001,,0)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 s="5">
        <f>_xlfn.XLOOKUP(D866,products!$A$1:$A$49,products!$D$1:$D$49,,0)</f>
        <v>0.2</v>
      </c>
      <c r="L866" s="6">
        <f>_xlfn.XLOOKUP(D866,products!$A$1:$A$49,products!$E$1:$E$49,,0)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Large</v>
      </c>
      <c r="P866">
        <f>_xlfn.XLOOKUP(OrdersTable[[#This Row],[Customer ID]],customers!$A$1:$A$1001,customers!I865:I1865,,0)</f>
        <v>0</v>
      </c>
      <c r="Q866" s="7">
        <f>SUM(OrdersTable[Sales])</f>
        <v>45134.254999999997</v>
      </c>
      <c r="R866">
        <f>COUNTA(OrdersTable[Order ID])</f>
        <v>1000</v>
      </c>
      <c r="S866" s="7">
        <f>OrdersTable[[#This Row],[Total revenue]]/OrdersTable[[#This Row],[count order id]]</f>
        <v>45.134254999999996</v>
      </c>
    </row>
    <row r="867" spans="1:19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>
        <f>_xlfn.XLOOKUP(C867,customers!$A$1:$A$1001,customers!B866:B1866,,0)</f>
        <v>0</v>
      </c>
      <c r="G867" s="2" t="str">
        <f>_xlfn.XLOOKUP(C867,customers!$A$1:$A$1001,customers!$C$1:$C$1001,,0)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 s="5">
        <f>_xlfn.XLOOKUP(D867,products!$A$1:$A$49,products!$D$1:$D$49,,0)</f>
        <v>0.5</v>
      </c>
      <c r="L867" s="6">
        <f>_xlfn.XLOOKUP(D867,products!$A$1:$A$49,products!$E$1:$E$49,,0)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>
        <f>_xlfn.XLOOKUP(OrdersTable[[#This Row],[Customer ID]],customers!$A$1:$A$1001,customers!I866:I1866,,0)</f>
        <v>0</v>
      </c>
      <c r="Q867" s="7">
        <f>SUM(OrdersTable[Sales])</f>
        <v>45134.254999999997</v>
      </c>
      <c r="R867">
        <f>COUNTA(OrdersTable[Order ID])</f>
        <v>1000</v>
      </c>
      <c r="S867" s="7">
        <f>OrdersTable[[#This Row],[Total revenue]]/OrdersTable[[#This Row],[count order id]]</f>
        <v>45.134254999999996</v>
      </c>
    </row>
    <row r="868" spans="1:19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>
        <f>_xlfn.XLOOKUP(C868,customers!$A$1:$A$1001,customers!B867:B1867,,0)</f>
        <v>0</v>
      </c>
      <c r="G868" s="2" t="str">
        <f>_xlfn.XLOOKUP(C868,customers!$A$1:$A$1001,customers!$C$1:$C$1001,,0)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 s="5">
        <f>_xlfn.XLOOKUP(D868,products!$A$1:$A$49,products!$D$1:$D$49,,0)</f>
        <v>0.5</v>
      </c>
      <c r="L868" s="6">
        <f>_xlfn.XLOOKUP(D868,products!$A$1:$A$49,products!$E$1:$E$49,,0)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>
        <f>_xlfn.XLOOKUP(OrdersTable[[#This Row],[Customer ID]],customers!$A$1:$A$1001,customers!I867:I1867,,0)</f>
        <v>0</v>
      </c>
      <c r="Q868" s="7">
        <f>SUM(OrdersTable[Sales])</f>
        <v>45134.254999999997</v>
      </c>
      <c r="R868">
        <f>COUNTA(OrdersTable[Order ID])</f>
        <v>1000</v>
      </c>
      <c r="S868" s="7">
        <f>OrdersTable[[#This Row],[Total revenue]]/OrdersTable[[#This Row],[count order id]]</f>
        <v>45.134254999999996</v>
      </c>
    </row>
    <row r="869" spans="1:19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>
        <f>_xlfn.XLOOKUP(C869,customers!$A$1:$A$1001,customers!B868:B1868,,0)</f>
        <v>0</v>
      </c>
      <c r="G869" s="2" t="str">
        <f>_xlfn.XLOOKUP(C869,customers!$A$1:$A$1001,customers!$C$1:$C$1001,,0)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 s="5">
        <f>_xlfn.XLOOKUP(D869,products!$A$1:$A$49,products!$D$1:$D$49,,0)</f>
        <v>2.5</v>
      </c>
      <c r="L869" s="6">
        <f>_xlfn.XLOOKUP(D869,products!$A$1:$A$49,products!$E$1:$E$49,,0)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Large</v>
      </c>
      <c r="P869">
        <f>_xlfn.XLOOKUP(OrdersTable[[#This Row],[Customer ID]],customers!$A$1:$A$1001,customers!I868:I1868,,0)</f>
        <v>0</v>
      </c>
      <c r="Q869" s="7">
        <f>SUM(OrdersTable[Sales])</f>
        <v>45134.254999999997</v>
      </c>
      <c r="R869">
        <f>COUNTA(OrdersTable[Order ID])</f>
        <v>1000</v>
      </c>
      <c r="S869" s="7">
        <f>OrdersTable[[#This Row],[Total revenue]]/OrdersTable[[#This Row],[count order id]]</f>
        <v>45.134254999999996</v>
      </c>
    </row>
    <row r="870" spans="1:19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>
        <f>_xlfn.XLOOKUP(C870,customers!$A$1:$A$1001,customers!B869:B1869,,0)</f>
        <v>0</v>
      </c>
      <c r="G870" s="2" t="str">
        <f>_xlfn.XLOOKUP(C870,customers!$A$1:$A$1001,customers!$C$1:$C$1001,,0)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 s="5">
        <f>_xlfn.XLOOKUP(D870,products!$A$1:$A$49,products!$D$1:$D$49,,0)</f>
        <v>0.5</v>
      </c>
      <c r="L870" s="6">
        <f>_xlfn.XLOOKUP(D870,products!$A$1:$A$49,products!$E$1:$E$49,,0)</f>
        <v>8.25</v>
      </c>
      <c r="M870" s="6">
        <f t="shared" si="39"/>
        <v>41.25</v>
      </c>
      <c r="N870" t="str">
        <f t="shared" si="40"/>
        <v>Excecutive</v>
      </c>
      <c r="O870" t="str">
        <f t="shared" si="41"/>
        <v>Medium</v>
      </c>
      <c r="P870">
        <f>_xlfn.XLOOKUP(OrdersTable[[#This Row],[Customer ID]],customers!$A$1:$A$1001,customers!I869:I1869,,0)</f>
        <v>0</v>
      </c>
      <c r="Q870" s="7">
        <f>SUM(OrdersTable[Sales])</f>
        <v>45134.254999999997</v>
      </c>
      <c r="R870">
        <f>COUNTA(OrdersTable[Order ID])</f>
        <v>1000</v>
      </c>
      <c r="S870" s="7">
        <f>OrdersTable[[#This Row],[Total revenue]]/OrdersTable[[#This Row],[count order id]]</f>
        <v>45.134254999999996</v>
      </c>
    </row>
    <row r="871" spans="1:19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>
        <f>_xlfn.XLOOKUP(C871,customers!$A$1:$A$1001,customers!B870:B1870,,0)</f>
        <v>0</v>
      </c>
      <c r="G871" s="2">
        <f>_xlfn.XLOOKUP(C871,customers!$A$1:$A$1001,customers!$C$1:$C$1001,,0)</f>
        <v>0</v>
      </c>
      <c r="H871" s="2" t="str">
        <f>_xlfn.XLOOKUP(C871,customers!$A$1:$A$1001,customers!$G$1:$G$1001,,0)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 s="5">
        <f>_xlfn.XLOOKUP(D871,products!$A$1:$A$49,products!$D$1:$D$49,,0)</f>
        <v>0.5</v>
      </c>
      <c r="L871" s="6">
        <f>_xlfn.XLOOKUP(D871,products!$A$1:$A$49,products!$E$1:$E$49,,0)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>
        <f>_xlfn.XLOOKUP(OrdersTable[[#This Row],[Customer ID]],customers!$A$1:$A$1001,customers!I870:I1870,,0)</f>
        <v>0</v>
      </c>
      <c r="Q871" s="7">
        <f>SUM(OrdersTable[Sales])</f>
        <v>45134.254999999997</v>
      </c>
      <c r="R871">
        <f>COUNTA(OrdersTable[Order ID])</f>
        <v>1000</v>
      </c>
      <c r="S871" s="7">
        <f>OrdersTable[[#This Row],[Total revenue]]/OrdersTable[[#This Row],[count order id]]</f>
        <v>45.134254999999996</v>
      </c>
    </row>
    <row r="872" spans="1:19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>
        <f>_xlfn.XLOOKUP(C872,customers!$A$1:$A$1001,customers!B871:B1871,,0)</f>
        <v>0</v>
      </c>
      <c r="G872" s="2" t="str">
        <f>_xlfn.XLOOKUP(C872,customers!$A$1:$A$1001,customers!$C$1:$C$1001,,0)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 s="5">
        <f>_xlfn.XLOOKUP(D872,products!$A$1:$A$49,products!$D$1:$D$49,,0)</f>
        <v>0.5</v>
      </c>
      <c r="L872" s="6">
        <f>_xlfn.XLOOKUP(D872,products!$A$1:$A$49,products!$E$1:$E$49,,0)</f>
        <v>7.29</v>
      </c>
      <c r="M872" s="6">
        <f t="shared" si="39"/>
        <v>7.29</v>
      </c>
      <c r="N872" t="str">
        <f t="shared" si="40"/>
        <v>Excecutive</v>
      </c>
      <c r="O872" t="str">
        <f t="shared" si="41"/>
        <v>Dark</v>
      </c>
      <c r="P872">
        <f>_xlfn.XLOOKUP(OrdersTable[[#This Row],[Customer ID]],customers!$A$1:$A$1001,customers!I871:I1871,,0)</f>
        <v>0</v>
      </c>
      <c r="Q872" s="7">
        <f>SUM(OrdersTable[Sales])</f>
        <v>45134.254999999997</v>
      </c>
      <c r="R872">
        <f>COUNTA(OrdersTable[Order ID])</f>
        <v>1000</v>
      </c>
      <c r="S872" s="7">
        <f>OrdersTable[[#This Row],[Total revenue]]/OrdersTable[[#This Row],[count order id]]</f>
        <v>45.134254999999996</v>
      </c>
    </row>
    <row r="873" spans="1:19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>
        <f>_xlfn.XLOOKUP(C873,customers!$A$1:$A$1001,customers!B872:B1872,,0)</f>
        <v>0</v>
      </c>
      <c r="G873" s="2" t="str">
        <f>_xlfn.XLOOKUP(C873,customers!$A$1:$A$1001,customers!$C$1:$C$1001,,0)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 s="5">
        <f>_xlfn.XLOOKUP(D873,products!$A$1:$A$49,products!$D$1:$D$49,,0)</f>
        <v>1</v>
      </c>
      <c r="L873" s="6">
        <f>_xlfn.XLOOKUP(D873,products!$A$1:$A$49,products!$E$1:$E$49,,0)</f>
        <v>14.85</v>
      </c>
      <c r="M873" s="6">
        <f t="shared" si="39"/>
        <v>29.7</v>
      </c>
      <c r="N873" t="str">
        <f t="shared" si="40"/>
        <v>Excecutive</v>
      </c>
      <c r="O873" t="str">
        <f t="shared" si="41"/>
        <v>Large</v>
      </c>
      <c r="P873">
        <f>_xlfn.XLOOKUP(OrdersTable[[#This Row],[Customer ID]],customers!$A$1:$A$1001,customers!I872:I1872,,0)</f>
        <v>0</v>
      </c>
      <c r="Q873" s="7">
        <f>SUM(OrdersTable[Sales])</f>
        <v>45134.254999999997</v>
      </c>
      <c r="R873">
        <f>COUNTA(OrdersTable[Order ID])</f>
        <v>1000</v>
      </c>
      <c r="S873" s="7">
        <f>OrdersTable[[#This Row],[Total revenue]]/OrdersTable[[#This Row],[count order id]]</f>
        <v>45.134254999999996</v>
      </c>
    </row>
    <row r="874" spans="1:19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>
        <f>_xlfn.XLOOKUP(C874,customers!$A$1:$A$1001,customers!B873:B1873,,0)</f>
        <v>0</v>
      </c>
      <c r="G874" s="2" t="str">
        <f>_xlfn.XLOOKUP(C874,customers!$A$1:$A$1001,customers!$C$1:$C$1001,,0)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 s="5">
        <f>_xlfn.XLOOKUP(D874,products!$A$1:$A$49,products!$D$1:$D$49,,0)</f>
        <v>1</v>
      </c>
      <c r="L874" s="6">
        <f>_xlfn.XLOOKUP(D874,products!$A$1:$A$49,products!$E$1:$E$49,,0)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>
        <f>_xlfn.XLOOKUP(OrdersTable[[#This Row],[Customer ID]],customers!$A$1:$A$1001,customers!I873:I1873,,0)</f>
        <v>0</v>
      </c>
      <c r="Q874" s="7">
        <f>SUM(OrdersTable[Sales])</f>
        <v>45134.254999999997</v>
      </c>
      <c r="R874">
        <f>COUNTA(OrdersTable[Order ID])</f>
        <v>1000</v>
      </c>
      <c r="S874" s="7">
        <f>OrdersTable[[#This Row],[Total revenue]]/OrdersTable[[#This Row],[count order id]]</f>
        <v>45.134254999999996</v>
      </c>
    </row>
    <row r="875" spans="1:19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>
        <f>_xlfn.XLOOKUP(C875,customers!$A$1:$A$1001,customers!B874:B1874,,0)</f>
        <v>0</v>
      </c>
      <c r="G875" s="2" t="str">
        <f>_xlfn.XLOOKUP(C875,customers!$A$1:$A$1001,customers!$C$1:$C$1001,,0)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 s="5">
        <f>_xlfn.XLOOKUP(D875,products!$A$1:$A$49,products!$D$1:$D$49,,0)</f>
        <v>0.2</v>
      </c>
      <c r="L875" s="6">
        <f>_xlfn.XLOOKUP(D875,products!$A$1:$A$49,products!$E$1:$E$49,,0)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>
        <f>_xlfn.XLOOKUP(OrdersTable[[#This Row],[Customer ID]],customers!$A$1:$A$1001,customers!I874:I1874,,0)</f>
        <v>0</v>
      </c>
      <c r="Q875" s="7">
        <f>SUM(OrdersTable[Sales])</f>
        <v>45134.254999999997</v>
      </c>
      <c r="R875">
        <f>COUNTA(OrdersTable[Order ID])</f>
        <v>1000</v>
      </c>
      <c r="S875" s="7">
        <f>OrdersTable[[#This Row],[Total revenue]]/OrdersTable[[#This Row],[count order id]]</f>
        <v>45.134254999999996</v>
      </c>
    </row>
    <row r="876" spans="1:19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>
        <f>_xlfn.XLOOKUP(C876,customers!$A$1:$A$1001,customers!B875:B1875,,0)</f>
        <v>0</v>
      </c>
      <c r="G876" s="2" t="str">
        <f>_xlfn.XLOOKUP(C876,customers!$A$1:$A$1001,customers!$C$1:$C$1001,,0)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 s="5">
        <f>_xlfn.XLOOKUP(D876,products!$A$1:$A$49,products!$D$1:$D$49,,0)</f>
        <v>1</v>
      </c>
      <c r="L876" s="6">
        <f>_xlfn.XLOOKUP(D876,products!$A$1:$A$49,products!$E$1:$E$49,,0)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Large</v>
      </c>
      <c r="P876">
        <f>_xlfn.XLOOKUP(OrdersTable[[#This Row],[Customer ID]],customers!$A$1:$A$1001,customers!I875:I1875,,0)</f>
        <v>0</v>
      </c>
      <c r="Q876" s="7">
        <f>SUM(OrdersTable[Sales])</f>
        <v>45134.254999999997</v>
      </c>
      <c r="R876">
        <f>COUNTA(OrdersTable[Order ID])</f>
        <v>1000</v>
      </c>
      <c r="S876" s="7">
        <f>OrdersTable[[#This Row],[Total revenue]]/OrdersTable[[#This Row],[count order id]]</f>
        <v>45.134254999999996</v>
      </c>
    </row>
    <row r="877" spans="1:19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>
        <f>_xlfn.XLOOKUP(C877,customers!$A$1:$A$1001,customers!B876:B1876,,0)</f>
        <v>0</v>
      </c>
      <c r="G877" s="2" t="str">
        <f>_xlfn.XLOOKUP(C877,customers!$A$1:$A$1001,customers!$C$1:$C$1001,,0)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 s="5">
        <f>_xlfn.XLOOKUP(D877,products!$A$1:$A$49,products!$D$1:$D$49,,0)</f>
        <v>0.5</v>
      </c>
      <c r="L877" s="6">
        <f>_xlfn.XLOOKUP(D877,products!$A$1:$A$49,products!$E$1:$E$49,,0)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>
        <f>_xlfn.XLOOKUP(OrdersTable[[#This Row],[Customer ID]],customers!$A$1:$A$1001,customers!I876:I1876,,0)</f>
        <v>0</v>
      </c>
      <c r="Q877" s="7">
        <f>SUM(OrdersTable[Sales])</f>
        <v>45134.254999999997</v>
      </c>
      <c r="R877">
        <f>COUNTA(OrdersTable[Order ID])</f>
        <v>1000</v>
      </c>
      <c r="S877" s="7">
        <f>OrdersTable[[#This Row],[Total revenue]]/OrdersTable[[#This Row],[count order id]]</f>
        <v>45.134254999999996</v>
      </c>
    </row>
    <row r="878" spans="1:19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>
        <f>_xlfn.XLOOKUP(C878,customers!$A$1:$A$1001,customers!B877:B1877,,0)</f>
        <v>0</v>
      </c>
      <c r="G878" s="2" t="str">
        <f>_xlfn.XLOOKUP(C878,customers!$A$1:$A$1001,customers!$C$1:$C$1001,,0)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 s="5">
        <f>_xlfn.XLOOKUP(D878,products!$A$1:$A$49,products!$D$1:$D$49,,0)</f>
        <v>0.5</v>
      </c>
      <c r="L878" s="6">
        <f>_xlfn.XLOOKUP(D878,products!$A$1:$A$49,products!$E$1:$E$49,,0)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Large</v>
      </c>
      <c r="P878">
        <f>_xlfn.XLOOKUP(OrdersTable[[#This Row],[Customer ID]],customers!$A$1:$A$1001,customers!I877:I1877,,0)</f>
        <v>0</v>
      </c>
      <c r="Q878" s="7">
        <f>SUM(OrdersTable[Sales])</f>
        <v>45134.254999999997</v>
      </c>
      <c r="R878">
        <f>COUNTA(OrdersTable[Order ID])</f>
        <v>1000</v>
      </c>
      <c r="S878" s="7">
        <f>OrdersTable[[#This Row],[Total revenue]]/OrdersTable[[#This Row],[count order id]]</f>
        <v>45.134254999999996</v>
      </c>
    </row>
    <row r="879" spans="1:19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>
        <f>_xlfn.XLOOKUP(C879,customers!$A$1:$A$1001,customers!B878:B1878,,0)</f>
        <v>0</v>
      </c>
      <c r="G879" s="2" t="str">
        <f>_xlfn.XLOOKUP(C879,customers!$A$1:$A$1001,customers!$C$1:$C$1001,,0)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 s="5">
        <f>_xlfn.XLOOKUP(D879,products!$A$1:$A$49,products!$D$1:$D$49,,0)</f>
        <v>0.5</v>
      </c>
      <c r="L879" s="6">
        <f>_xlfn.XLOOKUP(D879,products!$A$1:$A$49,products!$E$1:$E$49,,0)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Large</v>
      </c>
      <c r="P879">
        <f>_xlfn.XLOOKUP(OrdersTable[[#This Row],[Customer ID]],customers!$A$1:$A$1001,customers!I878:I1878,,0)</f>
        <v>0</v>
      </c>
      <c r="Q879" s="7">
        <f>SUM(OrdersTable[Sales])</f>
        <v>45134.254999999997</v>
      </c>
      <c r="R879">
        <f>COUNTA(OrdersTable[Order ID])</f>
        <v>1000</v>
      </c>
      <c r="S879" s="7">
        <f>OrdersTable[[#This Row],[Total revenue]]/OrdersTable[[#This Row],[count order id]]</f>
        <v>45.134254999999996</v>
      </c>
    </row>
    <row r="880" spans="1:19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>
        <f>_xlfn.XLOOKUP(C880,customers!$A$1:$A$1001,customers!B879:B1879,,0)</f>
        <v>0</v>
      </c>
      <c r="G880" s="2">
        <f>_xlfn.XLOOKUP(C880,customers!$A$1:$A$1001,customers!$C$1:$C$1001,,0)</f>
        <v>0</v>
      </c>
      <c r="H880" s="2" t="str">
        <f>_xlfn.XLOOKUP(C880,customers!$A$1:$A$1001,customers!$G$1:$G$1001,,0)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 s="5">
        <f>_xlfn.XLOOKUP(D880,products!$A$1:$A$49,products!$D$1:$D$49,,0)</f>
        <v>2.5</v>
      </c>
      <c r="L880" s="6">
        <f>_xlfn.XLOOKUP(D880,products!$A$1:$A$49,products!$E$1:$E$49,,0)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Large</v>
      </c>
      <c r="P880">
        <f>_xlfn.XLOOKUP(OrdersTable[[#This Row],[Customer ID]],customers!$A$1:$A$1001,customers!I879:I1879,,0)</f>
        <v>0</v>
      </c>
      <c r="Q880" s="7">
        <f>SUM(OrdersTable[Sales])</f>
        <v>45134.254999999997</v>
      </c>
      <c r="R880">
        <f>COUNTA(OrdersTable[Order ID])</f>
        <v>1000</v>
      </c>
      <c r="S880" s="7">
        <f>OrdersTable[[#This Row],[Total revenue]]/OrdersTable[[#This Row],[count order id]]</f>
        <v>45.134254999999996</v>
      </c>
    </row>
    <row r="881" spans="1:19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>
        <f>_xlfn.XLOOKUP(C881,customers!$A$1:$A$1001,customers!B880:B1880,,0)</f>
        <v>0</v>
      </c>
      <c r="G881" s="2">
        <f>_xlfn.XLOOKUP(C881,customers!$A$1:$A$1001,customers!$C$1:$C$1001,,0)</f>
        <v>0</v>
      </c>
      <c r="H881" s="2" t="str">
        <f>_xlfn.XLOOKUP(C881,customers!$A$1:$A$1001,customers!$G$1:$G$1001,,0)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 s="5">
        <f>_xlfn.XLOOKUP(D881,products!$A$1:$A$49,products!$D$1:$D$49,,0)</f>
        <v>0.2</v>
      </c>
      <c r="L881" s="6">
        <f>_xlfn.XLOOKUP(D881,products!$A$1:$A$49,products!$E$1:$E$49,,0)</f>
        <v>3.645</v>
      </c>
      <c r="M881" s="6">
        <f t="shared" si="39"/>
        <v>10.935</v>
      </c>
      <c r="N881" t="str">
        <f t="shared" si="40"/>
        <v>Excecutive</v>
      </c>
      <c r="O881" t="str">
        <f t="shared" si="41"/>
        <v>Dark</v>
      </c>
      <c r="P881">
        <f>_xlfn.XLOOKUP(OrdersTable[[#This Row],[Customer ID]],customers!$A$1:$A$1001,customers!I880:I1880,,0)</f>
        <v>0</v>
      </c>
      <c r="Q881" s="7">
        <f>SUM(OrdersTable[Sales])</f>
        <v>45134.254999999997</v>
      </c>
      <c r="R881">
        <f>COUNTA(OrdersTable[Order ID])</f>
        <v>1000</v>
      </c>
      <c r="S881" s="7">
        <f>OrdersTable[[#This Row],[Total revenue]]/OrdersTable[[#This Row],[count order id]]</f>
        <v>45.134254999999996</v>
      </c>
    </row>
    <row r="882" spans="1:19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>
        <f>_xlfn.XLOOKUP(C882,customers!$A$1:$A$1001,customers!B881:B1881,,0)</f>
        <v>0</v>
      </c>
      <c r="G882" s="2" t="str">
        <f>_xlfn.XLOOKUP(C882,customers!$A$1:$A$1001,customers!$C$1:$C$1001,,0)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 s="5">
        <f>_xlfn.XLOOKUP(D882,products!$A$1:$A$49,products!$D$1:$D$49,,0)</f>
        <v>0.2</v>
      </c>
      <c r="L882" s="6">
        <f>_xlfn.XLOOKUP(D882,products!$A$1:$A$49,products!$E$1:$E$49,,0)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Large</v>
      </c>
      <c r="P882">
        <f>_xlfn.XLOOKUP(OrdersTable[[#This Row],[Customer ID]],customers!$A$1:$A$1001,customers!I881:I1881,,0)</f>
        <v>0</v>
      </c>
      <c r="Q882" s="7">
        <f>SUM(OrdersTable[Sales])</f>
        <v>45134.254999999997</v>
      </c>
      <c r="R882">
        <f>COUNTA(OrdersTable[Order ID])</f>
        <v>1000</v>
      </c>
      <c r="S882" s="7">
        <f>OrdersTable[[#This Row],[Total revenue]]/OrdersTable[[#This Row],[count order id]]</f>
        <v>45.134254999999996</v>
      </c>
    </row>
    <row r="883" spans="1:19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>
        <f>_xlfn.XLOOKUP(C883,customers!$A$1:$A$1001,customers!B882:B1882,,0)</f>
        <v>0</v>
      </c>
      <c r="G883" s="2">
        <f>_xlfn.XLOOKUP(C883,customers!$A$1:$A$1001,customers!$C$1:$C$1001,,0)</f>
        <v>0</v>
      </c>
      <c r="H883" s="2" t="str">
        <f>_xlfn.XLOOKUP(C883,customers!$A$1:$A$1001,customers!$G$1:$G$1001,,0)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 s="5">
        <f>_xlfn.XLOOKUP(D883,products!$A$1:$A$49,products!$D$1:$D$49,,0)</f>
        <v>0.2</v>
      </c>
      <c r="L883" s="6">
        <f>_xlfn.XLOOKUP(D883,products!$A$1:$A$49,products!$E$1:$E$49,,0)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Large</v>
      </c>
      <c r="P883">
        <f>_xlfn.XLOOKUP(OrdersTable[[#This Row],[Customer ID]],customers!$A$1:$A$1001,customers!I882:I1882,,0)</f>
        <v>0</v>
      </c>
      <c r="Q883" s="7">
        <f>SUM(OrdersTable[Sales])</f>
        <v>45134.254999999997</v>
      </c>
      <c r="R883">
        <f>COUNTA(OrdersTable[Order ID])</f>
        <v>1000</v>
      </c>
      <c r="S883" s="7">
        <f>OrdersTable[[#This Row],[Total revenue]]/OrdersTable[[#This Row],[count order id]]</f>
        <v>45.134254999999996</v>
      </c>
    </row>
    <row r="884" spans="1:19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>
        <f>_xlfn.XLOOKUP(C884,customers!$A$1:$A$1001,customers!B883:B1883,,0)</f>
        <v>0</v>
      </c>
      <c r="G884" s="2" t="str">
        <f>_xlfn.XLOOKUP(C884,customers!$A$1:$A$1001,customers!$C$1:$C$1001,,0)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 s="5">
        <f>_xlfn.XLOOKUP(D884,products!$A$1:$A$49,products!$D$1:$D$49,,0)</f>
        <v>2.5</v>
      </c>
      <c r="L884" s="6">
        <f>_xlfn.XLOOKUP(D884,products!$A$1:$A$49,products!$E$1:$E$49,,0)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>
        <f>_xlfn.XLOOKUP(OrdersTable[[#This Row],[Customer ID]],customers!$A$1:$A$1001,customers!I883:I1883,,0)</f>
        <v>0</v>
      </c>
      <c r="Q884" s="7">
        <f>SUM(OrdersTable[Sales])</f>
        <v>45134.254999999997</v>
      </c>
      <c r="R884">
        <f>COUNTA(OrdersTable[Order ID])</f>
        <v>1000</v>
      </c>
      <c r="S884" s="7">
        <f>OrdersTable[[#This Row],[Total revenue]]/OrdersTable[[#This Row],[count order id]]</f>
        <v>45.134254999999996</v>
      </c>
    </row>
    <row r="885" spans="1:19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>
        <f>_xlfn.XLOOKUP(C885,customers!$A$1:$A$1001,customers!B884:B1884,,0)</f>
        <v>0</v>
      </c>
      <c r="G885" s="2" t="str">
        <f>_xlfn.XLOOKUP(C885,customers!$A$1:$A$1001,customers!$C$1:$C$1001,,0)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 s="5">
        <f>_xlfn.XLOOKUP(D885,products!$A$1:$A$49,products!$D$1:$D$49,,0)</f>
        <v>2.5</v>
      </c>
      <c r="L885" s="6">
        <f>_xlfn.XLOOKUP(D885,products!$A$1:$A$49,products!$E$1:$E$49,,0)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>
        <f>_xlfn.XLOOKUP(OrdersTable[[#This Row],[Customer ID]],customers!$A$1:$A$1001,customers!I884:I1884,,0)</f>
        <v>0</v>
      </c>
      <c r="Q885" s="7">
        <f>SUM(OrdersTable[Sales])</f>
        <v>45134.254999999997</v>
      </c>
      <c r="R885">
        <f>COUNTA(OrdersTable[Order ID])</f>
        <v>1000</v>
      </c>
      <c r="S885" s="7">
        <f>OrdersTable[[#This Row],[Total revenue]]/OrdersTable[[#This Row],[count order id]]</f>
        <v>45.134254999999996</v>
      </c>
    </row>
    <row r="886" spans="1:19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>
        <f>_xlfn.XLOOKUP(C886,customers!$A$1:$A$1001,customers!B885:B1885,,0)</f>
        <v>0</v>
      </c>
      <c r="G886" s="2" t="str">
        <f>_xlfn.XLOOKUP(C886,customers!$A$1:$A$1001,customers!$C$1:$C$1001,,0)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 s="5">
        <f>_xlfn.XLOOKUP(D886,products!$A$1:$A$49,products!$D$1:$D$49,,0)</f>
        <v>0.5</v>
      </c>
      <c r="L886" s="6">
        <f>_xlfn.XLOOKUP(D886,products!$A$1:$A$49,products!$E$1:$E$49,,0)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>
        <f>_xlfn.XLOOKUP(OrdersTable[[#This Row],[Customer ID]],customers!$A$1:$A$1001,customers!I885:I1885,,0)</f>
        <v>0</v>
      </c>
      <c r="Q886" s="7">
        <f>SUM(OrdersTable[Sales])</f>
        <v>45134.254999999997</v>
      </c>
      <c r="R886">
        <f>COUNTA(OrdersTable[Order ID])</f>
        <v>1000</v>
      </c>
      <c r="S886" s="7">
        <f>OrdersTable[[#This Row],[Total revenue]]/OrdersTable[[#This Row],[count order id]]</f>
        <v>45.134254999999996</v>
      </c>
    </row>
    <row r="887" spans="1:19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>
        <f>_xlfn.XLOOKUP(C887,customers!$A$1:$A$1001,customers!B886:B1886,,0)</f>
        <v>0</v>
      </c>
      <c r="G887" s="2" t="str">
        <f>_xlfn.XLOOKUP(C887,customers!$A$1:$A$1001,customers!$C$1:$C$1001,,0)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 s="5">
        <f>_xlfn.XLOOKUP(D887,products!$A$1:$A$49,products!$D$1:$D$49,,0)</f>
        <v>2.5</v>
      </c>
      <c r="L887" s="6">
        <f>_xlfn.XLOOKUP(D887,products!$A$1:$A$49,products!$E$1:$E$49,,0)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>
        <f>_xlfn.XLOOKUP(OrdersTable[[#This Row],[Customer ID]],customers!$A$1:$A$1001,customers!I886:I1886,,0)</f>
        <v>0</v>
      </c>
      <c r="Q887" s="7">
        <f>SUM(OrdersTable[Sales])</f>
        <v>45134.254999999997</v>
      </c>
      <c r="R887">
        <f>COUNTA(OrdersTable[Order ID])</f>
        <v>1000</v>
      </c>
      <c r="S887" s="7">
        <f>OrdersTable[[#This Row],[Total revenue]]/OrdersTable[[#This Row],[count order id]]</f>
        <v>45.134254999999996</v>
      </c>
    </row>
    <row r="888" spans="1:19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>
        <f>_xlfn.XLOOKUP(C888,customers!$A$1:$A$1001,customers!B887:B1887,,0)</f>
        <v>0</v>
      </c>
      <c r="G888" s="2" t="str">
        <f>_xlfn.XLOOKUP(C888,customers!$A$1:$A$1001,customers!$C$1:$C$1001,,0)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 s="5">
        <f>_xlfn.XLOOKUP(D888,products!$A$1:$A$49,products!$D$1:$D$49,,0)</f>
        <v>0.5</v>
      </c>
      <c r="L888" s="6">
        <f>_xlfn.XLOOKUP(D888,products!$A$1:$A$49,products!$E$1:$E$49,,0)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>
        <f>_xlfn.XLOOKUP(OrdersTable[[#This Row],[Customer ID]],customers!$A$1:$A$1001,customers!I887:I1887,,0)</f>
        <v>0</v>
      </c>
      <c r="Q888" s="7">
        <f>SUM(OrdersTable[Sales])</f>
        <v>45134.254999999997</v>
      </c>
      <c r="R888">
        <f>COUNTA(OrdersTable[Order ID])</f>
        <v>1000</v>
      </c>
      <c r="S888" s="7">
        <f>OrdersTable[[#This Row],[Total revenue]]/OrdersTable[[#This Row],[count order id]]</f>
        <v>45.134254999999996</v>
      </c>
    </row>
    <row r="889" spans="1:19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>
        <f>_xlfn.XLOOKUP(C889,customers!$A$1:$A$1001,customers!B888:B1888,,0)</f>
        <v>0</v>
      </c>
      <c r="G889" s="2" t="str">
        <f>_xlfn.XLOOKUP(C889,customers!$A$1:$A$1001,customers!$C$1:$C$1001,,0)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 s="5">
        <f>_xlfn.XLOOKUP(D889,products!$A$1:$A$49,products!$D$1:$D$49,,0)</f>
        <v>0.2</v>
      </c>
      <c r="L889" s="6">
        <f>_xlfn.XLOOKUP(D889,products!$A$1:$A$49,products!$E$1:$E$49,,0)</f>
        <v>4.4550000000000001</v>
      </c>
      <c r="M889" s="6">
        <f t="shared" si="39"/>
        <v>13.365</v>
      </c>
      <c r="N889" t="str">
        <f t="shared" si="40"/>
        <v>Excecutive</v>
      </c>
      <c r="O889" t="str">
        <f t="shared" si="41"/>
        <v>Large</v>
      </c>
      <c r="P889">
        <f>_xlfn.XLOOKUP(OrdersTable[[#This Row],[Customer ID]],customers!$A$1:$A$1001,customers!I888:I1888,,0)</f>
        <v>0</v>
      </c>
      <c r="Q889" s="7">
        <f>SUM(OrdersTable[Sales])</f>
        <v>45134.254999999997</v>
      </c>
      <c r="R889">
        <f>COUNTA(OrdersTable[Order ID])</f>
        <v>1000</v>
      </c>
      <c r="S889" s="7">
        <f>OrdersTable[[#This Row],[Total revenue]]/OrdersTable[[#This Row],[count order id]]</f>
        <v>45.134254999999996</v>
      </c>
    </row>
    <row r="890" spans="1:19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>
        <f>_xlfn.XLOOKUP(C890,customers!$A$1:$A$1001,customers!B889:B1889,,0)</f>
        <v>0</v>
      </c>
      <c r="G890" s="2" t="str">
        <f>_xlfn.XLOOKUP(C890,customers!$A$1:$A$1001,customers!$C$1:$C$1001,,0)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 s="5">
        <f>_xlfn.XLOOKUP(D890,products!$A$1:$A$49,products!$D$1:$D$49,,0)</f>
        <v>0.2</v>
      </c>
      <c r="L890" s="6">
        <f>_xlfn.XLOOKUP(D890,products!$A$1:$A$49,products!$E$1:$E$49,,0)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Large</v>
      </c>
      <c r="P890">
        <f>_xlfn.XLOOKUP(OrdersTable[[#This Row],[Customer ID]],customers!$A$1:$A$1001,customers!I889:I1889,,0)</f>
        <v>0</v>
      </c>
      <c r="Q890" s="7">
        <f>SUM(OrdersTable[Sales])</f>
        <v>45134.254999999997</v>
      </c>
      <c r="R890">
        <f>COUNTA(OrdersTable[Order ID])</f>
        <v>1000</v>
      </c>
      <c r="S890" s="7">
        <f>OrdersTable[[#This Row],[Total revenue]]/OrdersTable[[#This Row],[count order id]]</f>
        <v>45.134254999999996</v>
      </c>
    </row>
    <row r="891" spans="1:19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>
        <f>_xlfn.XLOOKUP(C891,customers!$A$1:$A$1001,customers!B890:B1890,,0)</f>
        <v>0</v>
      </c>
      <c r="G891" s="2" t="str">
        <f>_xlfn.XLOOKUP(C891,customers!$A$1:$A$1001,customers!$C$1:$C$1001,,0)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 s="5">
        <f>_xlfn.XLOOKUP(D891,products!$A$1:$A$49,products!$D$1:$D$49,,0)</f>
        <v>0.2</v>
      </c>
      <c r="L891" s="6">
        <f>_xlfn.XLOOKUP(D891,products!$A$1:$A$49,products!$E$1:$E$49,,0)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>
        <f>_xlfn.XLOOKUP(OrdersTable[[#This Row],[Customer ID]],customers!$A$1:$A$1001,customers!I890:I1890,,0)</f>
        <v>0</v>
      </c>
      <c r="Q891" s="7">
        <f>SUM(OrdersTable[Sales])</f>
        <v>45134.254999999997</v>
      </c>
      <c r="R891">
        <f>COUNTA(OrdersTable[Order ID])</f>
        <v>1000</v>
      </c>
      <c r="S891" s="7">
        <f>OrdersTable[[#This Row],[Total revenue]]/OrdersTable[[#This Row],[count order id]]</f>
        <v>45.134254999999996</v>
      </c>
    </row>
    <row r="892" spans="1:19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>
        <f>_xlfn.XLOOKUP(C892,customers!$A$1:$A$1001,customers!B891:B1891,,0)</f>
        <v>0</v>
      </c>
      <c r="G892" s="2" t="str">
        <f>_xlfn.XLOOKUP(C892,customers!$A$1:$A$1001,customers!$C$1:$C$1001,,0)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 s="5">
        <f>_xlfn.XLOOKUP(D892,products!$A$1:$A$49,products!$D$1:$D$49,,0)</f>
        <v>2.5</v>
      </c>
      <c r="L892" s="6">
        <f>_xlfn.XLOOKUP(D892,products!$A$1:$A$49,products!$E$1:$E$49,,0)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>
        <f>_xlfn.XLOOKUP(OrdersTable[[#This Row],[Customer ID]],customers!$A$1:$A$1001,customers!I891:I1891,,0)</f>
        <v>0</v>
      </c>
      <c r="Q892" s="7">
        <f>SUM(OrdersTable[Sales])</f>
        <v>45134.254999999997</v>
      </c>
      <c r="R892">
        <f>COUNTA(OrdersTable[Order ID])</f>
        <v>1000</v>
      </c>
      <c r="S892" s="7">
        <f>OrdersTable[[#This Row],[Total revenue]]/OrdersTable[[#This Row],[count order id]]</f>
        <v>45.134254999999996</v>
      </c>
    </row>
    <row r="893" spans="1:19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>
        <f>_xlfn.XLOOKUP(C893,customers!$A$1:$A$1001,customers!B892:B1892,,0)</f>
        <v>0</v>
      </c>
      <c r="G893" s="2" t="str">
        <f>_xlfn.XLOOKUP(C893,customers!$A$1:$A$1001,customers!$C$1:$C$1001,,0)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 s="5">
        <f>_xlfn.XLOOKUP(D893,products!$A$1:$A$49,products!$D$1:$D$49,,0)</f>
        <v>2.5</v>
      </c>
      <c r="L893" s="6">
        <f>_xlfn.XLOOKUP(D893,products!$A$1:$A$49,products!$E$1:$E$49,,0)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>
        <f>_xlfn.XLOOKUP(OrdersTable[[#This Row],[Customer ID]],customers!$A$1:$A$1001,customers!I892:I1892,,0)</f>
        <v>0</v>
      </c>
      <c r="Q893" s="7">
        <f>SUM(OrdersTable[Sales])</f>
        <v>45134.254999999997</v>
      </c>
      <c r="R893">
        <f>COUNTA(OrdersTable[Order ID])</f>
        <v>1000</v>
      </c>
      <c r="S893" s="7">
        <f>OrdersTable[[#This Row],[Total revenue]]/OrdersTable[[#This Row],[count order id]]</f>
        <v>45.134254999999996</v>
      </c>
    </row>
    <row r="894" spans="1:19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>
        <f>_xlfn.XLOOKUP(C894,customers!$A$1:$A$1001,customers!B893:B1893,,0)</f>
        <v>0</v>
      </c>
      <c r="G894" s="2" t="str">
        <f>_xlfn.XLOOKUP(C894,customers!$A$1:$A$1001,customers!$C$1:$C$1001,,0)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 s="5">
        <f>_xlfn.XLOOKUP(D894,products!$A$1:$A$49,products!$D$1:$D$49,,0)</f>
        <v>0.2</v>
      </c>
      <c r="L894" s="6">
        <f>_xlfn.XLOOKUP(D894,products!$A$1:$A$49,products!$E$1:$E$49,,0)</f>
        <v>4.125</v>
      </c>
      <c r="M894" s="6">
        <f t="shared" si="39"/>
        <v>20.625</v>
      </c>
      <c r="N894" t="str">
        <f t="shared" si="40"/>
        <v>Excecutive</v>
      </c>
      <c r="O894" t="str">
        <f t="shared" si="41"/>
        <v>Medium</v>
      </c>
      <c r="P894">
        <f>_xlfn.XLOOKUP(OrdersTable[[#This Row],[Customer ID]],customers!$A$1:$A$1001,customers!I893:I1893,,0)</f>
        <v>0</v>
      </c>
      <c r="Q894" s="7">
        <f>SUM(OrdersTable[Sales])</f>
        <v>45134.254999999997</v>
      </c>
      <c r="R894">
        <f>COUNTA(OrdersTable[Order ID])</f>
        <v>1000</v>
      </c>
      <c r="S894" s="7">
        <f>OrdersTable[[#This Row],[Total revenue]]/OrdersTable[[#This Row],[count order id]]</f>
        <v>45.134254999999996</v>
      </c>
    </row>
    <row r="895" spans="1:19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>
        <f>_xlfn.XLOOKUP(C895,customers!$A$1:$A$1001,customers!B894:B1894,,0)</f>
        <v>0</v>
      </c>
      <c r="G895" s="2" t="str">
        <f>_xlfn.XLOOKUP(C895,customers!$A$1:$A$1001,customers!$C$1:$C$1001,,0)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 s="5">
        <f>_xlfn.XLOOKUP(D895,products!$A$1:$A$49,products!$D$1:$D$49,,0)</f>
        <v>0.5</v>
      </c>
      <c r="L895" s="6">
        <f>_xlfn.XLOOKUP(D895,products!$A$1:$A$49,products!$E$1:$E$49,,0)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Large</v>
      </c>
      <c r="P895">
        <f>_xlfn.XLOOKUP(OrdersTable[[#This Row],[Customer ID]],customers!$A$1:$A$1001,customers!I894:I1894,,0)</f>
        <v>0</v>
      </c>
      <c r="Q895" s="7">
        <f>SUM(OrdersTable[Sales])</f>
        <v>45134.254999999997</v>
      </c>
      <c r="R895">
        <f>COUNTA(OrdersTable[Order ID])</f>
        <v>1000</v>
      </c>
      <c r="S895" s="7">
        <f>OrdersTable[[#This Row],[Total revenue]]/OrdersTable[[#This Row],[count order id]]</f>
        <v>45.134254999999996</v>
      </c>
    </row>
    <row r="896" spans="1:19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>
        <f>_xlfn.XLOOKUP(C896,customers!$A$1:$A$1001,customers!B895:B1895,,0)</f>
        <v>0</v>
      </c>
      <c r="G896" s="2">
        <f>_xlfn.XLOOKUP(C896,customers!$A$1:$A$1001,customers!$C$1:$C$1001,,0)</f>
        <v>0</v>
      </c>
      <c r="H896" s="2" t="str">
        <f>_xlfn.XLOOKUP(C896,customers!$A$1:$A$1001,customers!$G$1:$G$1001,,0)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 s="5">
        <f>_xlfn.XLOOKUP(D896,products!$A$1:$A$49,products!$D$1:$D$49,,0)</f>
        <v>2.5</v>
      </c>
      <c r="L896" s="6">
        <f>_xlfn.XLOOKUP(D896,products!$A$1:$A$49,products!$E$1:$E$49,,0)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>
        <f>_xlfn.XLOOKUP(OrdersTable[[#This Row],[Customer ID]],customers!$A$1:$A$1001,customers!I895:I1895,,0)</f>
        <v>0</v>
      </c>
      <c r="Q896" s="7">
        <f>SUM(OrdersTable[Sales])</f>
        <v>45134.254999999997</v>
      </c>
      <c r="R896">
        <f>COUNTA(OrdersTable[Order ID])</f>
        <v>1000</v>
      </c>
      <c r="S896" s="7">
        <f>OrdersTable[[#This Row],[Total revenue]]/OrdersTable[[#This Row],[count order id]]</f>
        <v>45.134254999999996</v>
      </c>
    </row>
    <row r="897" spans="1:19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>
        <f>_xlfn.XLOOKUP(C897,customers!$A$1:$A$1001,customers!B896:B1896,,0)</f>
        <v>0</v>
      </c>
      <c r="G897" s="2">
        <f>_xlfn.XLOOKUP(C897,customers!$A$1:$A$1001,customers!$C$1:$C$1001,,0)</f>
        <v>0</v>
      </c>
      <c r="H897" s="2" t="str">
        <f>_xlfn.XLOOKUP(C897,customers!$A$1:$A$1001,customers!$G$1:$G$1001,,0)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 s="5">
        <f>_xlfn.XLOOKUP(D897,products!$A$1:$A$49,products!$D$1:$D$49,,0)</f>
        <v>2.5</v>
      </c>
      <c r="L897" s="6">
        <f>_xlfn.XLOOKUP(D897,products!$A$1:$A$49,products!$E$1:$E$49,,0)</f>
        <v>31.624999999999996</v>
      </c>
      <c r="M897" s="6">
        <f t="shared" si="39"/>
        <v>158.12499999999997</v>
      </c>
      <c r="N897" t="str">
        <f t="shared" si="40"/>
        <v>Excecutive</v>
      </c>
      <c r="O897" t="str">
        <f t="shared" si="41"/>
        <v>Medium</v>
      </c>
      <c r="P897">
        <f>_xlfn.XLOOKUP(OrdersTable[[#This Row],[Customer ID]],customers!$A$1:$A$1001,customers!I896:I1896,,0)</f>
        <v>0</v>
      </c>
      <c r="Q897" s="7">
        <f>SUM(OrdersTable[Sales])</f>
        <v>45134.254999999997</v>
      </c>
      <c r="R897">
        <f>COUNTA(OrdersTable[Order ID])</f>
        <v>1000</v>
      </c>
      <c r="S897" s="7">
        <f>OrdersTable[[#This Row],[Total revenue]]/OrdersTable[[#This Row],[count order id]]</f>
        <v>45.134254999999996</v>
      </c>
    </row>
    <row r="898" spans="1:19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>
        <f>_xlfn.XLOOKUP(C898,customers!$A$1:$A$1001,customers!B897:B1897,,0)</f>
        <v>0</v>
      </c>
      <c r="G898" s="2" t="str">
        <f>_xlfn.XLOOKUP(C898,customers!$A$1:$A$1001,customers!$C$1:$C$1001,,0)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 s="5">
        <f>_xlfn.XLOOKUP(D898,products!$A$1:$A$49,products!$D$1:$D$49,,0)</f>
        <v>0.5</v>
      </c>
      <c r="L898" s="6">
        <f>_xlfn.XLOOKUP(D898,products!$A$1:$A$49,products!$E$1:$E$49,,0)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>
        <f>_xlfn.XLOOKUP(OrdersTable[[#This Row],[Customer ID]],customers!$A$1:$A$1001,customers!I897:I1897,,0)</f>
        <v>0</v>
      </c>
      <c r="Q898" s="7">
        <f>SUM(OrdersTable[Sales])</f>
        <v>45134.254999999997</v>
      </c>
      <c r="R898">
        <f>COUNTA(OrdersTable[Order ID])</f>
        <v>1000</v>
      </c>
      <c r="S898" s="7">
        <f>OrdersTable[[#This Row],[Total revenue]]/OrdersTable[[#This Row],[count order id]]</f>
        <v>45.134254999999996</v>
      </c>
    </row>
    <row r="899" spans="1:19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>
        <f>_xlfn.XLOOKUP(C899,customers!$A$1:$A$1001,customers!B898:B1898,,0)</f>
        <v>0</v>
      </c>
      <c r="G899" s="2" t="str">
        <f>_xlfn.XLOOKUP(C899,customers!$A$1:$A$1001,customers!$C$1:$C$1001,,0)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 s="5">
        <f>_xlfn.XLOOKUP(D899,products!$A$1:$A$49,products!$D$1:$D$49,,0)</f>
        <v>1</v>
      </c>
      <c r="L899" s="6">
        <f>_xlfn.XLOOKUP(D899,products!$A$1:$A$49,products!$E$1:$E$49,,0)</f>
        <v>12.15</v>
      </c>
      <c r="M899" s="6">
        <f t="shared" ref="M899:M962" si="42">L899*E899</f>
        <v>24.3</v>
      </c>
      <c r="N899" t="str">
        <f t="shared" ref="N899:N962" si="43">IF(I899="Rob","Robusta", IF(I899="Exc","Excecutive", IF(I899="Ara","Arabica", IF(I899="Lib","Liberica"))))</f>
        <v>Excecutive</v>
      </c>
      <c r="O899" t="str">
        <f t="shared" ref="O899:O962" si="44">IF(J899="M","Medium", IF(J899="L","Large", IF(J899="D","Dark")))</f>
        <v>Dark</v>
      </c>
      <c r="P899">
        <f>_xlfn.XLOOKUP(OrdersTable[[#This Row],[Customer ID]],customers!$A$1:$A$1001,customers!I898:I1898,,0)</f>
        <v>0</v>
      </c>
      <c r="Q899" s="7">
        <f>SUM(OrdersTable[Sales])</f>
        <v>45134.254999999997</v>
      </c>
      <c r="R899">
        <f>COUNTA(OrdersTable[Order ID])</f>
        <v>1000</v>
      </c>
      <c r="S899" s="7">
        <f>OrdersTable[[#This Row],[Total revenue]]/OrdersTable[[#This Row],[count order id]]</f>
        <v>45.134254999999996</v>
      </c>
    </row>
    <row r="900" spans="1:19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>
        <f>_xlfn.XLOOKUP(C900,customers!$A$1:$A$1001,customers!B899:B1899,,0)</f>
        <v>0</v>
      </c>
      <c r="G900" s="2">
        <f>_xlfn.XLOOKUP(C900,customers!$A$1:$A$1001,customers!$C$1:$C$1001,,0)</f>
        <v>0</v>
      </c>
      <c r="H900" s="2" t="str">
        <f>_xlfn.XLOOKUP(C900,customers!$A$1:$A$1001,customers!$G$1:$G$1001,,0)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 s="5">
        <f>_xlfn.XLOOKUP(D900,products!$A$1:$A$49,products!$D$1:$D$49,,0)</f>
        <v>0.5</v>
      </c>
      <c r="L900" s="6">
        <f>_xlfn.XLOOKUP(D900,products!$A$1:$A$49,products!$E$1:$E$49,,0)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Large</v>
      </c>
      <c r="P900">
        <f>_xlfn.XLOOKUP(OrdersTable[[#This Row],[Customer ID]],customers!$A$1:$A$1001,customers!I899:I1899,,0)</f>
        <v>0</v>
      </c>
      <c r="Q900" s="7">
        <f>SUM(OrdersTable[Sales])</f>
        <v>45134.254999999997</v>
      </c>
      <c r="R900">
        <f>COUNTA(OrdersTable[Order ID])</f>
        <v>1000</v>
      </c>
      <c r="S900" s="7">
        <f>OrdersTable[[#This Row],[Total revenue]]/OrdersTable[[#This Row],[count order id]]</f>
        <v>45.134254999999996</v>
      </c>
    </row>
    <row r="901" spans="1:19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_xlfn.XLOOKUP(C901,customers!$A$1:$A$1001,customers!B900:B1900,,0)</f>
        <v>0</v>
      </c>
      <c r="G901" s="2">
        <f>_xlfn.XLOOKUP(C901,customers!$A$1:$A$1001,customers!$C$1:$C$1001,,0)</f>
        <v>0</v>
      </c>
      <c r="H901" s="2" t="str">
        <f>_xlfn.XLOOKUP(C901,customers!$A$1:$A$1001,customers!$G$1:$G$1001,,0)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 s="5">
        <f>_xlfn.XLOOKUP(D901,products!$A$1:$A$49,products!$D$1:$D$49,,0)</f>
        <v>1</v>
      </c>
      <c r="L901" s="6">
        <f>_xlfn.XLOOKUP(D901,products!$A$1:$A$49,products!$E$1:$E$49,,0)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>
        <f>_xlfn.XLOOKUP(OrdersTable[[#This Row],[Customer ID]],customers!$A$1:$A$1001,customers!I900:I1900,,0)</f>
        <v>0</v>
      </c>
      <c r="Q901" s="7">
        <f>SUM(OrdersTable[Sales])</f>
        <v>45134.254999999997</v>
      </c>
      <c r="R901">
        <f>COUNTA(OrdersTable[Order ID])</f>
        <v>1000</v>
      </c>
      <c r="S901" s="7">
        <f>OrdersTable[[#This Row],[Total revenue]]/OrdersTable[[#This Row],[count order id]]</f>
        <v>45.134254999999996</v>
      </c>
    </row>
    <row r="902" spans="1:19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>
        <f>_xlfn.XLOOKUP(C902,customers!$A$1:$A$1001,customers!B901:B1901,,0)</f>
        <v>0</v>
      </c>
      <c r="G902" s="2">
        <f>_xlfn.XLOOKUP(C902,customers!$A$1:$A$1001,customers!$C$1:$C$1001,,0)</f>
        <v>0</v>
      </c>
      <c r="H902" s="2" t="str">
        <f>_xlfn.XLOOKUP(C902,customers!$A$1:$A$1001,customers!$G$1:$G$1001,,0)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 s="5">
        <f>_xlfn.XLOOKUP(D902,products!$A$1:$A$49,products!$D$1:$D$49,,0)</f>
        <v>1</v>
      </c>
      <c r="L902" s="6">
        <f>_xlfn.XLOOKUP(D902,products!$A$1:$A$49,products!$E$1:$E$49,,0)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Large</v>
      </c>
      <c r="P902">
        <f>_xlfn.XLOOKUP(OrdersTable[[#This Row],[Customer ID]],customers!$A$1:$A$1001,customers!I901:I1901,,0)</f>
        <v>0</v>
      </c>
      <c r="Q902" s="7">
        <f>SUM(OrdersTable[Sales])</f>
        <v>45134.254999999997</v>
      </c>
      <c r="R902">
        <f>COUNTA(OrdersTable[Order ID])</f>
        <v>1000</v>
      </c>
      <c r="S902" s="7">
        <f>OrdersTable[[#This Row],[Total revenue]]/OrdersTable[[#This Row],[count order id]]</f>
        <v>45.134254999999996</v>
      </c>
    </row>
    <row r="903" spans="1:19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>
        <f>_xlfn.XLOOKUP(C903,customers!$A$1:$A$1001,customers!B902:B1902,,0)</f>
        <v>0</v>
      </c>
      <c r="G903" s="2" t="str">
        <f>_xlfn.XLOOKUP(C903,customers!$A$1:$A$1001,customers!$C$1:$C$1001,,0)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 s="5">
        <f>_xlfn.XLOOKUP(D903,products!$A$1:$A$49,products!$D$1:$D$49,,0)</f>
        <v>0.2</v>
      </c>
      <c r="L903" s="6">
        <f>_xlfn.XLOOKUP(D903,products!$A$1:$A$49,products!$E$1:$E$49,,0)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Large</v>
      </c>
      <c r="P903">
        <f>_xlfn.XLOOKUP(OrdersTable[[#This Row],[Customer ID]],customers!$A$1:$A$1001,customers!I902:I1902,,0)</f>
        <v>0</v>
      </c>
      <c r="Q903" s="7">
        <f>SUM(OrdersTable[Sales])</f>
        <v>45134.254999999997</v>
      </c>
      <c r="R903">
        <f>COUNTA(OrdersTable[Order ID])</f>
        <v>1000</v>
      </c>
      <c r="S903" s="7">
        <f>OrdersTable[[#This Row],[Total revenue]]/OrdersTable[[#This Row],[count order id]]</f>
        <v>45.134254999999996</v>
      </c>
    </row>
    <row r="904" spans="1:19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>
        <f>_xlfn.XLOOKUP(C904,customers!$A$1:$A$1001,customers!B903:B1903,,0)</f>
        <v>0</v>
      </c>
      <c r="G904" s="2" t="str">
        <f>_xlfn.XLOOKUP(C904,customers!$A$1:$A$1001,customers!$C$1:$C$1001,,0)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 s="5">
        <f>_xlfn.XLOOKUP(D904,products!$A$1:$A$49,products!$D$1:$D$49,,0)</f>
        <v>2.5</v>
      </c>
      <c r="L904" s="6">
        <f>_xlfn.XLOOKUP(D904,products!$A$1:$A$49,products!$E$1:$E$49,,0)</f>
        <v>31.624999999999996</v>
      </c>
      <c r="M904" s="6">
        <f t="shared" si="42"/>
        <v>158.12499999999997</v>
      </c>
      <c r="N904" t="str">
        <f t="shared" si="43"/>
        <v>Excecutive</v>
      </c>
      <c r="O904" t="str">
        <f t="shared" si="44"/>
        <v>Medium</v>
      </c>
      <c r="P904">
        <f>_xlfn.XLOOKUP(OrdersTable[[#This Row],[Customer ID]],customers!$A$1:$A$1001,customers!I903:I1903,,0)</f>
        <v>0</v>
      </c>
      <c r="Q904" s="7">
        <f>SUM(OrdersTable[Sales])</f>
        <v>45134.254999999997</v>
      </c>
      <c r="R904">
        <f>COUNTA(OrdersTable[Order ID])</f>
        <v>1000</v>
      </c>
      <c r="S904" s="7">
        <f>OrdersTable[[#This Row],[Total revenue]]/OrdersTable[[#This Row],[count order id]]</f>
        <v>45.134254999999996</v>
      </c>
    </row>
    <row r="905" spans="1:19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>
        <f>_xlfn.XLOOKUP(C905,customers!$A$1:$A$1001,customers!B904:B1904,,0)</f>
        <v>0</v>
      </c>
      <c r="G905" s="2" t="str">
        <f>_xlfn.XLOOKUP(C905,customers!$A$1:$A$1001,customers!$C$1:$C$1001,,0)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 s="5">
        <f>_xlfn.XLOOKUP(D905,products!$A$1:$A$49,products!$D$1:$D$49,,0)</f>
        <v>0.5</v>
      </c>
      <c r="L905" s="6">
        <f>_xlfn.XLOOKUP(D905,products!$A$1:$A$49,products!$E$1:$E$49,,0)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>
        <f>_xlfn.XLOOKUP(OrdersTable[[#This Row],[Customer ID]],customers!$A$1:$A$1001,customers!I904:I1904,,0)</f>
        <v>0</v>
      </c>
      <c r="Q905" s="7">
        <f>SUM(OrdersTable[Sales])</f>
        <v>45134.254999999997</v>
      </c>
      <c r="R905">
        <f>COUNTA(OrdersTable[Order ID])</f>
        <v>1000</v>
      </c>
      <c r="S905" s="7">
        <f>OrdersTable[[#This Row],[Total revenue]]/OrdersTable[[#This Row],[count order id]]</f>
        <v>45.134254999999996</v>
      </c>
    </row>
    <row r="906" spans="1:19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>
        <f>_xlfn.XLOOKUP(C906,customers!$A$1:$A$1001,customers!B905:B1905,,0)</f>
        <v>0</v>
      </c>
      <c r="G906" s="2" t="str">
        <f>_xlfn.XLOOKUP(C906,customers!$A$1:$A$1001,customers!$C$1:$C$1001,,0)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 s="5">
        <f>_xlfn.XLOOKUP(D906,products!$A$1:$A$49,products!$D$1:$D$49,,0)</f>
        <v>2.5</v>
      </c>
      <c r="L906" s="6">
        <f>_xlfn.XLOOKUP(D906,products!$A$1:$A$49,products!$E$1:$E$49,,0)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Large</v>
      </c>
      <c r="P906">
        <f>_xlfn.XLOOKUP(OrdersTable[[#This Row],[Customer ID]],customers!$A$1:$A$1001,customers!I905:I1905,,0)</f>
        <v>0</v>
      </c>
      <c r="Q906" s="7">
        <f>SUM(OrdersTable[Sales])</f>
        <v>45134.254999999997</v>
      </c>
      <c r="R906">
        <f>COUNTA(OrdersTable[Order ID])</f>
        <v>1000</v>
      </c>
      <c r="S906" s="7">
        <f>OrdersTable[[#This Row],[Total revenue]]/OrdersTable[[#This Row],[count order id]]</f>
        <v>45.134254999999996</v>
      </c>
    </row>
    <row r="907" spans="1:19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>
        <f>_xlfn.XLOOKUP(C907,customers!$A$1:$A$1001,customers!B906:B1906,,0)</f>
        <v>0</v>
      </c>
      <c r="G907" s="2">
        <f>_xlfn.XLOOKUP(C907,customers!$A$1:$A$1001,customers!$C$1:$C$1001,,0)</f>
        <v>0</v>
      </c>
      <c r="H907" s="2" t="str">
        <f>_xlfn.XLOOKUP(C907,customers!$A$1:$A$1001,customers!$G$1:$G$1001,,0)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 s="5">
        <f>_xlfn.XLOOKUP(D907,products!$A$1:$A$49,products!$D$1:$D$49,,0)</f>
        <v>0.5</v>
      </c>
      <c r="L907" s="6">
        <f>_xlfn.XLOOKUP(D907,products!$A$1:$A$49,products!$E$1:$E$49,,0)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>
        <f>_xlfn.XLOOKUP(OrdersTable[[#This Row],[Customer ID]],customers!$A$1:$A$1001,customers!I906:I1906,,0)</f>
        <v>0</v>
      </c>
      <c r="Q907" s="7">
        <f>SUM(OrdersTable[Sales])</f>
        <v>45134.254999999997</v>
      </c>
      <c r="R907">
        <f>COUNTA(OrdersTable[Order ID])</f>
        <v>1000</v>
      </c>
      <c r="S907" s="7">
        <f>OrdersTable[[#This Row],[Total revenue]]/OrdersTable[[#This Row],[count order id]]</f>
        <v>45.134254999999996</v>
      </c>
    </row>
    <row r="908" spans="1:19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>
        <f>_xlfn.XLOOKUP(C908,customers!$A$1:$A$1001,customers!B907:B1907,,0)</f>
        <v>0</v>
      </c>
      <c r="G908" s="2" t="str">
        <f>_xlfn.XLOOKUP(C908,customers!$A$1:$A$1001,customers!$C$1:$C$1001,,0)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 s="5">
        <f>_xlfn.XLOOKUP(D908,products!$A$1:$A$49,products!$D$1:$D$49,,0)</f>
        <v>0.5</v>
      </c>
      <c r="L908" s="6">
        <f>_xlfn.XLOOKUP(D908,products!$A$1:$A$49,products!$E$1:$E$49,,0)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>
        <f>_xlfn.XLOOKUP(OrdersTable[[#This Row],[Customer ID]],customers!$A$1:$A$1001,customers!I907:I1907,,0)</f>
        <v>0</v>
      </c>
      <c r="Q908" s="7">
        <f>SUM(OrdersTable[Sales])</f>
        <v>45134.254999999997</v>
      </c>
      <c r="R908">
        <f>COUNTA(OrdersTable[Order ID])</f>
        <v>1000</v>
      </c>
      <c r="S908" s="7">
        <f>OrdersTable[[#This Row],[Total revenue]]/OrdersTable[[#This Row],[count order id]]</f>
        <v>45.134254999999996</v>
      </c>
    </row>
    <row r="909" spans="1:19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>
        <f>_xlfn.XLOOKUP(C909,customers!$A$1:$A$1001,customers!B908:B1908,,0)</f>
        <v>0</v>
      </c>
      <c r="G909" s="2" t="str">
        <f>_xlfn.XLOOKUP(C909,customers!$A$1:$A$1001,customers!$C$1:$C$1001,,0)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 s="5">
        <f>_xlfn.XLOOKUP(D909,products!$A$1:$A$49,products!$D$1:$D$49,,0)</f>
        <v>1</v>
      </c>
      <c r="L909" s="6">
        <f>_xlfn.XLOOKUP(D909,products!$A$1:$A$49,products!$E$1:$E$49,,0)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>
        <f>_xlfn.XLOOKUP(OrdersTable[[#This Row],[Customer ID]],customers!$A$1:$A$1001,customers!I908:I1908,,0)</f>
        <v>0</v>
      </c>
      <c r="Q909" s="7">
        <f>SUM(OrdersTable[Sales])</f>
        <v>45134.254999999997</v>
      </c>
      <c r="R909">
        <f>COUNTA(OrdersTable[Order ID])</f>
        <v>1000</v>
      </c>
      <c r="S909" s="7">
        <f>OrdersTable[[#This Row],[Total revenue]]/OrdersTable[[#This Row],[count order id]]</f>
        <v>45.134254999999996</v>
      </c>
    </row>
    <row r="910" spans="1:19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>
        <f>_xlfn.XLOOKUP(C910,customers!$A$1:$A$1001,customers!B909:B1909,,0)</f>
        <v>0</v>
      </c>
      <c r="G910" s="2" t="str">
        <f>_xlfn.XLOOKUP(C910,customers!$A$1:$A$1001,customers!$C$1:$C$1001,,0)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 s="5">
        <f>_xlfn.XLOOKUP(D910,products!$A$1:$A$49,products!$D$1:$D$49,,0)</f>
        <v>1</v>
      </c>
      <c r="L910" s="6">
        <f>_xlfn.XLOOKUP(D910,products!$A$1:$A$49,products!$E$1:$E$49,,0)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Large</v>
      </c>
      <c r="P910">
        <f>_xlfn.XLOOKUP(OrdersTable[[#This Row],[Customer ID]],customers!$A$1:$A$1001,customers!I909:I1909,,0)</f>
        <v>0</v>
      </c>
      <c r="Q910" s="7">
        <f>SUM(OrdersTable[Sales])</f>
        <v>45134.254999999997</v>
      </c>
      <c r="R910">
        <f>COUNTA(OrdersTable[Order ID])</f>
        <v>1000</v>
      </c>
      <c r="S910" s="7">
        <f>OrdersTable[[#This Row],[Total revenue]]/OrdersTable[[#This Row],[count order id]]</f>
        <v>45.134254999999996</v>
      </c>
    </row>
    <row r="911" spans="1:19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>
        <f>_xlfn.XLOOKUP(C911,customers!$A$1:$A$1001,customers!B910:B1910,,0)</f>
        <v>0</v>
      </c>
      <c r="G911" s="2">
        <f>_xlfn.XLOOKUP(C911,customers!$A$1:$A$1001,customers!$C$1:$C$1001,,0)</f>
        <v>0</v>
      </c>
      <c r="H911" s="2" t="str">
        <f>_xlfn.XLOOKUP(C911,customers!$A$1:$A$1001,customers!$G$1:$G$1001,,0)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 s="5">
        <f>_xlfn.XLOOKUP(D911,products!$A$1:$A$49,products!$D$1:$D$49,,0)</f>
        <v>0.2</v>
      </c>
      <c r="L911" s="6">
        <f>_xlfn.XLOOKUP(D911,products!$A$1:$A$49,products!$E$1:$E$49,,0)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Large</v>
      </c>
      <c r="P911">
        <f>_xlfn.XLOOKUP(OrdersTable[[#This Row],[Customer ID]],customers!$A$1:$A$1001,customers!I910:I1910,,0)</f>
        <v>0</v>
      </c>
      <c r="Q911" s="7">
        <f>SUM(OrdersTable[Sales])</f>
        <v>45134.254999999997</v>
      </c>
      <c r="R911">
        <f>COUNTA(OrdersTable[Order ID])</f>
        <v>1000</v>
      </c>
      <c r="S911" s="7">
        <f>OrdersTable[[#This Row],[Total revenue]]/OrdersTable[[#This Row],[count order id]]</f>
        <v>45.134254999999996</v>
      </c>
    </row>
    <row r="912" spans="1:19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>
        <f>_xlfn.XLOOKUP(C912,customers!$A$1:$A$1001,customers!B911:B1911,,0)</f>
        <v>0</v>
      </c>
      <c r="G912" s="2" t="str">
        <f>_xlfn.XLOOKUP(C912,customers!$A$1:$A$1001,customers!$C$1:$C$1001,,0)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 s="5">
        <f>_xlfn.XLOOKUP(D912,products!$A$1:$A$49,products!$D$1:$D$49,,0)</f>
        <v>2.5</v>
      </c>
      <c r="L912" s="6">
        <f>_xlfn.XLOOKUP(D912,products!$A$1:$A$49,products!$E$1:$E$49,,0)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>
        <f>_xlfn.XLOOKUP(OrdersTable[[#This Row],[Customer ID]],customers!$A$1:$A$1001,customers!I911:I1911,,0)</f>
        <v>0</v>
      </c>
      <c r="Q912" s="7">
        <f>SUM(OrdersTable[Sales])</f>
        <v>45134.254999999997</v>
      </c>
      <c r="R912">
        <f>COUNTA(OrdersTable[Order ID])</f>
        <v>1000</v>
      </c>
      <c r="S912" s="7">
        <f>OrdersTable[[#This Row],[Total revenue]]/OrdersTable[[#This Row],[count order id]]</f>
        <v>45.134254999999996</v>
      </c>
    </row>
    <row r="913" spans="1:19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>
        <f>_xlfn.XLOOKUP(C913,customers!$A$1:$A$1001,customers!B912:B1912,,0)</f>
        <v>0</v>
      </c>
      <c r="G913" s="2" t="str">
        <f>_xlfn.XLOOKUP(C913,customers!$A$1:$A$1001,customers!$C$1:$C$1001,,0)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 s="5">
        <f>_xlfn.XLOOKUP(D913,products!$A$1:$A$49,products!$D$1:$D$49,,0)</f>
        <v>1</v>
      </c>
      <c r="L913" s="6">
        <f>_xlfn.XLOOKUP(D913,products!$A$1:$A$49,products!$E$1:$E$49,,0)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>
        <f>_xlfn.XLOOKUP(OrdersTable[[#This Row],[Customer ID]],customers!$A$1:$A$1001,customers!I912:I1912,,0)</f>
        <v>0</v>
      </c>
      <c r="Q913" s="7">
        <f>SUM(OrdersTable[Sales])</f>
        <v>45134.254999999997</v>
      </c>
      <c r="R913">
        <f>COUNTA(OrdersTable[Order ID])</f>
        <v>1000</v>
      </c>
      <c r="S913" s="7">
        <f>OrdersTable[[#This Row],[Total revenue]]/OrdersTable[[#This Row],[count order id]]</f>
        <v>45.134254999999996</v>
      </c>
    </row>
    <row r="914" spans="1:19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>
        <f>_xlfn.XLOOKUP(C914,customers!$A$1:$A$1001,customers!B913:B1913,,0)</f>
        <v>0</v>
      </c>
      <c r="G914" s="2">
        <f>_xlfn.XLOOKUP(C914,customers!$A$1:$A$1001,customers!$C$1:$C$1001,,0)</f>
        <v>0</v>
      </c>
      <c r="H914" s="2" t="str">
        <f>_xlfn.XLOOKUP(C914,customers!$A$1:$A$1001,customers!$G$1:$G$1001,,0)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 s="5">
        <f>_xlfn.XLOOKUP(D914,products!$A$1:$A$49,products!$D$1:$D$49,,0)</f>
        <v>2.5</v>
      </c>
      <c r="L914" s="6">
        <f>_xlfn.XLOOKUP(D914,products!$A$1:$A$49,products!$E$1:$E$49,,0)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>
        <f>_xlfn.XLOOKUP(OrdersTable[[#This Row],[Customer ID]],customers!$A$1:$A$1001,customers!I913:I1913,,0)</f>
        <v>0</v>
      </c>
      <c r="Q914" s="7">
        <f>SUM(OrdersTable[Sales])</f>
        <v>45134.254999999997</v>
      </c>
      <c r="R914">
        <f>COUNTA(OrdersTable[Order ID])</f>
        <v>1000</v>
      </c>
      <c r="S914" s="7">
        <f>OrdersTable[[#This Row],[Total revenue]]/OrdersTable[[#This Row],[count order id]]</f>
        <v>45.134254999999996</v>
      </c>
    </row>
    <row r="915" spans="1:19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>
        <f>_xlfn.XLOOKUP(C915,customers!$A$1:$A$1001,customers!B914:B1914,,0)</f>
        <v>0</v>
      </c>
      <c r="G915" s="2" t="str">
        <f>_xlfn.XLOOKUP(C915,customers!$A$1:$A$1001,customers!$C$1:$C$1001,,0)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 s="5">
        <f>_xlfn.XLOOKUP(D915,products!$A$1:$A$49,products!$D$1:$D$49,,0)</f>
        <v>0.5</v>
      </c>
      <c r="L915" s="6">
        <f>_xlfn.XLOOKUP(D915,products!$A$1:$A$49,products!$E$1:$E$49,,0)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>
        <f>_xlfn.XLOOKUP(OrdersTable[[#This Row],[Customer ID]],customers!$A$1:$A$1001,customers!I914:I1914,,0)</f>
        <v>0</v>
      </c>
      <c r="Q915" s="7">
        <f>SUM(OrdersTable[Sales])</f>
        <v>45134.254999999997</v>
      </c>
      <c r="R915">
        <f>COUNTA(OrdersTable[Order ID])</f>
        <v>1000</v>
      </c>
      <c r="S915" s="7">
        <f>OrdersTable[[#This Row],[Total revenue]]/OrdersTable[[#This Row],[count order id]]</f>
        <v>45.134254999999996</v>
      </c>
    </row>
    <row r="916" spans="1:19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>
        <f>_xlfn.XLOOKUP(C916,customers!$A$1:$A$1001,customers!B915:B1915,,0)</f>
        <v>0</v>
      </c>
      <c r="G916" s="2" t="str">
        <f>_xlfn.XLOOKUP(C916,customers!$A$1:$A$1001,customers!$C$1:$C$1001,,0)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 s="5">
        <f>_xlfn.XLOOKUP(D916,products!$A$1:$A$49,products!$D$1:$D$49,,0)</f>
        <v>1</v>
      </c>
      <c r="L916" s="6">
        <f>_xlfn.XLOOKUP(D916,products!$A$1:$A$49,products!$E$1:$E$49,,0)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>
        <f>_xlfn.XLOOKUP(OrdersTable[[#This Row],[Customer ID]],customers!$A$1:$A$1001,customers!I915:I1915,,0)</f>
        <v>0</v>
      </c>
      <c r="Q916" s="7">
        <f>SUM(OrdersTable[Sales])</f>
        <v>45134.254999999997</v>
      </c>
      <c r="R916">
        <f>COUNTA(OrdersTable[Order ID])</f>
        <v>1000</v>
      </c>
      <c r="S916" s="7">
        <f>OrdersTable[[#This Row],[Total revenue]]/OrdersTable[[#This Row],[count order id]]</f>
        <v>45.134254999999996</v>
      </c>
    </row>
    <row r="917" spans="1:19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>
        <f>_xlfn.XLOOKUP(C917,customers!$A$1:$A$1001,customers!B916:B1916,,0)</f>
        <v>0</v>
      </c>
      <c r="G917" s="2" t="str">
        <f>_xlfn.XLOOKUP(C917,customers!$A$1:$A$1001,customers!$C$1:$C$1001,,0)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 s="5">
        <f>_xlfn.XLOOKUP(D917,products!$A$1:$A$49,products!$D$1:$D$49,,0)</f>
        <v>2.5</v>
      </c>
      <c r="L917" s="6">
        <f>_xlfn.XLOOKUP(D917,products!$A$1:$A$49,products!$E$1:$E$49,,0)</f>
        <v>27.945</v>
      </c>
      <c r="M917" s="6">
        <f t="shared" si="42"/>
        <v>83.835000000000008</v>
      </c>
      <c r="N917" t="str">
        <f t="shared" si="43"/>
        <v>Excecutive</v>
      </c>
      <c r="O917" t="str">
        <f t="shared" si="44"/>
        <v>Dark</v>
      </c>
      <c r="P917">
        <f>_xlfn.XLOOKUP(OrdersTable[[#This Row],[Customer ID]],customers!$A$1:$A$1001,customers!I916:I1916,,0)</f>
        <v>0</v>
      </c>
      <c r="Q917" s="7">
        <f>SUM(OrdersTable[Sales])</f>
        <v>45134.254999999997</v>
      </c>
      <c r="R917">
        <f>COUNTA(OrdersTable[Order ID])</f>
        <v>1000</v>
      </c>
      <c r="S917" s="7">
        <f>OrdersTable[[#This Row],[Total revenue]]/OrdersTable[[#This Row],[count order id]]</f>
        <v>45.134254999999996</v>
      </c>
    </row>
    <row r="918" spans="1:19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>
        <f>_xlfn.XLOOKUP(C918,customers!$A$1:$A$1001,customers!B917:B1917,,0)</f>
        <v>0</v>
      </c>
      <c r="G918" s="2">
        <f>_xlfn.XLOOKUP(C918,customers!$A$1:$A$1001,customers!$C$1:$C$1001,,0)</f>
        <v>0</v>
      </c>
      <c r="H918" s="2" t="str">
        <f>_xlfn.XLOOKUP(C918,customers!$A$1:$A$1001,customers!$G$1:$G$1001,,0)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 s="5">
        <f>_xlfn.XLOOKUP(D918,products!$A$1:$A$49,products!$D$1:$D$49,,0)</f>
        <v>0.2</v>
      </c>
      <c r="L918" s="6">
        <f>_xlfn.XLOOKUP(D918,products!$A$1:$A$49,products!$E$1:$E$49,,0)</f>
        <v>3.645</v>
      </c>
      <c r="M918" s="6">
        <f t="shared" si="42"/>
        <v>3.645</v>
      </c>
      <c r="N918" t="str">
        <f t="shared" si="43"/>
        <v>Excecutive</v>
      </c>
      <c r="O918" t="str">
        <f t="shared" si="44"/>
        <v>Dark</v>
      </c>
      <c r="P918">
        <f>_xlfn.XLOOKUP(OrdersTable[[#This Row],[Customer ID]],customers!$A$1:$A$1001,customers!I917:I1917,,0)</f>
        <v>0</v>
      </c>
      <c r="Q918" s="7">
        <f>SUM(OrdersTable[Sales])</f>
        <v>45134.254999999997</v>
      </c>
      <c r="R918">
        <f>COUNTA(OrdersTable[Order ID])</f>
        <v>1000</v>
      </c>
      <c r="S918" s="7">
        <f>OrdersTable[[#This Row],[Total revenue]]/OrdersTable[[#This Row],[count order id]]</f>
        <v>45.134254999999996</v>
      </c>
    </row>
    <row r="919" spans="1:19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>
        <f>_xlfn.XLOOKUP(C919,customers!$A$1:$A$1001,customers!B918:B1918,,0)</f>
        <v>0</v>
      </c>
      <c r="G919" s="2" t="str">
        <f>_xlfn.XLOOKUP(C919,customers!$A$1:$A$1001,customers!$C$1:$C$1001,,0)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 s="5">
        <f>_xlfn.XLOOKUP(D919,products!$A$1:$A$49,products!$D$1:$D$49,,0)</f>
        <v>0.5</v>
      </c>
      <c r="L919" s="6">
        <f>_xlfn.XLOOKUP(D919,products!$A$1:$A$49,products!$E$1:$E$49,,0)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>
        <f>_xlfn.XLOOKUP(OrdersTable[[#This Row],[Customer ID]],customers!$A$1:$A$1001,customers!I918:I1918,,0)</f>
        <v>0</v>
      </c>
      <c r="Q919" s="7">
        <f>SUM(OrdersTable[Sales])</f>
        <v>45134.254999999997</v>
      </c>
      <c r="R919">
        <f>COUNTA(OrdersTable[Order ID])</f>
        <v>1000</v>
      </c>
      <c r="S919" s="7">
        <f>OrdersTable[[#This Row],[Total revenue]]/OrdersTable[[#This Row],[count order id]]</f>
        <v>45.134254999999996</v>
      </c>
    </row>
    <row r="920" spans="1:19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>
        <f>_xlfn.XLOOKUP(C920,customers!$A$1:$A$1001,customers!B919:B1919,,0)</f>
        <v>0</v>
      </c>
      <c r="G920" s="2" t="str">
        <f>_xlfn.XLOOKUP(C920,customers!$A$1:$A$1001,customers!$C$1:$C$1001,,0)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 s="5">
        <f>_xlfn.XLOOKUP(D920,products!$A$1:$A$49,products!$D$1:$D$49,,0)</f>
        <v>0.5</v>
      </c>
      <c r="L920" s="6">
        <f>_xlfn.XLOOKUP(D920,products!$A$1:$A$49,products!$E$1:$E$49,,0)</f>
        <v>7.29</v>
      </c>
      <c r="M920" s="6">
        <f t="shared" si="42"/>
        <v>21.87</v>
      </c>
      <c r="N920" t="str">
        <f t="shared" si="43"/>
        <v>Excecutive</v>
      </c>
      <c r="O920" t="str">
        <f t="shared" si="44"/>
        <v>Dark</v>
      </c>
      <c r="P920">
        <f>_xlfn.XLOOKUP(OrdersTable[[#This Row],[Customer ID]],customers!$A$1:$A$1001,customers!I919:I1919,,0)</f>
        <v>0</v>
      </c>
      <c r="Q920" s="7">
        <f>SUM(OrdersTable[Sales])</f>
        <v>45134.254999999997</v>
      </c>
      <c r="R920">
        <f>COUNTA(OrdersTable[Order ID])</f>
        <v>1000</v>
      </c>
      <c r="S920" s="7">
        <f>OrdersTable[[#This Row],[Total revenue]]/OrdersTable[[#This Row],[count order id]]</f>
        <v>45.134254999999996</v>
      </c>
    </row>
    <row r="921" spans="1:19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>
        <f>_xlfn.XLOOKUP(C921,customers!$A$1:$A$1001,customers!B920:B1920,,0)</f>
        <v>0</v>
      </c>
      <c r="G921" s="2" t="str">
        <f>_xlfn.XLOOKUP(C921,customers!$A$1:$A$1001,customers!$C$1:$C$1001,,0)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 s="5">
        <f>_xlfn.XLOOKUP(D921,products!$A$1:$A$49,products!$D$1:$D$49,,0)</f>
        <v>0.2</v>
      </c>
      <c r="L921" s="6">
        <f>_xlfn.XLOOKUP(D921,products!$A$1:$A$49,products!$E$1:$E$49,,0)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>
        <f>_xlfn.XLOOKUP(OrdersTable[[#This Row],[Customer ID]],customers!$A$1:$A$1001,customers!I920:I1920,,0)</f>
        <v>0</v>
      </c>
      <c r="Q921" s="7">
        <f>SUM(OrdersTable[Sales])</f>
        <v>45134.254999999997</v>
      </c>
      <c r="R921">
        <f>COUNTA(OrdersTable[Order ID])</f>
        <v>1000</v>
      </c>
      <c r="S921" s="7">
        <f>OrdersTable[[#This Row],[Total revenue]]/OrdersTable[[#This Row],[count order id]]</f>
        <v>45.134254999999996</v>
      </c>
    </row>
    <row r="922" spans="1:19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>
        <f>_xlfn.XLOOKUP(C922,customers!$A$1:$A$1001,customers!B921:B1921,,0)</f>
        <v>0</v>
      </c>
      <c r="G922" s="2" t="str">
        <f>_xlfn.XLOOKUP(C922,customers!$A$1:$A$1001,customers!$C$1:$C$1001,,0)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 s="5">
        <f>_xlfn.XLOOKUP(D922,products!$A$1:$A$49,products!$D$1:$D$49,,0)</f>
        <v>2.5</v>
      </c>
      <c r="L922" s="6">
        <f>_xlfn.XLOOKUP(D922,products!$A$1:$A$49,products!$E$1:$E$49,,0)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>
        <f>_xlfn.XLOOKUP(OrdersTable[[#This Row],[Customer ID]],customers!$A$1:$A$1001,customers!I921:I1921,,0)</f>
        <v>0</v>
      </c>
      <c r="Q922" s="7">
        <f>SUM(OrdersTable[Sales])</f>
        <v>45134.254999999997</v>
      </c>
      <c r="R922">
        <f>COUNTA(OrdersTable[Order ID])</f>
        <v>1000</v>
      </c>
      <c r="S922" s="7">
        <f>OrdersTable[[#This Row],[Total revenue]]/OrdersTable[[#This Row],[count order id]]</f>
        <v>45.134254999999996</v>
      </c>
    </row>
    <row r="923" spans="1:19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>
        <f>_xlfn.XLOOKUP(C923,customers!$A$1:$A$1001,customers!B922:B1922,,0)</f>
        <v>0</v>
      </c>
      <c r="G923" s="2" t="str">
        <f>_xlfn.XLOOKUP(C923,customers!$A$1:$A$1001,customers!$C$1:$C$1001,,0)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 s="5">
        <f>_xlfn.XLOOKUP(D923,products!$A$1:$A$49,products!$D$1:$D$49,,0)</f>
        <v>0.2</v>
      </c>
      <c r="L923" s="6">
        <f>_xlfn.XLOOKUP(D923,products!$A$1:$A$49,products!$E$1:$E$49,,0)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>
        <f>_xlfn.XLOOKUP(OrdersTable[[#This Row],[Customer ID]],customers!$A$1:$A$1001,customers!I922:I1922,,0)</f>
        <v>0</v>
      </c>
      <c r="Q923" s="7">
        <f>SUM(OrdersTable[Sales])</f>
        <v>45134.254999999997</v>
      </c>
      <c r="R923">
        <f>COUNTA(OrdersTable[Order ID])</f>
        <v>1000</v>
      </c>
      <c r="S923" s="7">
        <f>OrdersTable[[#This Row],[Total revenue]]/OrdersTable[[#This Row],[count order id]]</f>
        <v>45.134254999999996</v>
      </c>
    </row>
    <row r="924" spans="1:19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>
        <f>_xlfn.XLOOKUP(C924,customers!$A$1:$A$1001,customers!B923:B1923,,0)</f>
        <v>0</v>
      </c>
      <c r="G924" s="2">
        <f>_xlfn.XLOOKUP(C924,customers!$A$1:$A$1001,customers!$C$1:$C$1001,,0)</f>
        <v>0</v>
      </c>
      <c r="H924" s="2" t="str">
        <f>_xlfn.XLOOKUP(C924,customers!$A$1:$A$1001,customers!$G$1:$G$1001,,0)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 s="5">
        <f>_xlfn.XLOOKUP(D924,products!$A$1:$A$49,products!$D$1:$D$49,,0)</f>
        <v>1</v>
      </c>
      <c r="L924" s="6">
        <f>_xlfn.XLOOKUP(D924,products!$A$1:$A$49,products!$E$1:$E$49,,0)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>
        <f>_xlfn.XLOOKUP(OrdersTable[[#This Row],[Customer ID]],customers!$A$1:$A$1001,customers!I923:I1923,,0)</f>
        <v>0</v>
      </c>
      <c r="Q924" s="7">
        <f>SUM(OrdersTable[Sales])</f>
        <v>45134.254999999997</v>
      </c>
      <c r="R924">
        <f>COUNTA(OrdersTable[Order ID])</f>
        <v>1000</v>
      </c>
      <c r="S924" s="7">
        <f>OrdersTable[[#This Row],[Total revenue]]/OrdersTable[[#This Row],[count order id]]</f>
        <v>45.134254999999996</v>
      </c>
    </row>
    <row r="925" spans="1:19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>
        <f>_xlfn.XLOOKUP(C925,customers!$A$1:$A$1001,customers!B924:B1924,,0)</f>
        <v>0</v>
      </c>
      <c r="G925" s="2" t="str">
        <f>_xlfn.XLOOKUP(C925,customers!$A$1:$A$1001,customers!$C$1:$C$1001,,0)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 s="5">
        <f>_xlfn.XLOOKUP(D925,products!$A$1:$A$49,products!$D$1:$D$49,,0)</f>
        <v>2.5</v>
      </c>
      <c r="L925" s="6">
        <f>_xlfn.XLOOKUP(D925,products!$A$1:$A$49,products!$E$1:$E$49,,0)</f>
        <v>27.945</v>
      </c>
      <c r="M925" s="6">
        <f t="shared" si="42"/>
        <v>27.945</v>
      </c>
      <c r="N925" t="str">
        <f t="shared" si="43"/>
        <v>Excecutive</v>
      </c>
      <c r="O925" t="str">
        <f t="shared" si="44"/>
        <v>Dark</v>
      </c>
      <c r="P925">
        <f>_xlfn.XLOOKUP(OrdersTable[[#This Row],[Customer ID]],customers!$A$1:$A$1001,customers!I924:I1924,,0)</f>
        <v>0</v>
      </c>
      <c r="Q925" s="7">
        <f>SUM(OrdersTable[Sales])</f>
        <v>45134.254999999997</v>
      </c>
      <c r="R925">
        <f>COUNTA(OrdersTable[Order ID])</f>
        <v>1000</v>
      </c>
      <c r="S925" s="7">
        <f>OrdersTable[[#This Row],[Total revenue]]/OrdersTable[[#This Row],[count order id]]</f>
        <v>45.134254999999996</v>
      </c>
    </row>
    <row r="926" spans="1:19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>
        <f>_xlfn.XLOOKUP(C926,customers!$A$1:$A$1001,customers!B925:B1925,,0)</f>
        <v>0</v>
      </c>
      <c r="G926" s="2" t="str">
        <f>_xlfn.XLOOKUP(C926,customers!$A$1:$A$1001,customers!$C$1:$C$1001,,0)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 s="5">
        <f>_xlfn.XLOOKUP(D926,products!$A$1:$A$49,products!$D$1:$D$49,,0)</f>
        <v>2.5</v>
      </c>
      <c r="L926" s="6">
        <f>_xlfn.XLOOKUP(D926,products!$A$1:$A$49,products!$E$1:$E$49,,0)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Large</v>
      </c>
      <c r="P926">
        <f>_xlfn.XLOOKUP(OrdersTable[[#This Row],[Customer ID]],customers!$A$1:$A$1001,customers!I925:I1925,,0)</f>
        <v>0</v>
      </c>
      <c r="Q926" s="7">
        <f>SUM(OrdersTable[Sales])</f>
        <v>45134.254999999997</v>
      </c>
      <c r="R926">
        <f>COUNTA(OrdersTable[Order ID])</f>
        <v>1000</v>
      </c>
      <c r="S926" s="7">
        <f>OrdersTable[[#This Row],[Total revenue]]/OrdersTable[[#This Row],[count order id]]</f>
        <v>45.134254999999996</v>
      </c>
    </row>
    <row r="927" spans="1:19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_xlfn.XLOOKUP(C927,customers!$A$1:$A$1001,customers!B926:B1926,,0)</f>
        <v>0</v>
      </c>
      <c r="G927" s="2">
        <f>_xlfn.XLOOKUP(C927,customers!$A$1:$A$1001,customers!$C$1:$C$1001,,0)</f>
        <v>0</v>
      </c>
      <c r="H927" s="2" t="str">
        <f>_xlfn.XLOOKUP(C927,customers!$A$1:$A$1001,customers!$G$1:$G$1001,,0)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 s="5">
        <f>_xlfn.XLOOKUP(D927,products!$A$1:$A$49,products!$D$1:$D$49,,0)</f>
        <v>0.5</v>
      </c>
      <c r="L927" s="6">
        <f>_xlfn.XLOOKUP(D927,products!$A$1:$A$49,products!$E$1:$E$49,,0)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>
        <f>_xlfn.XLOOKUP(OrdersTable[[#This Row],[Customer ID]],customers!$A$1:$A$1001,customers!I926:I1926,,0)</f>
        <v>0</v>
      </c>
      <c r="Q927" s="7">
        <f>SUM(OrdersTable[Sales])</f>
        <v>45134.254999999997</v>
      </c>
      <c r="R927">
        <f>COUNTA(OrdersTable[Order ID])</f>
        <v>1000</v>
      </c>
      <c r="S927" s="7">
        <f>OrdersTable[[#This Row],[Total revenue]]/OrdersTable[[#This Row],[count order id]]</f>
        <v>45.134254999999996</v>
      </c>
    </row>
    <row r="928" spans="1:19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>
        <f>_xlfn.XLOOKUP(C928,customers!$A$1:$A$1001,customers!B927:B1927,,0)</f>
        <v>0</v>
      </c>
      <c r="G928" s="2" t="str">
        <f>_xlfn.XLOOKUP(C928,customers!$A$1:$A$1001,customers!$C$1:$C$1001,,0)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 s="5">
        <f>_xlfn.XLOOKUP(D928,products!$A$1:$A$49,products!$D$1:$D$49,,0)</f>
        <v>0.5</v>
      </c>
      <c r="L928" s="6">
        <f>_xlfn.XLOOKUP(D928,products!$A$1:$A$49,products!$E$1:$E$49,,0)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>
        <f>_xlfn.XLOOKUP(OrdersTable[[#This Row],[Customer ID]],customers!$A$1:$A$1001,customers!I927:I1927,,0)</f>
        <v>0</v>
      </c>
      <c r="Q928" s="7">
        <f>SUM(OrdersTable[Sales])</f>
        <v>45134.254999999997</v>
      </c>
      <c r="R928">
        <f>COUNTA(OrdersTable[Order ID])</f>
        <v>1000</v>
      </c>
      <c r="S928" s="7">
        <f>OrdersTable[[#This Row],[Total revenue]]/OrdersTable[[#This Row],[count order id]]</f>
        <v>45.134254999999996</v>
      </c>
    </row>
    <row r="929" spans="1:19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>
        <f>_xlfn.XLOOKUP(C929,customers!$A$1:$A$1001,customers!B928:B1928,,0)</f>
        <v>0</v>
      </c>
      <c r="G929" s="2" t="str">
        <f>_xlfn.XLOOKUP(C929,customers!$A$1:$A$1001,customers!$C$1:$C$1001,,0)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 s="5">
        <f>_xlfn.XLOOKUP(D929,products!$A$1:$A$49,products!$D$1:$D$49,,0)</f>
        <v>2.5</v>
      </c>
      <c r="L929" s="6">
        <f>_xlfn.XLOOKUP(D929,products!$A$1:$A$49,products!$E$1:$E$49,,0)</f>
        <v>27.945</v>
      </c>
      <c r="M929" s="6">
        <f t="shared" si="42"/>
        <v>111.78</v>
      </c>
      <c r="N929" t="str">
        <f t="shared" si="43"/>
        <v>Excecutive</v>
      </c>
      <c r="O929" t="str">
        <f t="shared" si="44"/>
        <v>Dark</v>
      </c>
      <c r="P929">
        <f>_xlfn.XLOOKUP(OrdersTable[[#This Row],[Customer ID]],customers!$A$1:$A$1001,customers!I928:I1928,,0)</f>
        <v>0</v>
      </c>
      <c r="Q929" s="7">
        <f>SUM(OrdersTable[Sales])</f>
        <v>45134.254999999997</v>
      </c>
      <c r="R929">
        <f>COUNTA(OrdersTable[Order ID])</f>
        <v>1000</v>
      </c>
      <c r="S929" s="7">
        <f>OrdersTable[[#This Row],[Total revenue]]/OrdersTable[[#This Row],[count order id]]</f>
        <v>45.134254999999996</v>
      </c>
    </row>
    <row r="930" spans="1:19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>
        <f>_xlfn.XLOOKUP(C930,customers!$A$1:$A$1001,customers!B929:B1929,,0)</f>
        <v>0</v>
      </c>
      <c r="G930" s="2" t="str">
        <f>_xlfn.XLOOKUP(C930,customers!$A$1:$A$1001,customers!$C$1:$C$1001,,0)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 s="5">
        <f>_xlfn.XLOOKUP(D930,products!$A$1:$A$49,products!$D$1:$D$49,,0)</f>
        <v>2.5</v>
      </c>
      <c r="L930" s="6">
        <f>_xlfn.XLOOKUP(D930,products!$A$1:$A$49,products!$E$1:$E$49,,0)</f>
        <v>31.624999999999996</v>
      </c>
      <c r="M930" s="6">
        <f t="shared" si="42"/>
        <v>63.249999999999993</v>
      </c>
      <c r="N930" t="str">
        <f t="shared" si="43"/>
        <v>Excecutive</v>
      </c>
      <c r="O930" t="str">
        <f t="shared" si="44"/>
        <v>Medium</v>
      </c>
      <c r="P930">
        <f>_xlfn.XLOOKUP(OrdersTable[[#This Row],[Customer ID]],customers!$A$1:$A$1001,customers!I929:I1929,,0)</f>
        <v>0</v>
      </c>
      <c r="Q930" s="7">
        <f>SUM(OrdersTable[Sales])</f>
        <v>45134.254999999997</v>
      </c>
      <c r="R930">
        <f>COUNTA(OrdersTable[Order ID])</f>
        <v>1000</v>
      </c>
      <c r="S930" s="7">
        <f>OrdersTable[[#This Row],[Total revenue]]/OrdersTable[[#This Row],[count order id]]</f>
        <v>45.134254999999996</v>
      </c>
    </row>
    <row r="931" spans="1:19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>
        <f>_xlfn.XLOOKUP(C931,customers!$A$1:$A$1001,customers!B930:B1930,,0)</f>
        <v>0</v>
      </c>
      <c r="G931" s="2" t="str">
        <f>_xlfn.XLOOKUP(C931,customers!$A$1:$A$1001,customers!$C$1:$C$1001,,0)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 s="5">
        <f>_xlfn.XLOOKUP(D931,products!$A$1:$A$49,products!$D$1:$D$49,,0)</f>
        <v>0.2</v>
      </c>
      <c r="L931" s="6">
        <f>_xlfn.XLOOKUP(D931,products!$A$1:$A$49,products!$E$1:$E$49,,0)</f>
        <v>4.4550000000000001</v>
      </c>
      <c r="M931" s="6">
        <f t="shared" si="42"/>
        <v>8.91</v>
      </c>
      <c r="N931" t="str">
        <f t="shared" si="43"/>
        <v>Excecutive</v>
      </c>
      <c r="O931" t="str">
        <f t="shared" si="44"/>
        <v>Large</v>
      </c>
      <c r="P931">
        <f>_xlfn.XLOOKUP(OrdersTable[[#This Row],[Customer ID]],customers!$A$1:$A$1001,customers!I930:I1930,,0)</f>
        <v>0</v>
      </c>
      <c r="Q931" s="7">
        <f>SUM(OrdersTable[Sales])</f>
        <v>45134.254999999997</v>
      </c>
      <c r="R931">
        <f>COUNTA(OrdersTable[Order ID])</f>
        <v>1000</v>
      </c>
      <c r="S931" s="7">
        <f>OrdersTable[[#This Row],[Total revenue]]/OrdersTable[[#This Row],[count order id]]</f>
        <v>45.134254999999996</v>
      </c>
    </row>
    <row r="932" spans="1:19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>
        <f>_xlfn.XLOOKUP(C932,customers!$A$1:$A$1001,customers!B931:B1931,,0)</f>
        <v>0</v>
      </c>
      <c r="G932" s="2" t="str">
        <f>_xlfn.XLOOKUP(C932,customers!$A$1:$A$1001,customers!$C$1:$C$1001,,0)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 s="5">
        <f>_xlfn.XLOOKUP(D932,products!$A$1:$A$49,products!$D$1:$D$49,,0)</f>
        <v>1</v>
      </c>
      <c r="L932" s="6">
        <f>_xlfn.XLOOKUP(D932,products!$A$1:$A$49,products!$E$1:$E$49,,0)</f>
        <v>12.15</v>
      </c>
      <c r="M932" s="6">
        <f t="shared" si="42"/>
        <v>12.15</v>
      </c>
      <c r="N932" t="str">
        <f t="shared" si="43"/>
        <v>Excecutive</v>
      </c>
      <c r="O932" t="str">
        <f t="shared" si="44"/>
        <v>Dark</v>
      </c>
      <c r="P932">
        <f>_xlfn.XLOOKUP(OrdersTable[[#This Row],[Customer ID]],customers!$A$1:$A$1001,customers!I931:I1931,,0)</f>
        <v>0</v>
      </c>
      <c r="Q932" s="7">
        <f>SUM(OrdersTable[Sales])</f>
        <v>45134.254999999997</v>
      </c>
      <c r="R932">
        <f>COUNTA(OrdersTable[Order ID])</f>
        <v>1000</v>
      </c>
      <c r="S932" s="7">
        <f>OrdersTable[[#This Row],[Total revenue]]/OrdersTable[[#This Row],[count order id]]</f>
        <v>45.134254999999996</v>
      </c>
    </row>
    <row r="933" spans="1:19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>
        <f>_xlfn.XLOOKUP(C933,customers!$A$1:$A$1001,customers!B932:B1932,,0)</f>
        <v>0</v>
      </c>
      <c r="G933" s="2">
        <f>_xlfn.XLOOKUP(C933,customers!$A$1:$A$1001,customers!$C$1:$C$1001,,0)</f>
        <v>0</v>
      </c>
      <c r="H933" s="2" t="str">
        <f>_xlfn.XLOOKUP(C933,customers!$A$1:$A$1001,customers!$G$1:$G$1001,,0)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 s="5">
        <f>_xlfn.XLOOKUP(D933,products!$A$1:$A$49,products!$D$1:$D$49,,0)</f>
        <v>0.5</v>
      </c>
      <c r="L933" s="6">
        <f>_xlfn.XLOOKUP(D933,products!$A$1:$A$49,products!$E$1:$E$49,,0)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>
        <f>_xlfn.XLOOKUP(OrdersTable[[#This Row],[Customer ID]],customers!$A$1:$A$1001,customers!I932:I1932,,0)</f>
        <v>0</v>
      </c>
      <c r="Q933" s="7">
        <f>SUM(OrdersTable[Sales])</f>
        <v>45134.254999999997</v>
      </c>
      <c r="R933">
        <f>COUNTA(OrdersTable[Order ID])</f>
        <v>1000</v>
      </c>
      <c r="S933" s="7">
        <f>OrdersTable[[#This Row],[Total revenue]]/OrdersTable[[#This Row],[count order id]]</f>
        <v>45.134254999999996</v>
      </c>
    </row>
    <row r="934" spans="1:19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>
        <f>_xlfn.XLOOKUP(C934,customers!$A$1:$A$1001,customers!B933:B1933,,0)</f>
        <v>0</v>
      </c>
      <c r="G934" s="2" t="str">
        <f>_xlfn.XLOOKUP(C934,customers!$A$1:$A$1001,customers!$C$1:$C$1001,,0)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 s="5">
        <f>_xlfn.XLOOKUP(D934,products!$A$1:$A$49,products!$D$1:$D$49,,0)</f>
        <v>1</v>
      </c>
      <c r="L934" s="6">
        <f>_xlfn.XLOOKUP(D934,products!$A$1:$A$49,products!$E$1:$E$49,,0)</f>
        <v>13.75</v>
      </c>
      <c r="M934" s="6">
        <f t="shared" si="42"/>
        <v>55</v>
      </c>
      <c r="N934" t="str">
        <f t="shared" si="43"/>
        <v>Excecutive</v>
      </c>
      <c r="O934" t="str">
        <f t="shared" si="44"/>
        <v>Medium</v>
      </c>
      <c r="P934">
        <f>_xlfn.XLOOKUP(OrdersTable[[#This Row],[Customer ID]],customers!$A$1:$A$1001,customers!I933:I1933,,0)</f>
        <v>0</v>
      </c>
      <c r="Q934" s="7">
        <f>SUM(OrdersTable[Sales])</f>
        <v>45134.254999999997</v>
      </c>
      <c r="R934">
        <f>COUNTA(OrdersTable[Order ID])</f>
        <v>1000</v>
      </c>
      <c r="S934" s="7">
        <f>OrdersTable[[#This Row],[Total revenue]]/OrdersTable[[#This Row],[count order id]]</f>
        <v>45.134254999999996</v>
      </c>
    </row>
    <row r="935" spans="1:19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>
        <f>_xlfn.XLOOKUP(C935,customers!$A$1:$A$1001,customers!B934:B1934,,0)</f>
        <v>0</v>
      </c>
      <c r="G935" s="2">
        <f>_xlfn.XLOOKUP(C935,customers!$A$1:$A$1001,customers!$C$1:$C$1001,,0)</f>
        <v>0</v>
      </c>
      <c r="H935" s="2" t="str">
        <f>_xlfn.XLOOKUP(C935,customers!$A$1:$A$1001,customers!$G$1:$G$1001,,0)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 s="5">
        <f>_xlfn.XLOOKUP(D935,products!$A$1:$A$49,products!$D$1:$D$49,,0)</f>
        <v>1</v>
      </c>
      <c r="L935" s="6">
        <f>_xlfn.XLOOKUP(D935,products!$A$1:$A$49,products!$E$1:$E$49,,0)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>
        <f>_xlfn.XLOOKUP(OrdersTable[[#This Row],[Customer ID]],customers!$A$1:$A$1001,customers!I934:I1934,,0)</f>
        <v>0</v>
      </c>
      <c r="Q935" s="7">
        <f>SUM(OrdersTable[Sales])</f>
        <v>45134.254999999997</v>
      </c>
      <c r="R935">
        <f>COUNTA(OrdersTable[Order ID])</f>
        <v>1000</v>
      </c>
      <c r="S935" s="7">
        <f>OrdersTable[[#This Row],[Total revenue]]/OrdersTable[[#This Row],[count order id]]</f>
        <v>45.134254999999996</v>
      </c>
    </row>
    <row r="936" spans="1:19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>
        <f>_xlfn.XLOOKUP(C936,customers!$A$1:$A$1001,customers!B935:B1935,,0)</f>
        <v>0</v>
      </c>
      <c r="G936" s="2" t="str">
        <f>_xlfn.XLOOKUP(C936,customers!$A$1:$A$1001,customers!$C$1:$C$1001,,0)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 s="5">
        <f>_xlfn.XLOOKUP(D936,products!$A$1:$A$49,products!$D$1:$D$49,,0)</f>
        <v>2.5</v>
      </c>
      <c r="L936" s="6">
        <f>_xlfn.XLOOKUP(D936,products!$A$1:$A$49,products!$E$1:$E$49,,0)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>
        <f>_xlfn.XLOOKUP(OrdersTable[[#This Row],[Customer ID]],customers!$A$1:$A$1001,customers!I935:I1935,,0)</f>
        <v>0</v>
      </c>
      <c r="Q936" s="7">
        <f>SUM(OrdersTable[Sales])</f>
        <v>45134.254999999997</v>
      </c>
      <c r="R936">
        <f>COUNTA(OrdersTable[Order ID])</f>
        <v>1000</v>
      </c>
      <c r="S936" s="7">
        <f>OrdersTable[[#This Row],[Total revenue]]/OrdersTable[[#This Row],[count order id]]</f>
        <v>45.134254999999996</v>
      </c>
    </row>
    <row r="937" spans="1:19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>
        <f>_xlfn.XLOOKUP(C937,customers!$A$1:$A$1001,customers!B936:B1936,,0)</f>
        <v>0</v>
      </c>
      <c r="G937" s="2" t="str">
        <f>_xlfn.XLOOKUP(C937,customers!$A$1:$A$1001,customers!$C$1:$C$1001,,0)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 s="5">
        <f>_xlfn.XLOOKUP(D937,products!$A$1:$A$49,products!$D$1:$D$49,,0)</f>
        <v>2.5</v>
      </c>
      <c r="L937" s="6">
        <f>_xlfn.XLOOKUP(D937,products!$A$1:$A$49,products!$E$1:$E$49,,0)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>
        <f>_xlfn.XLOOKUP(OrdersTable[[#This Row],[Customer ID]],customers!$A$1:$A$1001,customers!I936:I1936,,0)</f>
        <v>0</v>
      </c>
      <c r="Q937" s="7">
        <f>SUM(OrdersTable[Sales])</f>
        <v>45134.254999999997</v>
      </c>
      <c r="R937">
        <f>COUNTA(OrdersTable[Order ID])</f>
        <v>1000</v>
      </c>
      <c r="S937" s="7">
        <f>OrdersTable[[#This Row],[Total revenue]]/OrdersTable[[#This Row],[count order id]]</f>
        <v>45.134254999999996</v>
      </c>
    </row>
    <row r="938" spans="1:19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>
        <f>_xlfn.XLOOKUP(C938,customers!$A$1:$A$1001,customers!B937:B1937,,0)</f>
        <v>0</v>
      </c>
      <c r="G938" s="2" t="str">
        <f>_xlfn.XLOOKUP(C938,customers!$A$1:$A$1001,customers!$C$1:$C$1001,,0)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 s="5">
        <f>_xlfn.XLOOKUP(D938,products!$A$1:$A$49,products!$D$1:$D$49,,0)</f>
        <v>0.5</v>
      </c>
      <c r="L938" s="6">
        <f>_xlfn.XLOOKUP(D938,products!$A$1:$A$49,products!$E$1:$E$49,,0)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>
        <f>_xlfn.XLOOKUP(OrdersTable[[#This Row],[Customer ID]],customers!$A$1:$A$1001,customers!I937:I1937,,0)</f>
        <v>0</v>
      </c>
      <c r="Q938" s="7">
        <f>SUM(OrdersTable[Sales])</f>
        <v>45134.254999999997</v>
      </c>
      <c r="R938">
        <f>COUNTA(OrdersTable[Order ID])</f>
        <v>1000</v>
      </c>
      <c r="S938" s="7">
        <f>OrdersTable[[#This Row],[Total revenue]]/OrdersTable[[#This Row],[count order id]]</f>
        <v>45.134254999999996</v>
      </c>
    </row>
    <row r="939" spans="1:19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>
        <f>_xlfn.XLOOKUP(C939,customers!$A$1:$A$1001,customers!B938:B1938,,0)</f>
        <v>0</v>
      </c>
      <c r="G939" s="2" t="str">
        <f>_xlfn.XLOOKUP(C939,customers!$A$1:$A$1001,customers!$C$1:$C$1001,,0)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 s="5">
        <f>_xlfn.XLOOKUP(D939,products!$A$1:$A$49,products!$D$1:$D$49,,0)</f>
        <v>2.5</v>
      </c>
      <c r="L939" s="6">
        <f>_xlfn.XLOOKUP(D939,products!$A$1:$A$49,products!$E$1:$E$49,,0)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>
        <f>_xlfn.XLOOKUP(OrdersTable[[#This Row],[Customer ID]],customers!$A$1:$A$1001,customers!I938:I1938,,0)</f>
        <v>0</v>
      </c>
      <c r="Q939" s="7">
        <f>SUM(OrdersTable[Sales])</f>
        <v>45134.254999999997</v>
      </c>
      <c r="R939">
        <f>COUNTA(OrdersTable[Order ID])</f>
        <v>1000</v>
      </c>
      <c r="S939" s="7">
        <f>OrdersTable[[#This Row],[Total revenue]]/OrdersTable[[#This Row],[count order id]]</f>
        <v>45.134254999999996</v>
      </c>
    </row>
    <row r="940" spans="1:19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>
        <f>_xlfn.XLOOKUP(C940,customers!$A$1:$A$1001,customers!B939:B1939,,0)</f>
        <v>0</v>
      </c>
      <c r="G940" s="2" t="str">
        <f>_xlfn.XLOOKUP(C940,customers!$A$1:$A$1001,customers!$C$1:$C$1001,,0)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 s="5">
        <f>_xlfn.XLOOKUP(D940,products!$A$1:$A$49,products!$D$1:$D$49,,0)</f>
        <v>1</v>
      </c>
      <c r="L940" s="6">
        <f>_xlfn.XLOOKUP(D940,products!$A$1:$A$49,products!$E$1:$E$49,,0)</f>
        <v>14.85</v>
      </c>
      <c r="M940" s="6">
        <f t="shared" si="42"/>
        <v>74.25</v>
      </c>
      <c r="N940" t="str">
        <f t="shared" si="43"/>
        <v>Excecutive</v>
      </c>
      <c r="O940" t="str">
        <f t="shared" si="44"/>
        <v>Large</v>
      </c>
      <c r="P940">
        <f>_xlfn.XLOOKUP(OrdersTable[[#This Row],[Customer ID]],customers!$A$1:$A$1001,customers!I939:I1939,,0)</f>
        <v>0</v>
      </c>
      <c r="Q940" s="7">
        <f>SUM(OrdersTable[Sales])</f>
        <v>45134.254999999997</v>
      </c>
      <c r="R940">
        <f>COUNTA(OrdersTable[Order ID])</f>
        <v>1000</v>
      </c>
      <c r="S940" s="7">
        <f>OrdersTable[[#This Row],[Total revenue]]/OrdersTable[[#This Row],[count order id]]</f>
        <v>45.134254999999996</v>
      </c>
    </row>
    <row r="941" spans="1:19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>
        <f>_xlfn.XLOOKUP(C941,customers!$A$1:$A$1001,customers!B940:B1940,,0)</f>
        <v>0</v>
      </c>
      <c r="G941" s="2" t="str">
        <f>_xlfn.XLOOKUP(C941,customers!$A$1:$A$1001,customers!$C$1:$C$1001,,0)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 s="5">
        <f>_xlfn.XLOOKUP(D941,products!$A$1:$A$49,products!$D$1:$D$49,,0)</f>
        <v>0.2</v>
      </c>
      <c r="L941" s="6">
        <f>_xlfn.XLOOKUP(D941,products!$A$1:$A$49,products!$E$1:$E$49,,0)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Large</v>
      </c>
      <c r="P941">
        <f>_xlfn.XLOOKUP(OrdersTable[[#This Row],[Customer ID]],customers!$A$1:$A$1001,customers!I940:I1940,,0)</f>
        <v>0</v>
      </c>
      <c r="Q941" s="7">
        <f>SUM(OrdersTable[Sales])</f>
        <v>45134.254999999997</v>
      </c>
      <c r="R941">
        <f>COUNTA(OrdersTable[Order ID])</f>
        <v>1000</v>
      </c>
      <c r="S941" s="7">
        <f>OrdersTable[[#This Row],[Total revenue]]/OrdersTable[[#This Row],[count order id]]</f>
        <v>45.134254999999996</v>
      </c>
    </row>
    <row r="942" spans="1:19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>
        <f>_xlfn.XLOOKUP(C942,customers!$A$1:$A$1001,customers!B941:B1941,,0)</f>
        <v>0</v>
      </c>
      <c r="G942" s="2" t="str">
        <f>_xlfn.XLOOKUP(C942,customers!$A$1:$A$1001,customers!$C$1:$C$1001,,0)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 s="5">
        <f>_xlfn.XLOOKUP(D942,products!$A$1:$A$49,products!$D$1:$D$49,,0)</f>
        <v>0.5</v>
      </c>
      <c r="L942" s="6">
        <f>_xlfn.XLOOKUP(D942,products!$A$1:$A$49,products!$E$1:$E$49,,0)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Large</v>
      </c>
      <c r="P942">
        <f>_xlfn.XLOOKUP(OrdersTable[[#This Row],[Customer ID]],customers!$A$1:$A$1001,customers!I941:I1941,,0)</f>
        <v>0</v>
      </c>
      <c r="Q942" s="7">
        <f>SUM(OrdersTable[Sales])</f>
        <v>45134.254999999997</v>
      </c>
      <c r="R942">
        <f>COUNTA(OrdersTable[Order ID])</f>
        <v>1000</v>
      </c>
      <c r="S942" s="7">
        <f>OrdersTable[[#This Row],[Total revenue]]/OrdersTable[[#This Row],[count order id]]</f>
        <v>45.134254999999996</v>
      </c>
    </row>
    <row r="943" spans="1:19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>
        <f>_xlfn.XLOOKUP(C943,customers!$A$1:$A$1001,customers!B942:B1942,,0)</f>
        <v>0</v>
      </c>
      <c r="G943" s="2" t="str">
        <f>_xlfn.XLOOKUP(C943,customers!$A$1:$A$1001,customers!$C$1:$C$1001,,0)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 s="5">
        <f>_xlfn.XLOOKUP(D943,products!$A$1:$A$49,products!$D$1:$D$49,,0)</f>
        <v>0.5</v>
      </c>
      <c r="L943" s="6">
        <f>_xlfn.XLOOKUP(D943,products!$A$1:$A$49,products!$E$1:$E$49,,0)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Large</v>
      </c>
      <c r="P943">
        <f>_xlfn.XLOOKUP(OrdersTable[[#This Row],[Customer ID]],customers!$A$1:$A$1001,customers!I942:I1942,,0)</f>
        <v>0</v>
      </c>
      <c r="Q943" s="7">
        <f>SUM(OrdersTable[Sales])</f>
        <v>45134.254999999997</v>
      </c>
      <c r="R943">
        <f>COUNTA(OrdersTable[Order ID])</f>
        <v>1000</v>
      </c>
      <c r="S943" s="7">
        <f>OrdersTable[[#This Row],[Total revenue]]/OrdersTable[[#This Row],[count order id]]</f>
        <v>45.134254999999996</v>
      </c>
    </row>
    <row r="944" spans="1:19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>
        <f>_xlfn.XLOOKUP(C944,customers!$A$1:$A$1001,customers!B943:B1943,,0)</f>
        <v>0</v>
      </c>
      <c r="G944" s="2" t="str">
        <f>_xlfn.XLOOKUP(C944,customers!$A$1:$A$1001,customers!$C$1:$C$1001,,0)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 s="5">
        <f>_xlfn.XLOOKUP(D944,products!$A$1:$A$49,products!$D$1:$D$49,,0)</f>
        <v>1</v>
      </c>
      <c r="L944" s="6">
        <f>_xlfn.XLOOKUP(D944,products!$A$1:$A$49,products!$E$1:$E$49,,0)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Large</v>
      </c>
      <c r="P944">
        <f>_xlfn.XLOOKUP(OrdersTable[[#This Row],[Customer ID]],customers!$A$1:$A$1001,customers!I943:I1943,,0)</f>
        <v>0</v>
      </c>
      <c r="Q944" s="7">
        <f>SUM(OrdersTable[Sales])</f>
        <v>45134.254999999997</v>
      </c>
      <c r="R944">
        <f>COUNTA(OrdersTable[Order ID])</f>
        <v>1000</v>
      </c>
      <c r="S944" s="7">
        <f>OrdersTable[[#This Row],[Total revenue]]/OrdersTable[[#This Row],[count order id]]</f>
        <v>45.134254999999996</v>
      </c>
    </row>
    <row r="945" spans="1:19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>
        <f>_xlfn.XLOOKUP(C945,customers!$A$1:$A$1001,customers!B944:B1944,,0)</f>
        <v>0</v>
      </c>
      <c r="G945" s="2" t="str">
        <f>_xlfn.XLOOKUP(C945,customers!$A$1:$A$1001,customers!$C$1:$C$1001,,0)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 s="5">
        <f>_xlfn.XLOOKUP(D945,products!$A$1:$A$49,products!$D$1:$D$49,,0)</f>
        <v>0.5</v>
      </c>
      <c r="L945" s="6">
        <f>_xlfn.XLOOKUP(D945,products!$A$1:$A$49,products!$E$1:$E$49,,0)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Large</v>
      </c>
      <c r="P945">
        <f>_xlfn.XLOOKUP(OrdersTable[[#This Row],[Customer ID]],customers!$A$1:$A$1001,customers!I944:I1944,,0)</f>
        <v>0</v>
      </c>
      <c r="Q945" s="7">
        <f>SUM(OrdersTable[Sales])</f>
        <v>45134.254999999997</v>
      </c>
      <c r="R945">
        <f>COUNTA(OrdersTable[Order ID])</f>
        <v>1000</v>
      </c>
      <c r="S945" s="7">
        <f>OrdersTable[[#This Row],[Total revenue]]/OrdersTable[[#This Row],[count order id]]</f>
        <v>45.134254999999996</v>
      </c>
    </row>
    <row r="946" spans="1:19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>
        <f>_xlfn.XLOOKUP(C946,customers!$A$1:$A$1001,customers!B945:B1945,,0)</f>
        <v>0</v>
      </c>
      <c r="G946" s="2" t="str">
        <f>_xlfn.XLOOKUP(C946,customers!$A$1:$A$1001,customers!$C$1:$C$1001,,0)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 s="5">
        <f>_xlfn.XLOOKUP(D946,products!$A$1:$A$49,products!$D$1:$D$49,,0)</f>
        <v>0.5</v>
      </c>
      <c r="L946" s="6">
        <f>_xlfn.XLOOKUP(D946,products!$A$1:$A$49,products!$E$1:$E$49,,0)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Large</v>
      </c>
      <c r="P946">
        <f>_xlfn.XLOOKUP(OrdersTable[[#This Row],[Customer ID]],customers!$A$1:$A$1001,customers!I945:I1945,,0)</f>
        <v>0</v>
      </c>
      <c r="Q946" s="7">
        <f>SUM(OrdersTable[Sales])</f>
        <v>45134.254999999997</v>
      </c>
      <c r="R946">
        <f>COUNTA(OrdersTable[Order ID])</f>
        <v>1000</v>
      </c>
      <c r="S946" s="7">
        <f>OrdersTable[[#This Row],[Total revenue]]/OrdersTable[[#This Row],[count order id]]</f>
        <v>45.134254999999996</v>
      </c>
    </row>
    <row r="947" spans="1:19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>
        <f>_xlfn.XLOOKUP(C947,customers!$A$1:$A$1001,customers!B946:B1946,,0)</f>
        <v>0</v>
      </c>
      <c r="G947" s="2">
        <f>_xlfn.XLOOKUP(C947,customers!$A$1:$A$1001,customers!$C$1:$C$1001,,0)</f>
        <v>0</v>
      </c>
      <c r="H947" s="2" t="str">
        <f>_xlfn.XLOOKUP(C947,customers!$A$1:$A$1001,customers!$G$1:$G$1001,,0)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 s="5">
        <f>_xlfn.XLOOKUP(D947,products!$A$1:$A$49,products!$D$1:$D$49,,0)</f>
        <v>2.5</v>
      </c>
      <c r="L947" s="6">
        <f>_xlfn.XLOOKUP(D947,products!$A$1:$A$49,products!$E$1:$E$49,,0)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>
        <f>_xlfn.XLOOKUP(OrdersTable[[#This Row],[Customer ID]],customers!$A$1:$A$1001,customers!I946:I1946,,0)</f>
        <v>0</v>
      </c>
      <c r="Q947" s="7">
        <f>SUM(OrdersTable[Sales])</f>
        <v>45134.254999999997</v>
      </c>
      <c r="R947">
        <f>COUNTA(OrdersTable[Order ID])</f>
        <v>1000</v>
      </c>
      <c r="S947" s="7">
        <f>OrdersTable[[#This Row],[Total revenue]]/OrdersTable[[#This Row],[count order id]]</f>
        <v>45.134254999999996</v>
      </c>
    </row>
    <row r="948" spans="1:19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>
        <f>_xlfn.XLOOKUP(C948,customers!$A$1:$A$1001,customers!B947:B1947,,0)</f>
        <v>0</v>
      </c>
      <c r="G948" s="2">
        <f>_xlfn.XLOOKUP(C948,customers!$A$1:$A$1001,customers!$C$1:$C$1001,,0)</f>
        <v>0</v>
      </c>
      <c r="H948" s="2" t="str">
        <f>_xlfn.XLOOKUP(C948,customers!$A$1:$A$1001,customers!$G$1:$G$1001,,0)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 s="5">
        <f>_xlfn.XLOOKUP(D948,products!$A$1:$A$49,products!$D$1:$D$49,,0)</f>
        <v>0.5</v>
      </c>
      <c r="L948" s="6">
        <f>_xlfn.XLOOKUP(D948,products!$A$1:$A$49,products!$E$1:$E$49,,0)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>
        <f>_xlfn.XLOOKUP(OrdersTable[[#This Row],[Customer ID]],customers!$A$1:$A$1001,customers!I947:I1947,,0)</f>
        <v>0</v>
      </c>
      <c r="Q948" s="7">
        <f>SUM(OrdersTable[Sales])</f>
        <v>45134.254999999997</v>
      </c>
      <c r="R948">
        <f>COUNTA(OrdersTable[Order ID])</f>
        <v>1000</v>
      </c>
      <c r="S948" s="7">
        <f>OrdersTable[[#This Row],[Total revenue]]/OrdersTable[[#This Row],[count order id]]</f>
        <v>45.134254999999996</v>
      </c>
    </row>
    <row r="949" spans="1:19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>
        <f>_xlfn.XLOOKUP(C949,customers!$A$1:$A$1001,customers!B948:B1948,,0)</f>
        <v>0</v>
      </c>
      <c r="G949" s="2" t="str">
        <f>_xlfn.XLOOKUP(C949,customers!$A$1:$A$1001,customers!$C$1:$C$1001,,0)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 s="5">
        <f>_xlfn.XLOOKUP(D949,products!$A$1:$A$49,products!$D$1:$D$49,,0)</f>
        <v>1</v>
      </c>
      <c r="L949" s="6">
        <f>_xlfn.XLOOKUP(D949,products!$A$1:$A$49,products!$E$1:$E$49,,0)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>
        <f>_xlfn.XLOOKUP(OrdersTable[[#This Row],[Customer ID]],customers!$A$1:$A$1001,customers!I948:I1948,,0)</f>
        <v>0</v>
      </c>
      <c r="Q949" s="7">
        <f>SUM(OrdersTable[Sales])</f>
        <v>45134.254999999997</v>
      </c>
      <c r="R949">
        <f>COUNTA(OrdersTable[Order ID])</f>
        <v>1000</v>
      </c>
      <c r="S949" s="7">
        <f>OrdersTable[[#This Row],[Total revenue]]/OrdersTable[[#This Row],[count order id]]</f>
        <v>45.134254999999996</v>
      </c>
    </row>
    <row r="950" spans="1:19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>
        <f>_xlfn.XLOOKUP(C950,customers!$A$1:$A$1001,customers!B949:B1949,,0)</f>
        <v>0</v>
      </c>
      <c r="G950" s="2" t="str">
        <f>_xlfn.XLOOKUP(C950,customers!$A$1:$A$1001,customers!$C$1:$C$1001,,0)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 s="5">
        <f>_xlfn.XLOOKUP(D950,products!$A$1:$A$49,products!$D$1:$D$49,,0)</f>
        <v>2.5</v>
      </c>
      <c r="L950" s="6">
        <f>_xlfn.XLOOKUP(D950,products!$A$1:$A$49,products!$E$1:$E$49,,0)</f>
        <v>27.945</v>
      </c>
      <c r="M950" s="6">
        <f t="shared" si="42"/>
        <v>83.835000000000008</v>
      </c>
      <c r="N950" t="str">
        <f t="shared" si="43"/>
        <v>Excecutive</v>
      </c>
      <c r="O950" t="str">
        <f t="shared" si="44"/>
        <v>Dark</v>
      </c>
      <c r="P950">
        <f>_xlfn.XLOOKUP(OrdersTable[[#This Row],[Customer ID]],customers!$A$1:$A$1001,customers!I949:I1949,,0)</f>
        <v>0</v>
      </c>
      <c r="Q950" s="7">
        <f>SUM(OrdersTable[Sales])</f>
        <v>45134.254999999997</v>
      </c>
      <c r="R950">
        <f>COUNTA(OrdersTable[Order ID])</f>
        <v>1000</v>
      </c>
      <c r="S950" s="7">
        <f>OrdersTable[[#This Row],[Total revenue]]/OrdersTable[[#This Row],[count order id]]</f>
        <v>45.134254999999996</v>
      </c>
    </row>
    <row r="951" spans="1:19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>
        <f>_xlfn.XLOOKUP(C951,customers!$A$1:$A$1001,customers!B950:B1950,,0)</f>
        <v>0</v>
      </c>
      <c r="G951" s="2" t="str">
        <f>_xlfn.XLOOKUP(C951,customers!$A$1:$A$1001,customers!$C$1:$C$1001,,0)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 s="5">
        <f>_xlfn.XLOOKUP(D951,products!$A$1:$A$49,products!$D$1:$D$49,,0)</f>
        <v>2.5</v>
      </c>
      <c r="L951" s="6">
        <f>_xlfn.XLOOKUP(D951,products!$A$1:$A$49,products!$E$1:$E$49,,0)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Large</v>
      </c>
      <c r="P951">
        <f>_xlfn.XLOOKUP(OrdersTable[[#This Row],[Customer ID]],customers!$A$1:$A$1001,customers!I950:I1950,,0)</f>
        <v>0</v>
      </c>
      <c r="Q951" s="7">
        <f>SUM(OrdersTable[Sales])</f>
        <v>45134.254999999997</v>
      </c>
      <c r="R951">
        <f>COUNTA(OrdersTable[Order ID])</f>
        <v>1000</v>
      </c>
      <c r="S951" s="7">
        <f>OrdersTable[[#This Row],[Total revenue]]/OrdersTable[[#This Row],[count order id]]</f>
        <v>45.134254999999996</v>
      </c>
    </row>
    <row r="952" spans="1:19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>
        <f>_xlfn.XLOOKUP(C952,customers!$A$1:$A$1001,customers!B951:B1951,,0)</f>
        <v>0</v>
      </c>
      <c r="G952" s="2">
        <f>_xlfn.XLOOKUP(C952,customers!$A$1:$A$1001,customers!$C$1:$C$1001,,0)</f>
        <v>0</v>
      </c>
      <c r="H952" s="2" t="str">
        <f>_xlfn.XLOOKUP(C952,customers!$A$1:$A$1001,customers!$G$1:$G$1001,,0)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 s="5">
        <f>_xlfn.XLOOKUP(D952,products!$A$1:$A$49,products!$D$1:$D$49,,0)</f>
        <v>0.2</v>
      </c>
      <c r="L952" s="6">
        <f>_xlfn.XLOOKUP(D952,products!$A$1:$A$49,products!$E$1:$E$49,,0)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Large</v>
      </c>
      <c r="P952">
        <f>_xlfn.XLOOKUP(OrdersTable[[#This Row],[Customer ID]],customers!$A$1:$A$1001,customers!I951:I1951,,0)</f>
        <v>0</v>
      </c>
      <c r="Q952" s="7">
        <f>SUM(OrdersTable[Sales])</f>
        <v>45134.254999999997</v>
      </c>
      <c r="R952">
        <f>COUNTA(OrdersTable[Order ID])</f>
        <v>1000</v>
      </c>
      <c r="S952" s="7">
        <f>OrdersTable[[#This Row],[Total revenue]]/OrdersTable[[#This Row],[count order id]]</f>
        <v>45.134254999999996</v>
      </c>
    </row>
    <row r="953" spans="1:19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>
        <f>_xlfn.XLOOKUP(C953,customers!$A$1:$A$1001,customers!B952:B1952,,0)</f>
        <v>0</v>
      </c>
      <c r="G953" s="2" t="str">
        <f>_xlfn.XLOOKUP(C953,customers!$A$1:$A$1001,customers!$C$1:$C$1001,,0)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 s="5">
        <f>_xlfn.XLOOKUP(D953,products!$A$1:$A$49,products!$D$1:$D$49,,0)</f>
        <v>0.2</v>
      </c>
      <c r="L953" s="6">
        <f>_xlfn.XLOOKUP(D953,products!$A$1:$A$49,products!$E$1:$E$49,,0)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Large</v>
      </c>
      <c r="P953">
        <f>_xlfn.XLOOKUP(OrdersTable[[#This Row],[Customer ID]],customers!$A$1:$A$1001,customers!I952:I1952,,0)</f>
        <v>0</v>
      </c>
      <c r="Q953" s="7">
        <f>SUM(OrdersTable[Sales])</f>
        <v>45134.254999999997</v>
      </c>
      <c r="R953">
        <f>COUNTA(OrdersTable[Order ID])</f>
        <v>1000</v>
      </c>
      <c r="S953" s="7">
        <f>OrdersTable[[#This Row],[Total revenue]]/OrdersTable[[#This Row],[count order id]]</f>
        <v>45.134254999999996</v>
      </c>
    </row>
    <row r="954" spans="1:19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>
        <f>_xlfn.XLOOKUP(C954,customers!$A$1:$A$1001,customers!B953:B1953,,0)</f>
        <v>0</v>
      </c>
      <c r="G954" s="2" t="str">
        <f>_xlfn.XLOOKUP(C954,customers!$A$1:$A$1001,customers!$C$1:$C$1001,,0)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 s="5">
        <f>_xlfn.XLOOKUP(D954,products!$A$1:$A$49,products!$D$1:$D$49,,0)</f>
        <v>1</v>
      </c>
      <c r="L954" s="6">
        <f>_xlfn.XLOOKUP(D954,products!$A$1:$A$49,products!$E$1:$E$49,,0)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>
        <f>_xlfn.XLOOKUP(OrdersTable[[#This Row],[Customer ID]],customers!$A$1:$A$1001,customers!I953:I1953,,0)</f>
        <v>0</v>
      </c>
      <c r="Q954" s="7">
        <f>SUM(OrdersTable[Sales])</f>
        <v>45134.254999999997</v>
      </c>
      <c r="R954">
        <f>COUNTA(OrdersTable[Order ID])</f>
        <v>1000</v>
      </c>
      <c r="S954" s="7">
        <f>OrdersTable[[#This Row],[Total revenue]]/OrdersTable[[#This Row],[count order id]]</f>
        <v>45.134254999999996</v>
      </c>
    </row>
    <row r="955" spans="1:19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_xlfn.XLOOKUP(C955,customers!$A$1:$A$1001,customers!B954:B1954,,0)</f>
        <v>0</v>
      </c>
      <c r="G955" s="2">
        <f>_xlfn.XLOOKUP(C955,customers!$A$1:$A$1001,customers!$C$1:$C$1001,,0)</f>
        <v>0</v>
      </c>
      <c r="H955" s="2" t="str">
        <f>_xlfn.XLOOKUP(C955,customers!$A$1:$A$1001,customers!$G$1:$G$1001,,0)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 s="5">
        <f>_xlfn.XLOOKUP(D955,products!$A$1:$A$49,products!$D$1:$D$49,,0)</f>
        <v>0.2</v>
      </c>
      <c r="L955" s="6">
        <f>_xlfn.XLOOKUP(D955,products!$A$1:$A$49,products!$E$1:$E$49,,0)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Large</v>
      </c>
      <c r="P955">
        <f>_xlfn.XLOOKUP(OrdersTable[[#This Row],[Customer ID]],customers!$A$1:$A$1001,customers!I954:I1954,,0)</f>
        <v>0</v>
      </c>
      <c r="Q955" s="7">
        <f>SUM(OrdersTable[Sales])</f>
        <v>45134.254999999997</v>
      </c>
      <c r="R955">
        <f>COUNTA(OrdersTable[Order ID])</f>
        <v>1000</v>
      </c>
      <c r="S955" s="7">
        <f>OrdersTable[[#This Row],[Total revenue]]/OrdersTable[[#This Row],[count order id]]</f>
        <v>45.134254999999996</v>
      </c>
    </row>
    <row r="956" spans="1:19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_xlfn.XLOOKUP(C956,customers!$A$1:$A$1001,customers!B955:B1955,,0)</f>
        <v>0</v>
      </c>
      <c r="G956" s="2">
        <f>_xlfn.XLOOKUP(C956,customers!$A$1:$A$1001,customers!$C$1:$C$1001,,0)</f>
        <v>0</v>
      </c>
      <c r="H956" s="2" t="str">
        <f>_xlfn.XLOOKUP(C956,customers!$A$1:$A$1001,customers!$G$1:$G$1001,,0)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 s="5">
        <f>_xlfn.XLOOKUP(D956,products!$A$1:$A$49,products!$D$1:$D$49,,0)</f>
        <v>2.5</v>
      </c>
      <c r="L956" s="6">
        <f>_xlfn.XLOOKUP(D956,products!$A$1:$A$49,products!$E$1:$E$49,,0)</f>
        <v>27.945</v>
      </c>
      <c r="M956" s="6">
        <f t="shared" si="42"/>
        <v>27.945</v>
      </c>
      <c r="N956" t="str">
        <f t="shared" si="43"/>
        <v>Excecutive</v>
      </c>
      <c r="O956" t="str">
        <f t="shared" si="44"/>
        <v>Dark</v>
      </c>
      <c r="P956">
        <f>_xlfn.XLOOKUP(OrdersTable[[#This Row],[Customer ID]],customers!$A$1:$A$1001,customers!I955:I1955,,0)</f>
        <v>0</v>
      </c>
      <c r="Q956" s="7">
        <f>SUM(OrdersTable[Sales])</f>
        <v>45134.254999999997</v>
      </c>
      <c r="R956">
        <f>COUNTA(OrdersTable[Order ID])</f>
        <v>1000</v>
      </c>
      <c r="S956" s="7">
        <f>OrdersTable[[#This Row],[Total revenue]]/OrdersTable[[#This Row],[count order id]]</f>
        <v>45.134254999999996</v>
      </c>
    </row>
    <row r="957" spans="1:19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_xlfn.XLOOKUP(C957,customers!$A$1:$A$1001,customers!B956:B1956,,0)</f>
        <v>0</v>
      </c>
      <c r="G957" s="2">
        <f>_xlfn.XLOOKUP(C957,customers!$A$1:$A$1001,customers!$C$1:$C$1001,,0)</f>
        <v>0</v>
      </c>
      <c r="H957" s="2" t="str">
        <f>_xlfn.XLOOKUP(C957,customers!$A$1:$A$1001,customers!$G$1:$G$1001,,0)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 s="5">
        <f>_xlfn.XLOOKUP(D957,products!$A$1:$A$49,products!$D$1:$D$49,,0)</f>
        <v>2.5</v>
      </c>
      <c r="L957" s="6">
        <f>_xlfn.XLOOKUP(D957,products!$A$1:$A$49,products!$E$1:$E$49,,0)</f>
        <v>34.154999999999994</v>
      </c>
      <c r="M957" s="6">
        <f t="shared" si="42"/>
        <v>170.77499999999998</v>
      </c>
      <c r="N957" t="str">
        <f t="shared" si="43"/>
        <v>Excecutive</v>
      </c>
      <c r="O957" t="str">
        <f t="shared" si="44"/>
        <v>Large</v>
      </c>
      <c r="P957">
        <f>_xlfn.XLOOKUP(OrdersTable[[#This Row],[Customer ID]],customers!$A$1:$A$1001,customers!I956:I1956,,0)</f>
        <v>0</v>
      </c>
      <c r="Q957" s="7">
        <f>SUM(OrdersTable[Sales])</f>
        <v>45134.254999999997</v>
      </c>
      <c r="R957">
        <f>COUNTA(OrdersTable[Order ID])</f>
        <v>1000</v>
      </c>
      <c r="S957" s="7">
        <f>OrdersTable[[#This Row],[Total revenue]]/OrdersTable[[#This Row],[count order id]]</f>
        <v>45.134254999999996</v>
      </c>
    </row>
    <row r="958" spans="1:19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_xlfn.XLOOKUP(C958,customers!$A$1:$A$1001,customers!B957:B1957,,0)</f>
        <v>0</v>
      </c>
      <c r="G958" s="2">
        <f>_xlfn.XLOOKUP(C958,customers!$A$1:$A$1001,customers!$C$1:$C$1001,,0)</f>
        <v>0</v>
      </c>
      <c r="H958" s="2" t="str">
        <f>_xlfn.XLOOKUP(C958,customers!$A$1:$A$1001,customers!$G$1:$G$1001,,0)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 s="5">
        <f>_xlfn.XLOOKUP(D958,products!$A$1:$A$49,products!$D$1:$D$49,,0)</f>
        <v>2.5</v>
      </c>
      <c r="L958" s="6">
        <f>_xlfn.XLOOKUP(D958,products!$A$1:$A$49,products!$E$1:$E$49,,0)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Large</v>
      </c>
      <c r="P958">
        <f>_xlfn.XLOOKUP(OrdersTable[[#This Row],[Customer ID]],customers!$A$1:$A$1001,customers!I957:I1957,,0)</f>
        <v>0</v>
      </c>
      <c r="Q958" s="7">
        <f>SUM(OrdersTable[Sales])</f>
        <v>45134.254999999997</v>
      </c>
      <c r="R958">
        <f>COUNTA(OrdersTable[Order ID])</f>
        <v>1000</v>
      </c>
      <c r="S958" s="7">
        <f>OrdersTable[[#This Row],[Total revenue]]/OrdersTable[[#This Row],[count order id]]</f>
        <v>45.134254999999996</v>
      </c>
    </row>
    <row r="959" spans="1:19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_xlfn.XLOOKUP(C959,customers!$A$1:$A$1001,customers!B958:B1958,,0)</f>
        <v>0</v>
      </c>
      <c r="G959" s="2">
        <f>_xlfn.XLOOKUP(C959,customers!$A$1:$A$1001,customers!$C$1:$C$1001,,0)</f>
        <v>0</v>
      </c>
      <c r="H959" s="2" t="str">
        <f>_xlfn.XLOOKUP(C959,customers!$A$1:$A$1001,customers!$G$1:$G$1001,,0)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 s="5">
        <f>_xlfn.XLOOKUP(D959,products!$A$1:$A$49,products!$D$1:$D$49,,0)</f>
        <v>1</v>
      </c>
      <c r="L959" s="6">
        <f>_xlfn.XLOOKUP(D959,products!$A$1:$A$49,products!$E$1:$E$49,,0)</f>
        <v>14.85</v>
      </c>
      <c r="M959" s="6">
        <f t="shared" si="42"/>
        <v>14.85</v>
      </c>
      <c r="N959" t="str">
        <f t="shared" si="43"/>
        <v>Excecutive</v>
      </c>
      <c r="O959" t="str">
        <f t="shared" si="44"/>
        <v>Large</v>
      </c>
      <c r="P959">
        <f>_xlfn.XLOOKUP(OrdersTable[[#This Row],[Customer ID]],customers!$A$1:$A$1001,customers!I958:I1958,,0)</f>
        <v>0</v>
      </c>
      <c r="Q959" s="7">
        <f>SUM(OrdersTable[Sales])</f>
        <v>45134.254999999997</v>
      </c>
      <c r="R959">
        <f>COUNTA(OrdersTable[Order ID])</f>
        <v>1000</v>
      </c>
      <c r="S959" s="7">
        <f>OrdersTable[[#This Row],[Total revenue]]/OrdersTable[[#This Row],[count order id]]</f>
        <v>45.134254999999996</v>
      </c>
    </row>
    <row r="960" spans="1:19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_xlfn.XLOOKUP(C960,customers!$A$1:$A$1001,customers!B959:B1959,,0)</f>
        <v>0</v>
      </c>
      <c r="G960" s="2">
        <f>_xlfn.XLOOKUP(C960,customers!$A$1:$A$1001,customers!$C$1:$C$1001,,0)</f>
        <v>0</v>
      </c>
      <c r="H960" s="2" t="str">
        <f>_xlfn.XLOOKUP(C960,customers!$A$1:$A$1001,customers!$G$1:$G$1001,,0)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 s="5">
        <f>_xlfn.XLOOKUP(D960,products!$A$1:$A$49,products!$D$1:$D$49,,0)</f>
        <v>0.2</v>
      </c>
      <c r="L960" s="6">
        <f>_xlfn.XLOOKUP(D960,products!$A$1:$A$49,products!$E$1:$E$49,,0)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Large</v>
      </c>
      <c r="P960">
        <f>_xlfn.XLOOKUP(OrdersTable[[#This Row],[Customer ID]],customers!$A$1:$A$1001,customers!I959:I1959,,0)</f>
        <v>0</v>
      </c>
      <c r="Q960" s="7">
        <f>SUM(OrdersTable[Sales])</f>
        <v>45134.254999999997</v>
      </c>
      <c r="R960">
        <f>COUNTA(OrdersTable[Order ID])</f>
        <v>1000</v>
      </c>
      <c r="S960" s="7">
        <f>OrdersTable[[#This Row],[Total revenue]]/OrdersTable[[#This Row],[count order id]]</f>
        <v>45.134254999999996</v>
      </c>
    </row>
    <row r="961" spans="1:19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>
        <f>_xlfn.XLOOKUP(C961,customers!$A$1:$A$1001,customers!B960:B1960,,0)</f>
        <v>0</v>
      </c>
      <c r="G961" s="2" t="str">
        <f>_xlfn.XLOOKUP(C961,customers!$A$1:$A$1001,customers!$C$1:$C$1001,,0)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 s="5">
        <f>_xlfn.XLOOKUP(D961,products!$A$1:$A$49,products!$D$1:$D$49,,0)</f>
        <v>0.2</v>
      </c>
      <c r="L961" s="6">
        <f>_xlfn.XLOOKUP(D961,products!$A$1:$A$49,products!$E$1:$E$49,,0)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Large</v>
      </c>
      <c r="P961">
        <f>_xlfn.XLOOKUP(OrdersTable[[#This Row],[Customer ID]],customers!$A$1:$A$1001,customers!I960:I1960,,0)</f>
        <v>0</v>
      </c>
      <c r="Q961" s="7">
        <f>SUM(OrdersTable[Sales])</f>
        <v>45134.254999999997</v>
      </c>
      <c r="R961">
        <f>COUNTA(OrdersTable[Order ID])</f>
        <v>1000</v>
      </c>
      <c r="S961" s="7">
        <f>OrdersTable[[#This Row],[Total revenue]]/OrdersTable[[#This Row],[count order id]]</f>
        <v>45.134254999999996</v>
      </c>
    </row>
    <row r="962" spans="1:19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>
        <f>_xlfn.XLOOKUP(C962,customers!$A$1:$A$1001,customers!B961:B1961,,0)</f>
        <v>0</v>
      </c>
      <c r="G962" s="2" t="str">
        <f>_xlfn.XLOOKUP(C962,customers!$A$1:$A$1001,customers!$C$1:$C$1001,,0)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 s="5">
        <f>_xlfn.XLOOKUP(D962,products!$A$1:$A$49,products!$D$1:$D$49,,0)</f>
        <v>1</v>
      </c>
      <c r="L962" s="6">
        <f>_xlfn.XLOOKUP(D962,products!$A$1:$A$49,products!$E$1:$E$49,,0)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Large</v>
      </c>
      <c r="P962">
        <f>_xlfn.XLOOKUP(OrdersTable[[#This Row],[Customer ID]],customers!$A$1:$A$1001,customers!I961:I1961,,0)</f>
        <v>0</v>
      </c>
      <c r="Q962" s="7">
        <f>SUM(OrdersTable[Sales])</f>
        <v>45134.254999999997</v>
      </c>
      <c r="R962">
        <f>COUNTA(OrdersTable[Order ID])</f>
        <v>1000</v>
      </c>
      <c r="S962" s="7">
        <f>OrdersTable[[#This Row],[Total revenue]]/OrdersTable[[#This Row],[count order id]]</f>
        <v>45.134254999999996</v>
      </c>
    </row>
    <row r="963" spans="1:19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>
        <f>_xlfn.XLOOKUP(C963,customers!$A$1:$A$1001,customers!B962:B1962,,0)</f>
        <v>0</v>
      </c>
      <c r="G963" s="2">
        <f>_xlfn.XLOOKUP(C963,customers!$A$1:$A$1001,customers!$C$1:$C$1001,,0)</f>
        <v>0</v>
      </c>
      <c r="H963" s="2" t="str">
        <f>_xlfn.XLOOKUP(C963,customers!$A$1:$A$1001,customers!$G$1:$G$1001,,0)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 s="5">
        <f>_xlfn.XLOOKUP(D963,products!$A$1:$A$49,products!$D$1:$D$49,,0)</f>
        <v>2.5</v>
      </c>
      <c r="L963" s="6">
        <f>_xlfn.XLOOKUP(D963,products!$A$1:$A$49,products!$E$1:$E$49,,0)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 IF(I963="Exc","Excecutive", IF(I963="Ara","Arabica", IF(I963="Lib","Liberica"))))</f>
        <v>Arabica</v>
      </c>
      <c r="O963" t="str">
        <f t="shared" ref="O963:O1001" si="47">IF(J963="M","Medium", IF(J963="L","Large", IF(J963="D","Dark")))</f>
        <v>Dark</v>
      </c>
      <c r="P963">
        <f>_xlfn.XLOOKUP(OrdersTable[[#This Row],[Customer ID]],customers!$A$1:$A$1001,customers!I962:I1962,,0)</f>
        <v>0</v>
      </c>
      <c r="Q963" s="7">
        <f>SUM(OrdersTable[Sales])</f>
        <v>45134.254999999997</v>
      </c>
      <c r="R963">
        <f>COUNTA(OrdersTable[Order ID])</f>
        <v>1000</v>
      </c>
      <c r="S963" s="7">
        <f>OrdersTable[[#This Row],[Total revenue]]/OrdersTable[[#This Row],[count order id]]</f>
        <v>45.134254999999996</v>
      </c>
    </row>
    <row r="964" spans="1:19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>
        <f>_xlfn.XLOOKUP(C964,customers!$A$1:$A$1001,customers!B963:B1963,,0)</f>
        <v>0</v>
      </c>
      <c r="G964" s="2" t="str">
        <f>_xlfn.XLOOKUP(C964,customers!$A$1:$A$1001,customers!$C$1:$C$1001,,0)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 s="5">
        <f>_xlfn.XLOOKUP(D964,products!$A$1:$A$49,products!$D$1:$D$49,,0)</f>
        <v>1</v>
      </c>
      <c r="L964" s="6">
        <f>_xlfn.XLOOKUP(D964,products!$A$1:$A$49,products!$E$1:$E$49,,0)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>
        <f>_xlfn.XLOOKUP(OrdersTable[[#This Row],[Customer ID]],customers!$A$1:$A$1001,customers!I963:I1963,,0)</f>
        <v>0</v>
      </c>
      <c r="Q964" s="7">
        <f>SUM(OrdersTable[Sales])</f>
        <v>45134.254999999997</v>
      </c>
      <c r="R964">
        <f>COUNTA(OrdersTable[Order ID])</f>
        <v>1000</v>
      </c>
      <c r="S964" s="7">
        <f>OrdersTable[[#This Row],[Total revenue]]/OrdersTable[[#This Row],[count order id]]</f>
        <v>45.134254999999996</v>
      </c>
    </row>
    <row r="965" spans="1:19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>
        <f>_xlfn.XLOOKUP(C965,customers!$A$1:$A$1001,customers!B964:B1964,,0)</f>
        <v>0</v>
      </c>
      <c r="G965" s="2" t="str">
        <f>_xlfn.XLOOKUP(C965,customers!$A$1:$A$1001,customers!$C$1:$C$1001,,0)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 s="5">
        <f>_xlfn.XLOOKUP(D965,products!$A$1:$A$49,products!$D$1:$D$49,,0)</f>
        <v>0.5</v>
      </c>
      <c r="L965" s="6">
        <f>_xlfn.XLOOKUP(D965,products!$A$1:$A$49,products!$E$1:$E$49,,0)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>
        <f>_xlfn.XLOOKUP(OrdersTable[[#This Row],[Customer ID]],customers!$A$1:$A$1001,customers!I964:I1964,,0)</f>
        <v>0</v>
      </c>
      <c r="Q965" s="7">
        <f>SUM(OrdersTable[Sales])</f>
        <v>45134.254999999997</v>
      </c>
      <c r="R965">
        <f>COUNTA(OrdersTable[Order ID])</f>
        <v>1000</v>
      </c>
      <c r="S965" s="7">
        <f>OrdersTable[[#This Row],[Total revenue]]/OrdersTable[[#This Row],[count order id]]</f>
        <v>45.134254999999996</v>
      </c>
    </row>
    <row r="966" spans="1:19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>
        <f>_xlfn.XLOOKUP(C966,customers!$A$1:$A$1001,customers!B965:B1965,,0)</f>
        <v>0</v>
      </c>
      <c r="G966" s="2" t="str">
        <f>_xlfn.XLOOKUP(C966,customers!$A$1:$A$1001,customers!$C$1:$C$1001,,0)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 s="5">
        <f>_xlfn.XLOOKUP(D966,products!$A$1:$A$49,products!$D$1:$D$49,,0)</f>
        <v>0.2</v>
      </c>
      <c r="L966" s="6">
        <f>_xlfn.XLOOKUP(D966,products!$A$1:$A$49,products!$E$1:$E$49,,0)</f>
        <v>4.4550000000000001</v>
      </c>
      <c r="M966" s="6">
        <f t="shared" si="45"/>
        <v>22.274999999999999</v>
      </c>
      <c r="N966" t="str">
        <f t="shared" si="46"/>
        <v>Excecutive</v>
      </c>
      <c r="O966" t="str">
        <f t="shared" si="47"/>
        <v>Large</v>
      </c>
      <c r="P966">
        <f>_xlfn.XLOOKUP(OrdersTable[[#This Row],[Customer ID]],customers!$A$1:$A$1001,customers!I965:I1965,,0)</f>
        <v>0</v>
      </c>
      <c r="Q966" s="7">
        <f>SUM(OrdersTable[Sales])</f>
        <v>45134.254999999997</v>
      </c>
      <c r="R966">
        <f>COUNTA(OrdersTable[Order ID])</f>
        <v>1000</v>
      </c>
      <c r="S966" s="7">
        <f>OrdersTable[[#This Row],[Total revenue]]/OrdersTable[[#This Row],[count order id]]</f>
        <v>45.134254999999996</v>
      </c>
    </row>
    <row r="967" spans="1:19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>
        <f>_xlfn.XLOOKUP(C967,customers!$A$1:$A$1001,customers!B966:B1966,,0)</f>
        <v>0</v>
      </c>
      <c r="G967" s="2" t="str">
        <f>_xlfn.XLOOKUP(C967,customers!$A$1:$A$1001,customers!$C$1:$C$1001,,0)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 s="5">
        <f>_xlfn.XLOOKUP(D967,products!$A$1:$A$49,products!$D$1:$D$49,,0)</f>
        <v>1</v>
      </c>
      <c r="L967" s="6">
        <f>_xlfn.XLOOKUP(D967,products!$A$1:$A$49,products!$E$1:$E$49,,0)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>
        <f>_xlfn.XLOOKUP(OrdersTable[[#This Row],[Customer ID]],customers!$A$1:$A$1001,customers!I966:I1966,,0)</f>
        <v>0</v>
      </c>
      <c r="Q967" s="7">
        <f>SUM(OrdersTable[Sales])</f>
        <v>45134.254999999997</v>
      </c>
      <c r="R967">
        <f>COUNTA(OrdersTable[Order ID])</f>
        <v>1000</v>
      </c>
      <c r="S967" s="7">
        <f>OrdersTable[[#This Row],[Total revenue]]/OrdersTable[[#This Row],[count order id]]</f>
        <v>45.134254999999996</v>
      </c>
    </row>
    <row r="968" spans="1:19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>
        <f>_xlfn.XLOOKUP(C968,customers!$A$1:$A$1001,customers!B967:B1967,,0)</f>
        <v>0</v>
      </c>
      <c r="G968" s="2" t="str">
        <f>_xlfn.XLOOKUP(C968,customers!$A$1:$A$1001,customers!$C$1:$C$1001,,0)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 s="5">
        <f>_xlfn.XLOOKUP(D968,products!$A$1:$A$49,products!$D$1:$D$49,,0)</f>
        <v>0.5</v>
      </c>
      <c r="L968" s="6">
        <f>_xlfn.XLOOKUP(D968,products!$A$1:$A$49,products!$E$1:$E$49,,0)</f>
        <v>8.91</v>
      </c>
      <c r="M968" s="6">
        <f t="shared" si="45"/>
        <v>53.46</v>
      </c>
      <c r="N968" t="str">
        <f t="shared" si="46"/>
        <v>Excecutive</v>
      </c>
      <c r="O968" t="str">
        <f t="shared" si="47"/>
        <v>Large</v>
      </c>
      <c r="P968">
        <f>_xlfn.XLOOKUP(OrdersTable[[#This Row],[Customer ID]],customers!$A$1:$A$1001,customers!I967:I1967,,0)</f>
        <v>0</v>
      </c>
      <c r="Q968" s="7">
        <f>SUM(OrdersTable[Sales])</f>
        <v>45134.254999999997</v>
      </c>
      <c r="R968">
        <f>COUNTA(OrdersTable[Order ID])</f>
        <v>1000</v>
      </c>
      <c r="S968" s="7">
        <f>OrdersTable[[#This Row],[Total revenue]]/OrdersTable[[#This Row],[count order id]]</f>
        <v>45.134254999999996</v>
      </c>
    </row>
    <row r="969" spans="1:19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>
        <f>_xlfn.XLOOKUP(C969,customers!$A$1:$A$1001,customers!B968:B1968,,0)</f>
        <v>0</v>
      </c>
      <c r="G969" s="2" t="str">
        <f>_xlfn.XLOOKUP(C969,customers!$A$1:$A$1001,customers!$C$1:$C$1001,,0)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 s="5">
        <f>_xlfn.XLOOKUP(D969,products!$A$1:$A$49,products!$D$1:$D$49,,0)</f>
        <v>0.2</v>
      </c>
      <c r="L969" s="6">
        <f>_xlfn.XLOOKUP(D969,products!$A$1:$A$49,products!$E$1:$E$49,,0)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>
        <f>_xlfn.XLOOKUP(OrdersTable[[#This Row],[Customer ID]],customers!$A$1:$A$1001,customers!I968:I1968,,0)</f>
        <v>0</v>
      </c>
      <c r="Q969" s="7">
        <f>SUM(OrdersTable[Sales])</f>
        <v>45134.254999999997</v>
      </c>
      <c r="R969">
        <f>COUNTA(OrdersTable[Order ID])</f>
        <v>1000</v>
      </c>
      <c r="S969" s="7">
        <f>OrdersTable[[#This Row],[Total revenue]]/OrdersTable[[#This Row],[count order id]]</f>
        <v>45.134254999999996</v>
      </c>
    </row>
    <row r="970" spans="1:19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>
        <f>_xlfn.XLOOKUP(C970,customers!$A$1:$A$1001,customers!B969:B1969,,0)</f>
        <v>0</v>
      </c>
      <c r="G970" s="2" t="str">
        <f>_xlfn.XLOOKUP(C970,customers!$A$1:$A$1001,customers!$C$1:$C$1001,,0)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 s="5">
        <f>_xlfn.XLOOKUP(D970,products!$A$1:$A$49,products!$D$1:$D$49,,0)</f>
        <v>0.2</v>
      </c>
      <c r="L970" s="6">
        <f>_xlfn.XLOOKUP(D970,products!$A$1:$A$49,products!$E$1:$E$49,,0)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>
        <f>_xlfn.XLOOKUP(OrdersTable[[#This Row],[Customer ID]],customers!$A$1:$A$1001,customers!I969:I1969,,0)</f>
        <v>0</v>
      </c>
      <c r="Q970" s="7">
        <f>SUM(OrdersTable[Sales])</f>
        <v>45134.254999999997</v>
      </c>
      <c r="R970">
        <f>COUNTA(OrdersTable[Order ID])</f>
        <v>1000</v>
      </c>
      <c r="S970" s="7">
        <f>OrdersTable[[#This Row],[Total revenue]]/OrdersTable[[#This Row],[count order id]]</f>
        <v>45.134254999999996</v>
      </c>
    </row>
    <row r="971" spans="1:19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>
        <f>_xlfn.XLOOKUP(C971,customers!$A$1:$A$1001,customers!B970:B1970,,0)</f>
        <v>0</v>
      </c>
      <c r="G971" s="2" t="str">
        <f>_xlfn.XLOOKUP(C971,customers!$A$1:$A$1001,customers!$C$1:$C$1001,,0)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 s="5">
        <f>_xlfn.XLOOKUP(D971,products!$A$1:$A$49,products!$D$1:$D$49,,0)</f>
        <v>1</v>
      </c>
      <c r="L971" s="6">
        <f>_xlfn.XLOOKUP(D971,products!$A$1:$A$49,products!$E$1:$E$49,,0)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>
        <f>_xlfn.XLOOKUP(OrdersTable[[#This Row],[Customer ID]],customers!$A$1:$A$1001,customers!I970:I1970,,0)</f>
        <v>0</v>
      </c>
      <c r="Q971" s="7">
        <f>SUM(OrdersTable[Sales])</f>
        <v>45134.254999999997</v>
      </c>
      <c r="R971">
        <f>COUNTA(OrdersTable[Order ID])</f>
        <v>1000</v>
      </c>
      <c r="S971" s="7">
        <f>OrdersTable[[#This Row],[Total revenue]]/OrdersTable[[#This Row],[count order id]]</f>
        <v>45.134254999999996</v>
      </c>
    </row>
    <row r="972" spans="1:19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>
        <f>_xlfn.XLOOKUP(C972,customers!$A$1:$A$1001,customers!B971:B1971,,0)</f>
        <v>0</v>
      </c>
      <c r="G972" s="2">
        <f>_xlfn.XLOOKUP(C972,customers!$A$1:$A$1001,customers!$C$1:$C$1001,,0)</f>
        <v>0</v>
      </c>
      <c r="H972" s="2" t="str">
        <f>_xlfn.XLOOKUP(C972,customers!$A$1:$A$1001,customers!$G$1:$G$1001,,0)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 s="5">
        <f>_xlfn.XLOOKUP(D972,products!$A$1:$A$49,products!$D$1:$D$49,,0)</f>
        <v>0.5</v>
      </c>
      <c r="L972" s="6">
        <f>_xlfn.XLOOKUP(D972,products!$A$1:$A$49,products!$E$1:$E$49,,0)</f>
        <v>8.25</v>
      </c>
      <c r="M972" s="6">
        <f t="shared" si="45"/>
        <v>8.25</v>
      </c>
      <c r="N972" t="str">
        <f t="shared" si="46"/>
        <v>Excecutive</v>
      </c>
      <c r="O972" t="str">
        <f t="shared" si="47"/>
        <v>Medium</v>
      </c>
      <c r="P972">
        <f>_xlfn.XLOOKUP(OrdersTable[[#This Row],[Customer ID]],customers!$A$1:$A$1001,customers!I971:I1971,,0)</f>
        <v>0</v>
      </c>
      <c r="Q972" s="7">
        <f>SUM(OrdersTable[Sales])</f>
        <v>45134.254999999997</v>
      </c>
      <c r="R972">
        <f>COUNTA(OrdersTable[Order ID])</f>
        <v>1000</v>
      </c>
      <c r="S972" s="7">
        <f>OrdersTable[[#This Row],[Total revenue]]/OrdersTable[[#This Row],[count order id]]</f>
        <v>45.134254999999996</v>
      </c>
    </row>
    <row r="973" spans="1:19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>
        <f>_xlfn.XLOOKUP(C973,customers!$A$1:$A$1001,customers!B972:B1972,,0)</f>
        <v>0</v>
      </c>
      <c r="G973" s="2" t="str">
        <f>_xlfn.XLOOKUP(C973,customers!$A$1:$A$1001,customers!$C$1:$C$1001,,0)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 s="5">
        <f>_xlfn.XLOOKUP(D973,products!$A$1:$A$49,products!$D$1:$D$49,,0)</f>
        <v>2.5</v>
      </c>
      <c r="L973" s="6">
        <f>_xlfn.XLOOKUP(D973,products!$A$1:$A$49,products!$E$1:$E$49,,0)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Large</v>
      </c>
      <c r="P973">
        <f>_xlfn.XLOOKUP(OrdersTable[[#This Row],[Customer ID]],customers!$A$1:$A$1001,customers!I972:I1972,,0)</f>
        <v>0</v>
      </c>
      <c r="Q973" s="7">
        <f>SUM(OrdersTable[Sales])</f>
        <v>45134.254999999997</v>
      </c>
      <c r="R973">
        <f>COUNTA(OrdersTable[Order ID])</f>
        <v>1000</v>
      </c>
      <c r="S973" s="7">
        <f>OrdersTable[[#This Row],[Total revenue]]/OrdersTable[[#This Row],[count order id]]</f>
        <v>45.134254999999996</v>
      </c>
    </row>
    <row r="974" spans="1:19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>
        <f>_xlfn.XLOOKUP(C974,customers!$A$1:$A$1001,customers!B973:B1973,,0)</f>
        <v>0</v>
      </c>
      <c r="G974" s="2">
        <f>_xlfn.XLOOKUP(C974,customers!$A$1:$A$1001,customers!$C$1:$C$1001,,0)</f>
        <v>0</v>
      </c>
      <c r="H974" s="2" t="str">
        <f>_xlfn.XLOOKUP(C974,customers!$A$1:$A$1001,customers!$G$1:$G$1001,,0)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 s="5">
        <f>_xlfn.XLOOKUP(D974,products!$A$1:$A$49,products!$D$1:$D$49,,0)</f>
        <v>2.5</v>
      </c>
      <c r="L974" s="6">
        <f>_xlfn.XLOOKUP(D974,products!$A$1:$A$49,products!$E$1:$E$49,,0)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Large</v>
      </c>
      <c r="P974">
        <f>_xlfn.XLOOKUP(OrdersTable[[#This Row],[Customer ID]],customers!$A$1:$A$1001,customers!I973:I1973,,0)</f>
        <v>0</v>
      </c>
      <c r="Q974" s="7">
        <f>SUM(OrdersTable[Sales])</f>
        <v>45134.254999999997</v>
      </c>
      <c r="R974">
        <f>COUNTA(OrdersTable[Order ID])</f>
        <v>1000</v>
      </c>
      <c r="S974" s="7">
        <f>OrdersTable[[#This Row],[Total revenue]]/OrdersTable[[#This Row],[count order id]]</f>
        <v>45.134254999999996</v>
      </c>
    </row>
    <row r="975" spans="1:19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>
        <f>_xlfn.XLOOKUP(C975,customers!$A$1:$A$1001,customers!B974:B1974,,0)</f>
        <v>0</v>
      </c>
      <c r="G975" s="2" t="str">
        <f>_xlfn.XLOOKUP(C975,customers!$A$1:$A$1001,customers!$C$1:$C$1001,,0)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 s="5">
        <f>_xlfn.XLOOKUP(D975,products!$A$1:$A$49,products!$D$1:$D$49,,0)</f>
        <v>1</v>
      </c>
      <c r="L975" s="6">
        <f>_xlfn.XLOOKUP(D975,products!$A$1:$A$49,products!$E$1:$E$49,,0)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>
        <f>_xlfn.XLOOKUP(OrdersTable[[#This Row],[Customer ID]],customers!$A$1:$A$1001,customers!I974:I1974,,0)</f>
        <v>0</v>
      </c>
      <c r="Q975" s="7">
        <f>SUM(OrdersTable[Sales])</f>
        <v>45134.254999999997</v>
      </c>
      <c r="R975">
        <f>COUNTA(OrdersTable[Order ID])</f>
        <v>1000</v>
      </c>
      <c r="S975" s="7">
        <f>OrdersTable[[#This Row],[Total revenue]]/OrdersTable[[#This Row],[count order id]]</f>
        <v>45.134254999999996</v>
      </c>
    </row>
    <row r="976" spans="1:19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>
        <f>_xlfn.XLOOKUP(C976,customers!$A$1:$A$1001,customers!B975:B1975,,0)</f>
        <v>0</v>
      </c>
      <c r="G976" s="2" t="str">
        <f>_xlfn.XLOOKUP(C976,customers!$A$1:$A$1001,customers!$C$1:$C$1001,,0)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 s="5">
        <f>_xlfn.XLOOKUP(D976,products!$A$1:$A$49,products!$D$1:$D$49,,0)</f>
        <v>0.5</v>
      </c>
      <c r="L976" s="6">
        <f>_xlfn.XLOOKUP(D976,products!$A$1:$A$49,products!$E$1:$E$49,,0)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>
        <f>_xlfn.XLOOKUP(OrdersTable[[#This Row],[Customer ID]],customers!$A$1:$A$1001,customers!I975:I1975,,0)</f>
        <v>0</v>
      </c>
      <c r="Q976" s="7">
        <f>SUM(OrdersTable[Sales])</f>
        <v>45134.254999999997</v>
      </c>
      <c r="R976">
        <f>COUNTA(OrdersTable[Order ID])</f>
        <v>1000</v>
      </c>
      <c r="S976" s="7">
        <f>OrdersTable[[#This Row],[Total revenue]]/OrdersTable[[#This Row],[count order id]]</f>
        <v>45.134254999999996</v>
      </c>
    </row>
    <row r="977" spans="1:19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>
        <f>_xlfn.XLOOKUP(C977,customers!$A$1:$A$1001,customers!B976:B1976,,0)</f>
        <v>0</v>
      </c>
      <c r="G977" s="2" t="str">
        <f>_xlfn.XLOOKUP(C977,customers!$A$1:$A$1001,customers!$C$1:$C$1001,,0)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 s="5">
        <f>_xlfn.XLOOKUP(D977,products!$A$1:$A$49,products!$D$1:$D$49,,0)</f>
        <v>0.2</v>
      </c>
      <c r="L977" s="6">
        <f>_xlfn.XLOOKUP(D977,products!$A$1:$A$49,products!$E$1:$E$49,,0)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>
        <f>_xlfn.XLOOKUP(OrdersTable[[#This Row],[Customer ID]],customers!$A$1:$A$1001,customers!I976:I1976,,0)</f>
        <v>0</v>
      </c>
      <c r="Q977" s="7">
        <f>SUM(OrdersTable[Sales])</f>
        <v>45134.254999999997</v>
      </c>
      <c r="R977">
        <f>COUNTA(OrdersTable[Order ID])</f>
        <v>1000</v>
      </c>
      <c r="S977" s="7">
        <f>OrdersTable[[#This Row],[Total revenue]]/OrdersTable[[#This Row],[count order id]]</f>
        <v>45.134254999999996</v>
      </c>
    </row>
    <row r="978" spans="1:19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>
        <f>_xlfn.XLOOKUP(C978,customers!$A$1:$A$1001,customers!B977:B1977,,0)</f>
        <v>0</v>
      </c>
      <c r="G978" s="2" t="str">
        <f>_xlfn.XLOOKUP(C978,customers!$A$1:$A$1001,customers!$C$1:$C$1001,,0)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 s="5">
        <f>_xlfn.XLOOKUP(D978,products!$A$1:$A$49,products!$D$1:$D$49,,0)</f>
        <v>2.5</v>
      </c>
      <c r="L978" s="6">
        <f>_xlfn.XLOOKUP(D978,products!$A$1:$A$49,products!$E$1:$E$49,,0)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Large</v>
      </c>
      <c r="P978">
        <f>_xlfn.XLOOKUP(OrdersTable[[#This Row],[Customer ID]],customers!$A$1:$A$1001,customers!I977:I1977,,0)</f>
        <v>0</v>
      </c>
      <c r="Q978" s="7">
        <f>SUM(OrdersTable[Sales])</f>
        <v>45134.254999999997</v>
      </c>
      <c r="R978">
        <f>COUNTA(OrdersTable[Order ID])</f>
        <v>1000</v>
      </c>
      <c r="S978" s="7">
        <f>OrdersTable[[#This Row],[Total revenue]]/OrdersTable[[#This Row],[count order id]]</f>
        <v>45.134254999999996</v>
      </c>
    </row>
    <row r="979" spans="1:19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>
        <f>_xlfn.XLOOKUP(C979,customers!$A$1:$A$1001,customers!B978:B1978,,0)</f>
        <v>0</v>
      </c>
      <c r="G979" s="2" t="str">
        <f>_xlfn.XLOOKUP(C979,customers!$A$1:$A$1001,customers!$C$1:$C$1001,,0)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 s="5">
        <f>_xlfn.XLOOKUP(D979,products!$A$1:$A$49,products!$D$1:$D$49,,0)</f>
        <v>1</v>
      </c>
      <c r="L979" s="6">
        <f>_xlfn.XLOOKUP(D979,products!$A$1:$A$49,products!$E$1:$E$49,,0)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Large</v>
      </c>
      <c r="P979">
        <f>_xlfn.XLOOKUP(OrdersTable[[#This Row],[Customer ID]],customers!$A$1:$A$1001,customers!I978:I1978,,0)</f>
        <v>0</v>
      </c>
      <c r="Q979" s="7">
        <f>SUM(OrdersTable[Sales])</f>
        <v>45134.254999999997</v>
      </c>
      <c r="R979">
        <f>COUNTA(OrdersTable[Order ID])</f>
        <v>1000</v>
      </c>
      <c r="S979" s="7">
        <f>OrdersTable[[#This Row],[Total revenue]]/OrdersTable[[#This Row],[count order id]]</f>
        <v>45.134254999999996</v>
      </c>
    </row>
    <row r="980" spans="1:19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_xlfn.XLOOKUP(C980,customers!$A$1:$A$1001,customers!B979:B1979,,0)</f>
        <v>0</v>
      </c>
      <c r="G980" s="2" t="str">
        <f>_xlfn.XLOOKUP(C980,customers!$A$1:$A$1001,customers!$C$1:$C$1001,,0)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 s="5">
        <f>_xlfn.XLOOKUP(D980,products!$A$1:$A$49,products!$D$1:$D$49,,0)</f>
        <v>0.5</v>
      </c>
      <c r="L980" s="6">
        <f>_xlfn.XLOOKUP(D980,products!$A$1:$A$49,products!$E$1:$E$49,,0)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Large</v>
      </c>
      <c r="P980">
        <f>_xlfn.XLOOKUP(OrdersTable[[#This Row],[Customer ID]],customers!$A$1:$A$1001,customers!I979:I1979,,0)</f>
        <v>0</v>
      </c>
      <c r="Q980" s="7">
        <f>SUM(OrdersTable[Sales])</f>
        <v>45134.254999999997</v>
      </c>
      <c r="R980">
        <f>COUNTA(OrdersTable[Order ID])</f>
        <v>1000</v>
      </c>
      <c r="S980" s="7">
        <f>OrdersTable[[#This Row],[Total revenue]]/OrdersTable[[#This Row],[count order id]]</f>
        <v>45.134254999999996</v>
      </c>
    </row>
    <row r="981" spans="1:19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>
        <f>_xlfn.XLOOKUP(C981,customers!$A$1:$A$1001,customers!B980:B1980,,0)</f>
        <v>0</v>
      </c>
      <c r="G981" s="2">
        <f>_xlfn.XLOOKUP(C981,customers!$A$1:$A$1001,customers!$C$1:$C$1001,,0)</f>
        <v>0</v>
      </c>
      <c r="H981" s="2" t="str">
        <f>_xlfn.XLOOKUP(C981,customers!$A$1:$A$1001,customers!$G$1:$G$1001,,0)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 s="5">
        <f>_xlfn.XLOOKUP(D981,products!$A$1:$A$49,products!$D$1:$D$49,,0)</f>
        <v>0.5</v>
      </c>
      <c r="L981" s="6">
        <f>_xlfn.XLOOKUP(D981,products!$A$1:$A$49,products!$E$1:$E$49,,0)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>
        <f>_xlfn.XLOOKUP(OrdersTable[[#This Row],[Customer ID]],customers!$A$1:$A$1001,customers!I980:I1980,,0)</f>
        <v>0</v>
      </c>
      <c r="Q981" s="7">
        <f>SUM(OrdersTable[Sales])</f>
        <v>45134.254999999997</v>
      </c>
      <c r="R981">
        <f>COUNTA(OrdersTable[Order ID])</f>
        <v>1000</v>
      </c>
      <c r="S981" s="7">
        <f>OrdersTable[[#This Row],[Total revenue]]/OrdersTable[[#This Row],[count order id]]</f>
        <v>45.134254999999996</v>
      </c>
    </row>
    <row r="982" spans="1:19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>
        <f>_xlfn.XLOOKUP(C982,customers!$A$1:$A$1001,customers!B981:B1981,,0)</f>
        <v>0</v>
      </c>
      <c r="G982" s="2">
        <f>_xlfn.XLOOKUP(C982,customers!$A$1:$A$1001,customers!$C$1:$C$1001,,0)</f>
        <v>0</v>
      </c>
      <c r="H982" s="2" t="str">
        <f>_xlfn.XLOOKUP(C982,customers!$A$1:$A$1001,customers!$G$1:$G$1001,,0)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 s="5">
        <f>_xlfn.XLOOKUP(D982,products!$A$1:$A$49,products!$D$1:$D$49,,0)</f>
        <v>2.5</v>
      </c>
      <c r="L982" s="6">
        <f>_xlfn.XLOOKUP(D982,products!$A$1:$A$49,products!$E$1:$E$49,,0)</f>
        <v>27.945</v>
      </c>
      <c r="M982" s="6">
        <f t="shared" si="45"/>
        <v>167.67000000000002</v>
      </c>
      <c r="N982" t="str">
        <f t="shared" si="46"/>
        <v>Excecutive</v>
      </c>
      <c r="O982" t="str">
        <f t="shared" si="47"/>
        <v>Dark</v>
      </c>
      <c r="P982">
        <f>_xlfn.XLOOKUP(OrdersTable[[#This Row],[Customer ID]],customers!$A$1:$A$1001,customers!I981:I1981,,0)</f>
        <v>0</v>
      </c>
      <c r="Q982" s="7">
        <f>SUM(OrdersTable[Sales])</f>
        <v>45134.254999999997</v>
      </c>
      <c r="R982">
        <f>COUNTA(OrdersTable[Order ID])</f>
        <v>1000</v>
      </c>
      <c r="S982" s="7">
        <f>OrdersTable[[#This Row],[Total revenue]]/OrdersTable[[#This Row],[count order id]]</f>
        <v>45.134254999999996</v>
      </c>
    </row>
    <row r="983" spans="1:19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>
        <f>_xlfn.XLOOKUP(C983,customers!$A$1:$A$1001,customers!B982:B1982,,0)</f>
        <v>0</v>
      </c>
      <c r="G983" s="2" t="str">
        <f>_xlfn.XLOOKUP(C983,customers!$A$1:$A$1001,customers!$C$1:$C$1001,,0)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 s="5">
        <f>_xlfn.XLOOKUP(D983,products!$A$1:$A$49,products!$D$1:$D$49,,0)</f>
        <v>0.2</v>
      </c>
      <c r="L983" s="6">
        <f>_xlfn.XLOOKUP(D983,products!$A$1:$A$49,products!$E$1:$E$49,,0)</f>
        <v>3.645</v>
      </c>
      <c r="M983" s="6">
        <f t="shared" si="45"/>
        <v>21.87</v>
      </c>
      <c r="N983" t="str">
        <f t="shared" si="46"/>
        <v>Excecutive</v>
      </c>
      <c r="O983" t="str">
        <f t="shared" si="47"/>
        <v>Dark</v>
      </c>
      <c r="P983">
        <f>_xlfn.XLOOKUP(OrdersTable[[#This Row],[Customer ID]],customers!$A$1:$A$1001,customers!I982:I1982,,0)</f>
        <v>0</v>
      </c>
      <c r="Q983" s="7">
        <f>SUM(OrdersTable[Sales])</f>
        <v>45134.254999999997</v>
      </c>
      <c r="R983">
        <f>COUNTA(OrdersTable[Order ID])</f>
        <v>1000</v>
      </c>
      <c r="S983" s="7">
        <f>OrdersTable[[#This Row],[Total revenue]]/OrdersTable[[#This Row],[count order id]]</f>
        <v>45.134254999999996</v>
      </c>
    </row>
    <row r="984" spans="1:19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>
        <f>_xlfn.XLOOKUP(C984,customers!$A$1:$A$1001,customers!B983:B1983,,0)</f>
        <v>0</v>
      </c>
      <c r="G984" s="2" t="str">
        <f>_xlfn.XLOOKUP(C984,customers!$A$1:$A$1001,customers!$C$1:$C$1001,,0)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 s="5">
        <f>_xlfn.XLOOKUP(D984,products!$A$1:$A$49,products!$D$1:$D$49,,0)</f>
        <v>1</v>
      </c>
      <c r="L984" s="6">
        <f>_xlfn.XLOOKUP(D984,products!$A$1:$A$49,products!$E$1:$E$49,,0)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Large</v>
      </c>
      <c r="P984">
        <f>_xlfn.XLOOKUP(OrdersTable[[#This Row],[Customer ID]],customers!$A$1:$A$1001,customers!I983:I1983,,0)</f>
        <v>0</v>
      </c>
      <c r="Q984" s="7">
        <f>SUM(OrdersTable[Sales])</f>
        <v>45134.254999999997</v>
      </c>
      <c r="R984">
        <f>COUNTA(OrdersTable[Order ID])</f>
        <v>1000</v>
      </c>
      <c r="S984" s="7">
        <f>OrdersTable[[#This Row],[Total revenue]]/OrdersTable[[#This Row],[count order id]]</f>
        <v>45.134254999999996</v>
      </c>
    </row>
    <row r="985" spans="1:19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>
        <f>_xlfn.XLOOKUP(C985,customers!$A$1:$A$1001,customers!B984:B1984,,0)</f>
        <v>0</v>
      </c>
      <c r="G985" s="2" t="str">
        <f>_xlfn.XLOOKUP(C985,customers!$A$1:$A$1001,customers!$C$1:$C$1001,,0)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 s="5">
        <f>_xlfn.XLOOKUP(D985,products!$A$1:$A$49,products!$D$1:$D$49,,0)</f>
        <v>0.2</v>
      </c>
      <c r="L985" s="6">
        <f>_xlfn.XLOOKUP(D985,products!$A$1:$A$49,products!$E$1:$E$49,,0)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>
        <f>_xlfn.XLOOKUP(OrdersTable[[#This Row],[Customer ID]],customers!$A$1:$A$1001,customers!I984:I1984,,0)</f>
        <v>0</v>
      </c>
      <c r="Q985" s="7">
        <f>SUM(OrdersTable[Sales])</f>
        <v>45134.254999999997</v>
      </c>
      <c r="R985">
        <f>COUNTA(OrdersTable[Order ID])</f>
        <v>1000</v>
      </c>
      <c r="S985" s="7">
        <f>OrdersTable[[#This Row],[Total revenue]]/OrdersTable[[#This Row],[count order id]]</f>
        <v>45.134254999999996</v>
      </c>
    </row>
    <row r="986" spans="1:19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>
        <f>_xlfn.XLOOKUP(C986,customers!$A$1:$A$1001,customers!B985:B1985,,0)</f>
        <v>0</v>
      </c>
      <c r="G986" s="2" t="str">
        <f>_xlfn.XLOOKUP(C986,customers!$A$1:$A$1001,customers!$C$1:$C$1001,,0)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 s="5">
        <f>_xlfn.XLOOKUP(D986,products!$A$1:$A$49,products!$D$1:$D$49,,0)</f>
        <v>2.5</v>
      </c>
      <c r="L986" s="6">
        <f>_xlfn.XLOOKUP(D986,products!$A$1:$A$49,products!$E$1:$E$49,,0)</f>
        <v>31.624999999999996</v>
      </c>
      <c r="M986" s="6">
        <f t="shared" si="45"/>
        <v>31.624999999999996</v>
      </c>
      <c r="N986" t="str">
        <f t="shared" si="46"/>
        <v>Excecutive</v>
      </c>
      <c r="O986" t="str">
        <f t="shared" si="47"/>
        <v>Medium</v>
      </c>
      <c r="P986">
        <f>_xlfn.XLOOKUP(OrdersTable[[#This Row],[Customer ID]],customers!$A$1:$A$1001,customers!I985:I1985,,0)</f>
        <v>0</v>
      </c>
      <c r="Q986" s="7">
        <f>SUM(OrdersTable[Sales])</f>
        <v>45134.254999999997</v>
      </c>
      <c r="R986">
        <f>COUNTA(OrdersTable[Order ID])</f>
        <v>1000</v>
      </c>
      <c r="S986" s="7">
        <f>OrdersTable[[#This Row],[Total revenue]]/OrdersTable[[#This Row],[count order id]]</f>
        <v>45.134254999999996</v>
      </c>
    </row>
    <row r="987" spans="1:19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>
        <f>_xlfn.XLOOKUP(C987,customers!$A$1:$A$1001,customers!B986:B1986,,0)</f>
        <v>0</v>
      </c>
      <c r="G987" s="2" t="str">
        <f>_xlfn.XLOOKUP(C987,customers!$A$1:$A$1001,customers!$C$1:$C$1001,,0)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 s="5">
        <f>_xlfn.XLOOKUP(D987,products!$A$1:$A$49,products!$D$1:$D$49,,0)</f>
        <v>1</v>
      </c>
      <c r="L987" s="6">
        <f>_xlfn.XLOOKUP(D987,products!$A$1:$A$49,products!$E$1:$E$49,,0)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Large</v>
      </c>
      <c r="P987">
        <f>_xlfn.XLOOKUP(OrdersTable[[#This Row],[Customer ID]],customers!$A$1:$A$1001,customers!I986:I1986,,0)</f>
        <v>0</v>
      </c>
      <c r="Q987" s="7">
        <f>SUM(OrdersTable[Sales])</f>
        <v>45134.254999999997</v>
      </c>
      <c r="R987">
        <f>COUNTA(OrdersTable[Order ID])</f>
        <v>1000</v>
      </c>
      <c r="S987" s="7">
        <f>OrdersTable[[#This Row],[Total revenue]]/OrdersTable[[#This Row],[count order id]]</f>
        <v>45.134254999999996</v>
      </c>
    </row>
    <row r="988" spans="1:19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>
        <f>_xlfn.XLOOKUP(C988,customers!$A$1:$A$1001,customers!B987:B1987,,0)</f>
        <v>0</v>
      </c>
      <c r="G988" s="2" t="str">
        <f>_xlfn.XLOOKUP(C988,customers!$A$1:$A$1001,customers!$C$1:$C$1001,,0)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 s="5">
        <f>_xlfn.XLOOKUP(D988,products!$A$1:$A$49,products!$D$1:$D$49,,0)</f>
        <v>2.5</v>
      </c>
      <c r="L988" s="6">
        <f>_xlfn.XLOOKUP(D988,products!$A$1:$A$49,products!$E$1:$E$49,,0)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>
        <f>_xlfn.XLOOKUP(OrdersTable[[#This Row],[Customer ID]],customers!$A$1:$A$1001,customers!I987:I1987,,0)</f>
        <v>0</v>
      </c>
      <c r="Q988" s="7">
        <f>SUM(OrdersTable[Sales])</f>
        <v>45134.254999999997</v>
      </c>
      <c r="R988">
        <f>COUNTA(OrdersTable[Order ID])</f>
        <v>1000</v>
      </c>
      <c r="S988" s="7">
        <f>OrdersTable[[#This Row],[Total revenue]]/OrdersTable[[#This Row],[count order id]]</f>
        <v>45.134254999999996</v>
      </c>
    </row>
    <row r="989" spans="1:19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>
        <f>_xlfn.XLOOKUP(C989,customers!$A$1:$A$1001,customers!B988:B1988,,0)</f>
        <v>0</v>
      </c>
      <c r="G989" s="2" t="str">
        <f>_xlfn.XLOOKUP(C989,customers!$A$1:$A$1001,customers!$C$1:$C$1001,,0)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 s="5">
        <f>_xlfn.XLOOKUP(D989,products!$A$1:$A$49,products!$D$1:$D$49,,0)</f>
        <v>0.5</v>
      </c>
      <c r="L989" s="6">
        <f>_xlfn.XLOOKUP(D989,products!$A$1:$A$49,products!$E$1:$E$49,,0)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>
        <f>_xlfn.XLOOKUP(OrdersTable[[#This Row],[Customer ID]],customers!$A$1:$A$1001,customers!I988:I1988,,0)</f>
        <v>0</v>
      </c>
      <c r="Q989" s="7">
        <f>SUM(OrdersTable[Sales])</f>
        <v>45134.254999999997</v>
      </c>
      <c r="R989">
        <f>COUNTA(OrdersTable[Order ID])</f>
        <v>1000</v>
      </c>
      <c r="S989" s="7">
        <f>OrdersTable[[#This Row],[Total revenue]]/OrdersTable[[#This Row],[count order id]]</f>
        <v>45.134254999999996</v>
      </c>
    </row>
    <row r="990" spans="1:19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>
        <f>_xlfn.XLOOKUP(C990,customers!$A$1:$A$1001,customers!B989:B1989,,0)</f>
        <v>0</v>
      </c>
      <c r="G990" s="2">
        <f>_xlfn.XLOOKUP(C990,customers!$A$1:$A$1001,customers!$C$1:$C$1001,,0)</f>
        <v>0</v>
      </c>
      <c r="H990" s="2" t="str">
        <f>_xlfn.XLOOKUP(C990,customers!$A$1:$A$1001,customers!$G$1:$G$1001,,0)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 s="5">
        <f>_xlfn.XLOOKUP(D990,products!$A$1:$A$49,products!$D$1:$D$49,,0)</f>
        <v>1</v>
      </c>
      <c r="L990" s="6">
        <f>_xlfn.XLOOKUP(D990,products!$A$1:$A$49,products!$E$1:$E$49,,0)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>
        <f>_xlfn.XLOOKUP(OrdersTable[[#This Row],[Customer ID]],customers!$A$1:$A$1001,customers!I989:I1989,,0)</f>
        <v>0</v>
      </c>
      <c r="Q990" s="7">
        <f>SUM(OrdersTable[Sales])</f>
        <v>45134.254999999997</v>
      </c>
      <c r="R990">
        <f>COUNTA(OrdersTable[Order ID])</f>
        <v>1000</v>
      </c>
      <c r="S990" s="7">
        <f>OrdersTable[[#This Row],[Total revenue]]/OrdersTable[[#This Row],[count order id]]</f>
        <v>45.134254999999996</v>
      </c>
    </row>
    <row r="991" spans="1:19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>
        <f>_xlfn.XLOOKUP(C991,customers!$A$1:$A$1001,customers!B990:B1990,,0)</f>
        <v>0</v>
      </c>
      <c r="G991" s="2">
        <f>_xlfn.XLOOKUP(C991,customers!$A$1:$A$1001,customers!$C$1:$C$1001,,0)</f>
        <v>0</v>
      </c>
      <c r="H991" s="2" t="str">
        <f>_xlfn.XLOOKUP(C991,customers!$A$1:$A$1001,customers!$G$1:$G$1001,,0)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 s="5">
        <f>_xlfn.XLOOKUP(D991,products!$A$1:$A$49,products!$D$1:$D$49,,0)</f>
        <v>2.5</v>
      </c>
      <c r="L991" s="6">
        <f>_xlfn.XLOOKUP(D991,products!$A$1:$A$49,products!$E$1:$E$49,,0)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>
        <f>_xlfn.XLOOKUP(OrdersTable[[#This Row],[Customer ID]],customers!$A$1:$A$1001,customers!I990:I1990,,0)</f>
        <v>0</v>
      </c>
      <c r="Q991" s="7">
        <f>SUM(OrdersTable[Sales])</f>
        <v>45134.254999999997</v>
      </c>
      <c r="R991">
        <f>COUNTA(OrdersTable[Order ID])</f>
        <v>1000</v>
      </c>
      <c r="S991" s="7">
        <f>OrdersTable[[#This Row],[Total revenue]]/OrdersTable[[#This Row],[count order id]]</f>
        <v>45.134254999999996</v>
      </c>
    </row>
    <row r="992" spans="1:19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>
        <f>_xlfn.XLOOKUP(C992,customers!$A$1:$A$1001,customers!B991:B1991,,0)</f>
        <v>0</v>
      </c>
      <c r="G992" s="2">
        <f>_xlfn.XLOOKUP(C992,customers!$A$1:$A$1001,customers!$C$1:$C$1001,,0)</f>
        <v>0</v>
      </c>
      <c r="H992" s="2" t="str">
        <f>_xlfn.XLOOKUP(C992,customers!$A$1:$A$1001,customers!$G$1:$G$1001,,0)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 s="5">
        <f>_xlfn.XLOOKUP(D992,products!$A$1:$A$49,products!$D$1:$D$49,,0)</f>
        <v>0.2</v>
      </c>
      <c r="L992" s="6">
        <f>_xlfn.XLOOKUP(D992,products!$A$1:$A$49,products!$E$1:$E$49,,0)</f>
        <v>3.645</v>
      </c>
      <c r="M992" s="6">
        <f t="shared" si="45"/>
        <v>18.225000000000001</v>
      </c>
      <c r="N992" t="str">
        <f t="shared" si="46"/>
        <v>Excecutive</v>
      </c>
      <c r="O992" t="str">
        <f t="shared" si="47"/>
        <v>Dark</v>
      </c>
      <c r="P992">
        <f>_xlfn.XLOOKUP(OrdersTable[[#This Row],[Customer ID]],customers!$A$1:$A$1001,customers!I991:I1991,,0)</f>
        <v>0</v>
      </c>
      <c r="Q992" s="7">
        <f>SUM(OrdersTable[Sales])</f>
        <v>45134.254999999997</v>
      </c>
      <c r="R992">
        <f>COUNTA(OrdersTable[Order ID])</f>
        <v>1000</v>
      </c>
      <c r="S992" s="7">
        <f>OrdersTable[[#This Row],[Total revenue]]/OrdersTable[[#This Row],[count order id]]</f>
        <v>45.134254999999996</v>
      </c>
    </row>
    <row r="993" spans="1:19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>
        <f>_xlfn.XLOOKUP(C993,customers!$A$1:$A$1001,customers!B992:B1992,,0)</f>
        <v>0</v>
      </c>
      <c r="G993" s="2">
        <f>_xlfn.XLOOKUP(C993,customers!$A$1:$A$1001,customers!$C$1:$C$1001,,0)</f>
        <v>0</v>
      </c>
      <c r="H993" s="2" t="str">
        <f>_xlfn.XLOOKUP(C993,customers!$A$1:$A$1001,customers!$G$1:$G$1001,,0)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 s="5">
        <f>_xlfn.XLOOKUP(D993,products!$A$1:$A$49,products!$D$1:$D$49,,0)</f>
        <v>0.5</v>
      </c>
      <c r="L993" s="6">
        <f>_xlfn.XLOOKUP(D993,products!$A$1:$A$49,products!$E$1:$E$49,,0)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>
        <f>_xlfn.XLOOKUP(OrdersTable[[#This Row],[Customer ID]],customers!$A$1:$A$1001,customers!I992:I1992,,0)</f>
        <v>0</v>
      </c>
      <c r="Q993" s="7">
        <f>SUM(OrdersTable[Sales])</f>
        <v>45134.254999999997</v>
      </c>
      <c r="R993">
        <f>COUNTA(OrdersTable[Order ID])</f>
        <v>1000</v>
      </c>
      <c r="S993" s="7">
        <f>OrdersTable[[#This Row],[Total revenue]]/OrdersTable[[#This Row],[count order id]]</f>
        <v>45.134254999999996</v>
      </c>
    </row>
    <row r="994" spans="1:19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>
        <f>_xlfn.XLOOKUP(C994,customers!$A$1:$A$1001,customers!B993:B1993,,0)</f>
        <v>0</v>
      </c>
      <c r="G994" s="2">
        <f>_xlfn.XLOOKUP(C994,customers!$A$1:$A$1001,customers!$C$1:$C$1001,,0)</f>
        <v>0</v>
      </c>
      <c r="H994" s="2" t="str">
        <f>_xlfn.XLOOKUP(C994,customers!$A$1:$A$1001,customers!$G$1:$G$1001,,0)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 s="5">
        <f>_xlfn.XLOOKUP(D994,products!$A$1:$A$49,products!$D$1:$D$49,,0)</f>
        <v>2.5</v>
      </c>
      <c r="L994" s="6">
        <f>_xlfn.XLOOKUP(D994,products!$A$1:$A$49,products!$E$1:$E$49,,0)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Large</v>
      </c>
      <c r="P994">
        <f>_xlfn.XLOOKUP(OrdersTable[[#This Row],[Customer ID]],customers!$A$1:$A$1001,customers!I993:I1993,,0)</f>
        <v>0</v>
      </c>
      <c r="Q994" s="7">
        <f>SUM(OrdersTable[Sales])</f>
        <v>45134.254999999997</v>
      </c>
      <c r="R994">
        <f>COUNTA(OrdersTable[Order ID])</f>
        <v>1000</v>
      </c>
      <c r="S994" s="7">
        <f>OrdersTable[[#This Row],[Total revenue]]/OrdersTable[[#This Row],[count order id]]</f>
        <v>45.134254999999996</v>
      </c>
    </row>
    <row r="995" spans="1:19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>
        <f>_xlfn.XLOOKUP(C995,customers!$A$1:$A$1001,customers!B994:B1994,,0)</f>
        <v>0</v>
      </c>
      <c r="G995" s="2">
        <f>_xlfn.XLOOKUP(C995,customers!$A$1:$A$1001,customers!$C$1:$C$1001,,0)</f>
        <v>0</v>
      </c>
      <c r="H995" s="2" t="str">
        <f>_xlfn.XLOOKUP(C995,customers!$A$1:$A$1001,customers!$G$1:$G$1001,,0)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 s="5">
        <f>_xlfn.XLOOKUP(D995,products!$A$1:$A$49,products!$D$1:$D$49,,0)</f>
        <v>1</v>
      </c>
      <c r="L995" s="6">
        <f>_xlfn.XLOOKUP(D995,products!$A$1:$A$49,products!$E$1:$E$49,,0)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Large</v>
      </c>
      <c r="P995">
        <f>_xlfn.XLOOKUP(OrdersTable[[#This Row],[Customer ID]],customers!$A$1:$A$1001,customers!I994:I1994,,0)</f>
        <v>0</v>
      </c>
      <c r="Q995" s="7">
        <f>SUM(OrdersTable[Sales])</f>
        <v>45134.254999999997</v>
      </c>
      <c r="R995">
        <f>COUNTA(OrdersTable[Order ID])</f>
        <v>1000</v>
      </c>
      <c r="S995" s="7">
        <f>OrdersTable[[#This Row],[Total revenue]]/OrdersTable[[#This Row],[count order id]]</f>
        <v>45.134254999999996</v>
      </c>
    </row>
    <row r="996" spans="1:19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>
        <f>_xlfn.XLOOKUP(C996,customers!$A$1:$A$1001,customers!B995:B1995,,0)</f>
        <v>0</v>
      </c>
      <c r="G996" s="2">
        <f>_xlfn.XLOOKUP(C996,customers!$A$1:$A$1001,customers!$C$1:$C$1001,,0)</f>
        <v>0</v>
      </c>
      <c r="H996" s="2" t="str">
        <f>_xlfn.XLOOKUP(C996,customers!$A$1:$A$1001,customers!$G$1:$G$1001,,0)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 s="5">
        <f>_xlfn.XLOOKUP(D996,products!$A$1:$A$49,products!$D$1:$D$49,,0)</f>
        <v>0.2</v>
      </c>
      <c r="L996" s="6">
        <f>_xlfn.XLOOKUP(D996,products!$A$1:$A$49,products!$E$1:$E$49,,0)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>
        <f>_xlfn.XLOOKUP(OrdersTable[[#This Row],[Customer ID]],customers!$A$1:$A$1001,customers!I995:I1995,,0)</f>
        <v>0</v>
      </c>
      <c r="Q996" s="7">
        <f>SUM(OrdersTable[Sales])</f>
        <v>45134.254999999997</v>
      </c>
      <c r="R996">
        <f>COUNTA(OrdersTable[Order ID])</f>
        <v>1000</v>
      </c>
      <c r="S996" s="7">
        <f>OrdersTable[[#This Row],[Total revenue]]/OrdersTable[[#This Row],[count order id]]</f>
        <v>45.134254999999996</v>
      </c>
    </row>
    <row r="997" spans="1:19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>
        <f>_xlfn.XLOOKUP(C997,customers!$A$1:$A$1001,customers!B996:B1996,,0)</f>
        <v>0</v>
      </c>
      <c r="G997" s="2" t="str">
        <f>_xlfn.XLOOKUP(C997,customers!$A$1:$A$1001,customers!$C$1:$C$1001,,0)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 s="5">
        <f>_xlfn.XLOOKUP(D997,products!$A$1:$A$49,products!$D$1:$D$49,,0)</f>
        <v>2.5</v>
      </c>
      <c r="L997" s="6">
        <f>_xlfn.XLOOKUP(D997,products!$A$1:$A$49,products!$E$1:$E$49,,0)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Large</v>
      </c>
      <c r="P997">
        <f>_xlfn.XLOOKUP(OrdersTable[[#This Row],[Customer ID]],customers!$A$1:$A$1001,customers!I996:I1996,,0)</f>
        <v>0</v>
      </c>
      <c r="Q997" s="7">
        <f>SUM(OrdersTable[Sales])</f>
        <v>45134.254999999997</v>
      </c>
      <c r="R997">
        <f>COUNTA(OrdersTable[Order ID])</f>
        <v>1000</v>
      </c>
      <c r="S997" s="7">
        <f>OrdersTable[[#This Row],[Total revenue]]/OrdersTable[[#This Row],[count order id]]</f>
        <v>45.134254999999996</v>
      </c>
    </row>
    <row r="998" spans="1:19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>
        <f>_xlfn.XLOOKUP(C998,customers!$A$1:$A$1001,customers!B997:B1997,,0)</f>
        <v>0</v>
      </c>
      <c r="G998" s="2">
        <f>_xlfn.XLOOKUP(C998,customers!$A$1:$A$1001,customers!$C$1:$C$1001,,0)</f>
        <v>0</v>
      </c>
      <c r="H998" s="2" t="str">
        <f>_xlfn.XLOOKUP(C998,customers!$A$1:$A$1001,customers!$G$1:$G$1001,,0)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 s="5">
        <f>_xlfn.XLOOKUP(D998,products!$A$1:$A$49,products!$D$1:$D$49,,0)</f>
        <v>0.5</v>
      </c>
      <c r="L998" s="6">
        <f>_xlfn.XLOOKUP(D998,products!$A$1:$A$49,products!$E$1:$E$49,,0)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>
        <f>_xlfn.XLOOKUP(OrdersTable[[#This Row],[Customer ID]],customers!$A$1:$A$1001,customers!I997:I1997,,0)</f>
        <v>0</v>
      </c>
      <c r="Q998" s="7">
        <f>SUM(OrdersTable[Sales])</f>
        <v>45134.254999999997</v>
      </c>
      <c r="R998">
        <f>COUNTA(OrdersTable[Order ID])</f>
        <v>1000</v>
      </c>
      <c r="S998" s="7">
        <f>OrdersTable[[#This Row],[Total revenue]]/OrdersTable[[#This Row],[count order id]]</f>
        <v>45.134254999999996</v>
      </c>
    </row>
    <row r="999" spans="1:19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>
        <f>_xlfn.XLOOKUP(C999,customers!$A$1:$A$1001,customers!B998:B1998,,0)</f>
        <v>0</v>
      </c>
      <c r="G999" s="2">
        <f>_xlfn.XLOOKUP(C999,customers!$A$1:$A$1001,customers!$C$1:$C$1001,,0)</f>
        <v>0</v>
      </c>
      <c r="H999" s="2" t="str">
        <f>_xlfn.XLOOKUP(C999,customers!$A$1:$A$1001,customers!$G$1:$G$1001,,0)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 s="5">
        <f>_xlfn.XLOOKUP(D999,products!$A$1:$A$49,products!$D$1:$D$49,,0)</f>
        <v>0.5</v>
      </c>
      <c r="L999" s="6">
        <f>_xlfn.XLOOKUP(D999,products!$A$1:$A$49,products!$E$1:$E$49,,0)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>
        <f>_xlfn.XLOOKUP(OrdersTable[[#This Row],[Customer ID]],customers!$A$1:$A$1001,customers!I998:I1998,,0)</f>
        <v>0</v>
      </c>
      <c r="Q999" s="7">
        <f>SUM(OrdersTable[Sales])</f>
        <v>45134.254999999997</v>
      </c>
      <c r="R999">
        <f>COUNTA(OrdersTable[Order ID])</f>
        <v>1000</v>
      </c>
      <c r="S999" s="7">
        <f>OrdersTable[[#This Row],[Total revenue]]/OrdersTable[[#This Row],[count order id]]</f>
        <v>45.134254999999996</v>
      </c>
    </row>
    <row r="1000" spans="1:19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>
        <f>_xlfn.XLOOKUP(C1000,customers!$A$1:$A$1001,customers!B999:B1999,,0)</f>
        <v>0</v>
      </c>
      <c r="G1000" s="2" t="str">
        <f>_xlfn.XLOOKUP(C1000,customers!$A$1:$A$1001,customers!$C$1:$C$1001,,0)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 s="5">
        <f>_xlfn.XLOOKUP(D1000,products!$A$1:$A$49,products!$D$1:$D$49,,0)</f>
        <v>1</v>
      </c>
      <c r="L1000" s="6">
        <f>_xlfn.XLOOKUP(D1000,products!$A$1:$A$49,products!$E$1:$E$49,,0)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>
        <f>_xlfn.XLOOKUP(OrdersTable[[#This Row],[Customer ID]],customers!$A$1:$A$1001,customers!I999:I1999,,0)</f>
        <v>0</v>
      </c>
      <c r="Q1000" s="7">
        <f>SUM(OrdersTable[Sales])</f>
        <v>45134.254999999997</v>
      </c>
      <c r="R1000">
        <f>COUNTA(OrdersTable[Order ID])</f>
        <v>1000</v>
      </c>
      <c r="S1000" s="7">
        <f>OrdersTable[[#This Row],[Total revenue]]/OrdersTable[[#This Row],[count order id]]</f>
        <v>45.134254999999996</v>
      </c>
    </row>
    <row r="1001" spans="1:19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>
        <f>_xlfn.XLOOKUP(C1001,customers!$A$1:$A$1001,customers!B1000:B2000,,0)</f>
        <v>0</v>
      </c>
      <c r="G1001" s="2">
        <f>_xlfn.XLOOKUP(C1001,customers!$A$1:$A$1001,customers!$C$1:$C$1001,,0)</f>
        <v>0</v>
      </c>
      <c r="H1001" s="2" t="str">
        <f>_xlfn.XLOOKUP(C1001,customers!$A$1:$A$1001,customers!$G$1:$G$1001,,0)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 s="5">
        <f>_xlfn.XLOOKUP(D1001,products!$A$1:$A$49,products!$D$1:$D$49,,0)</f>
        <v>0.2</v>
      </c>
      <c r="L1001" s="6">
        <f>_xlfn.XLOOKUP(D1001,products!$A$1:$A$49,products!$E$1:$E$49,,0)</f>
        <v>4.125</v>
      </c>
      <c r="M1001" s="6">
        <f t="shared" si="45"/>
        <v>12.375</v>
      </c>
      <c r="N1001" t="str">
        <f t="shared" si="46"/>
        <v>Excecutive</v>
      </c>
      <c r="O1001" t="str">
        <f t="shared" si="47"/>
        <v>Medium</v>
      </c>
      <c r="P1001">
        <f>_xlfn.XLOOKUP(OrdersTable[[#This Row],[Customer ID]],customers!$A$1:$A$1001,customers!I1000:I2000,,0)</f>
        <v>0</v>
      </c>
      <c r="Q1001" s="7">
        <f>SUM(OrdersTable[Sales])</f>
        <v>45134.254999999997</v>
      </c>
      <c r="R1001">
        <f>COUNTA(OrdersTable[Order ID])</f>
        <v>1000</v>
      </c>
      <c r="S1001" s="7">
        <f>OrdersTable[[#This Row],[Total revenue]]/OrdersTable[[#This Row],[count order id]]</f>
        <v>45.134254999999996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1" workbookViewId="0">
      <selection activeCell="A3" sqref="A3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A20" sqref="A2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Aditi Khandelwal</cp:lastModifiedBy>
  <cp:revision/>
  <dcterms:created xsi:type="dcterms:W3CDTF">2022-11-26T09:51:45Z</dcterms:created>
  <dcterms:modified xsi:type="dcterms:W3CDTF">2024-06-18T12:03:43Z</dcterms:modified>
  <cp:category/>
  <cp:contentStatus/>
</cp:coreProperties>
</file>