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40" yWindow="105" windowWidth="14805" windowHeight="8010" activeTab="2"/>
  </bookViews>
  <sheets>
    <sheet name="Sheet1" sheetId="1" r:id="rId1"/>
    <sheet name="EL-n" sheetId="4" r:id="rId2"/>
    <sheet name="VL" sheetId="5" r:id="rId3"/>
    <sheet name="oc" sheetId="6" r:id="rId4"/>
    <sheet name="Sheet2" sheetId="7" r:id="rId5"/>
  </sheets>
  <definedNames>
    <definedName name="_xlnm.Print_Titles" localSheetId="2">VL!$9:$11</definedName>
  </definedNames>
  <calcPr calcId="124519"/>
</workbook>
</file>

<file path=xl/calcChain.xml><?xml version="1.0" encoding="utf-8"?>
<calcChain xmlns="http://schemas.openxmlformats.org/spreadsheetml/2006/main">
  <c r="H52" i="5"/>
  <c r="H42"/>
  <c r="H41"/>
  <c r="Y56" i="1" l="1"/>
  <c r="G39" s="1"/>
  <c r="AB55"/>
  <c r="Y55"/>
  <c r="V55"/>
  <c r="V56" s="1"/>
  <c r="G35" s="1"/>
  <c r="S55"/>
  <c r="P55"/>
  <c r="M55"/>
  <c r="J55"/>
  <c r="D55"/>
  <c r="D53"/>
  <c r="D52"/>
  <c r="D51"/>
  <c r="S50"/>
  <c r="J50"/>
  <c r="D50"/>
  <c r="Y49"/>
  <c r="V49"/>
  <c r="P49"/>
  <c r="P56" s="1"/>
  <c r="G27" s="1"/>
  <c r="J49"/>
  <c r="G49"/>
  <c r="D49"/>
  <c r="D56" s="1"/>
  <c r="G11" s="1"/>
  <c r="G42"/>
  <c r="E41"/>
  <c r="D41"/>
  <c r="F41" s="1"/>
  <c r="E40"/>
  <c r="D40"/>
  <c r="F40" s="1"/>
  <c r="F38"/>
  <c r="D38"/>
  <c r="E38" s="1"/>
  <c r="G38" s="1"/>
  <c r="F37"/>
  <c r="D37"/>
  <c r="E37" s="1"/>
  <c r="G37" s="1"/>
  <c r="F36"/>
  <c r="D36"/>
  <c r="E36" s="1"/>
  <c r="G36" s="1"/>
  <c r="E34"/>
  <c r="D34"/>
  <c r="F34" s="1"/>
  <c r="G34" s="1"/>
  <c r="E33"/>
  <c r="D33"/>
  <c r="F33" s="1"/>
  <c r="G33" s="1"/>
  <c r="E32"/>
  <c r="D32"/>
  <c r="F32" s="1"/>
  <c r="G32" s="1"/>
  <c r="G31"/>
  <c r="D30"/>
  <c r="F30" s="1"/>
  <c r="D29"/>
  <c r="F29" s="1"/>
  <c r="D28"/>
  <c r="F28" s="1"/>
  <c r="E26"/>
  <c r="D26"/>
  <c r="F26" s="1"/>
  <c r="E25"/>
  <c r="D25"/>
  <c r="F25" s="1"/>
  <c r="G24"/>
  <c r="E23"/>
  <c r="D23"/>
  <c r="F23" s="1"/>
  <c r="G23" s="1"/>
  <c r="H23" s="1"/>
  <c r="E22"/>
  <c r="D22"/>
  <c r="F22" s="1"/>
  <c r="G22" s="1"/>
  <c r="G21"/>
  <c r="E20"/>
  <c r="D20"/>
  <c r="F20" s="1"/>
  <c r="E19"/>
  <c r="D19"/>
  <c r="F19" s="1"/>
  <c r="E18"/>
  <c r="D18"/>
  <c r="F18" s="1"/>
  <c r="E17"/>
  <c r="D17"/>
  <c r="F17" s="1"/>
  <c r="G16"/>
  <c r="F15"/>
  <c r="D15"/>
  <c r="E15" s="1"/>
  <c r="G15" s="1"/>
  <c r="G14"/>
  <c r="G13"/>
  <c r="D12"/>
  <c r="F12" s="1"/>
  <c r="F10"/>
  <c r="D10"/>
  <c r="E10" s="1"/>
  <c r="G10" s="1"/>
  <c r="H10" s="1"/>
  <c r="F9"/>
  <c r="D9"/>
  <c r="E9" s="1"/>
  <c r="G9" s="1"/>
  <c r="E8"/>
  <c r="D8"/>
  <c r="F8" s="1"/>
  <c r="G8" s="1"/>
  <c r="H8" s="1"/>
  <c r="D7"/>
  <c r="F7" s="1"/>
  <c r="F6"/>
  <c r="E6"/>
  <c r="G6" s="1"/>
  <c r="H6" s="1"/>
  <c r="D6"/>
  <c r="F5"/>
  <c r="D5"/>
  <c r="E5" s="1"/>
  <c r="G5" s="1"/>
  <c r="H5" s="1"/>
  <c r="G18" l="1"/>
  <c r="G20"/>
  <c r="H20" s="1"/>
  <c r="G25"/>
  <c r="G40"/>
  <c r="G17"/>
  <c r="G19"/>
  <c r="G26"/>
  <c r="G41"/>
  <c r="H41" s="1"/>
  <c r="E7"/>
  <c r="G7" s="1"/>
  <c r="H7" s="1"/>
  <c r="E12"/>
  <c r="G12" s="1"/>
  <c r="E28"/>
  <c r="G28" s="1"/>
  <c r="E29"/>
  <c r="G29" s="1"/>
  <c r="E30"/>
  <c r="G30" s="1"/>
</calcChain>
</file>

<file path=xl/sharedStrings.xml><?xml version="1.0" encoding="utf-8"?>
<sst xmlns="http://schemas.openxmlformats.org/spreadsheetml/2006/main" count="470" uniqueCount="202">
  <si>
    <t>To</t>
  </si>
  <si>
    <t xml:space="preserve"> - </t>
  </si>
  <si>
    <t>28.09.2010</t>
  </si>
  <si>
    <t>27.12.2010</t>
  </si>
  <si>
    <t>MTL</t>
  </si>
  <si>
    <t>Winter</t>
  </si>
  <si>
    <t xml:space="preserve"> -</t>
  </si>
  <si>
    <t>Summer</t>
  </si>
  <si>
    <t>2016-2017</t>
  </si>
  <si>
    <t>summer</t>
  </si>
  <si>
    <t>2017-2018</t>
  </si>
  <si>
    <t>-</t>
  </si>
  <si>
    <t>Name</t>
  </si>
  <si>
    <t>Dr.E.Golden Julie</t>
  </si>
  <si>
    <t>DOJ</t>
  </si>
  <si>
    <t>25.08.2009</t>
  </si>
  <si>
    <t>Place</t>
  </si>
  <si>
    <t>Tirunelveli</t>
  </si>
  <si>
    <t xml:space="preserve"> Add Vacation             (2009-2010)</t>
  </si>
  <si>
    <t>EL</t>
  </si>
  <si>
    <t xml:space="preserve"> Add Vacation              (2010-2011)</t>
  </si>
  <si>
    <t xml:space="preserve"> Add Vacation           (2011-2012)</t>
  </si>
  <si>
    <t xml:space="preserve"> Add Vacation              (2012-2013)</t>
  </si>
  <si>
    <t xml:space="preserve"> Add Vacation              (2013-2014)</t>
  </si>
  <si>
    <t xml:space="preserve"> Add Vacation             (2014-2015)</t>
  </si>
  <si>
    <t xml:space="preserve"> Add Vacation             (2015-2016)</t>
  </si>
  <si>
    <t xml:space="preserve"> Add Vacation             (2016-2017)</t>
  </si>
  <si>
    <t xml:space="preserve"> Add Vacation             (2017-2018)</t>
  </si>
  <si>
    <t xml:space="preserve">Total </t>
  </si>
  <si>
    <t>2009-2010</t>
  </si>
  <si>
    <t>2010-2011</t>
  </si>
  <si>
    <t>2011-2012</t>
  </si>
  <si>
    <t>2012-2013</t>
  </si>
  <si>
    <t>2013-2014</t>
  </si>
  <si>
    <t>2014-2015</t>
  </si>
  <si>
    <t>2015-2016</t>
  </si>
  <si>
    <t>Vacation</t>
  </si>
  <si>
    <t>From</t>
  </si>
  <si>
    <t>Total</t>
  </si>
  <si>
    <t>Slot-I</t>
  </si>
  <si>
    <t>Slot-II</t>
  </si>
  <si>
    <t>Slot-III</t>
  </si>
  <si>
    <t>Slot-IV</t>
  </si>
  <si>
    <t>Slot-V</t>
  </si>
  <si>
    <t>Annexure -II</t>
  </si>
  <si>
    <t>Anna University Chennai</t>
  </si>
  <si>
    <t>Date of Joining on Duty after EL</t>
  </si>
  <si>
    <t>with Permission on</t>
  </si>
  <si>
    <t>2009-10</t>
  </si>
  <si>
    <t xml:space="preserve">   Summer   </t>
  </si>
  <si>
    <t>2011-12</t>
  </si>
  <si>
    <t>2012-13</t>
  </si>
  <si>
    <t>2013-14</t>
  </si>
  <si>
    <t>2014-15</t>
  </si>
  <si>
    <t>2015-16</t>
  </si>
  <si>
    <t>2016-17</t>
  </si>
  <si>
    <t>Computer Science and Engineering</t>
  </si>
  <si>
    <t xml:space="preserve">Anna University Regional Campus - Tirunelveli </t>
  </si>
  <si>
    <t>Vacation Availed</t>
  </si>
  <si>
    <t>Vacation Prevention</t>
  </si>
  <si>
    <t>Summer Winter</t>
  </si>
  <si>
    <t>Total No. of Days</t>
  </si>
  <si>
    <t>16-05-2022</t>
  </si>
  <si>
    <t>23-05-2022</t>
  </si>
  <si>
    <t>Assisstant Professor</t>
  </si>
  <si>
    <t>Earned Leave  (EL)</t>
  </si>
  <si>
    <r>
      <rPr>
        <sz val="11"/>
        <rFont val="Arial"/>
        <family val="2"/>
      </rPr>
      <t>Typeof
Leave</t>
    </r>
  </si>
  <si>
    <t>with permission on</t>
  </si>
  <si>
    <t>Medical Fitness on</t>
  </si>
  <si>
    <r>
      <rPr>
        <sz val="11"/>
        <rFont val="Arial"/>
        <family val="2"/>
      </rPr>
      <t>Date of Joining on Duty after
leave</t>
    </r>
  </si>
  <si>
    <t>01.02.2019</t>
  </si>
  <si>
    <t>19.02.2019</t>
  </si>
  <si>
    <t>20.02.2019</t>
  </si>
  <si>
    <t>21-05-2022</t>
  </si>
  <si>
    <t xml:space="preserve">Head  of the Department </t>
  </si>
  <si>
    <t>Dean</t>
  </si>
  <si>
    <t xml:space="preserve">20.02.2019 –FN relieved from Anna University Regional Campus -  Tirunelveli </t>
  </si>
  <si>
    <t>2017-18</t>
  </si>
  <si>
    <t>2018-19</t>
  </si>
  <si>
    <t>2019-20</t>
  </si>
  <si>
    <t>2020-21</t>
  </si>
  <si>
    <t>2021-22</t>
  </si>
  <si>
    <t>2022-23</t>
  </si>
  <si>
    <t>45*</t>
  </si>
  <si>
    <t>15*</t>
  </si>
  <si>
    <t>14.10.2010</t>
  </si>
  <si>
    <t>Nil</t>
  </si>
  <si>
    <t>27.12.2010 (Continued as  ML From 15.10.2010)</t>
  </si>
  <si>
    <t>15.10.2010 (Continuation of EL up to 14.10.2010)</t>
  </si>
  <si>
    <t>24.12.2010</t>
  </si>
  <si>
    <t>25.12.2020 &amp; 26.12.2010</t>
  </si>
  <si>
    <t xml:space="preserve">15.02.2022 &amp; 22.05.2022 </t>
  </si>
  <si>
    <t>Designation</t>
  </si>
  <si>
    <t>Department</t>
  </si>
  <si>
    <t>Date of Joining in Service</t>
  </si>
  <si>
    <t>Campus</t>
  </si>
  <si>
    <r>
      <rPr>
        <sz val="11"/>
        <color theme="1"/>
        <rFont val="Arial"/>
        <family val="2"/>
      </rPr>
      <t xml:space="preserve">DETAILS OF </t>
    </r>
    <r>
      <rPr>
        <sz val="11"/>
        <color rgb="FF0C0C0C"/>
        <rFont val="Arial"/>
        <family val="2"/>
      </rPr>
      <t>LEAVE</t>
    </r>
  </si>
  <si>
    <r>
      <rPr>
        <sz val="11"/>
        <color theme="1"/>
        <rFont val="Arial"/>
        <family val="2"/>
      </rPr>
      <t>Medical Leave  (ML)  /  Maternity Leave  (MTL) / Loss of pay (LOP)</t>
    </r>
  </si>
  <si>
    <r>
      <rPr>
        <sz val="11"/>
        <color theme="1"/>
        <rFont val="Arial"/>
        <family val="2"/>
      </rPr>
      <t>From</t>
    </r>
  </si>
  <si>
    <r>
      <rPr>
        <sz val="11"/>
        <rFont val="Arial"/>
        <family val="2"/>
      </rPr>
      <t xml:space="preserve">(ML/ </t>
    </r>
    <r>
      <rPr>
        <sz val="11"/>
        <color rgb="FF161616"/>
        <rFont val="Arial"/>
        <family val="2"/>
      </rPr>
      <t xml:space="preserve">EL
</t>
    </r>
    <r>
      <rPr>
        <sz val="11"/>
        <rFont val="Arial"/>
        <family val="2"/>
      </rPr>
      <t>/LOP/MTL)</t>
    </r>
  </si>
  <si>
    <t>Remarks</t>
  </si>
  <si>
    <t>AURCT / AR / 2010 / 01of 04</t>
  </si>
  <si>
    <t>AURCT / AR / 2019 / 03 of 14</t>
  </si>
  <si>
    <t>AURCT / AR / 2022 / 03 of 18</t>
  </si>
  <si>
    <t xml:space="preserve"> </t>
  </si>
  <si>
    <t>DETAILS OF VACATION</t>
  </si>
  <si>
    <t>Year</t>
  </si>
  <si>
    <t>Total No.
Days</t>
  </si>
  <si>
    <t xml:space="preserve">Remarks </t>
  </si>
  <si>
    <t>AURCT / AR / 2010 / 01 of 04</t>
  </si>
  <si>
    <t>AURCT / AR / 2012 / 03 of 13</t>
  </si>
  <si>
    <t>AURCT / AR / 2013 / 03 of 11</t>
  </si>
  <si>
    <t>AURCT / AR / 2014 / 03 of 12</t>
  </si>
  <si>
    <t>AURCT / AR / 2015 / 03 of 13</t>
  </si>
  <si>
    <t>AURCT / AR / 2016 / 03 of 14</t>
  </si>
  <si>
    <t>AURCT / AR / 2017 / 03 of 15</t>
  </si>
  <si>
    <t>AURCT / AR / 2018 / 03 of 16</t>
  </si>
  <si>
    <t xml:space="preserve">  AURCT / AR / 2022 / 03 of 18</t>
  </si>
  <si>
    <t xml:space="preserve">  AURCT / AR / 2022 / 03 of 18 and  AURCT / AR / 2023 / 03 of 18</t>
  </si>
  <si>
    <t>AURCT / AR / 2023 / 03 of 18</t>
  </si>
  <si>
    <t xml:space="preserve">  AURCT / AR / 2021 / 03 of 18</t>
  </si>
  <si>
    <t>19-05-2011</t>
  </si>
  <si>
    <t>01-06-2011</t>
  </si>
  <si>
    <t>2010-11</t>
  </si>
  <si>
    <t>31-01-2011</t>
  </si>
  <si>
    <t>13-12-2010</t>
  </si>
  <si>
    <t>23-12-2011</t>
  </si>
  <si>
    <t>29-12-2011</t>
  </si>
  <si>
    <t>15-12-2011</t>
  </si>
  <si>
    <t>16-11-2011</t>
  </si>
  <si>
    <t>31-12-2011</t>
  </si>
  <si>
    <t>16-12-2011</t>
  </si>
  <si>
    <t>22-12-2011</t>
  </si>
  <si>
    <t>30-12-2011</t>
  </si>
  <si>
    <t>15-05-2012</t>
  </si>
  <si>
    <t>30-06-2012</t>
  </si>
  <si>
    <t>21-06-2012</t>
  </si>
  <si>
    <t>22-06-2012</t>
  </si>
  <si>
    <t>26-12-2012</t>
  </si>
  <si>
    <t>20-05-2013</t>
  </si>
  <si>
    <t>27-06-2013</t>
  </si>
  <si>
    <t>27-05-2013</t>
  </si>
  <si>
    <t>19-06-2013</t>
  </si>
  <si>
    <t>26-05-2013</t>
  </si>
  <si>
    <t>20-06-2013</t>
  </si>
  <si>
    <t>26-11-2013</t>
  </si>
  <si>
    <t>27-11-2013</t>
  </si>
  <si>
    <t>28-11-2013</t>
  </si>
  <si>
    <t>15-05-2014</t>
  </si>
  <si>
    <t>25-11-2014</t>
  </si>
  <si>
    <t>27-11-2014</t>
  </si>
  <si>
    <t>15-05-2015</t>
  </si>
  <si>
    <t>28-06-2015</t>
  </si>
  <si>
    <t>16-11-2015</t>
  </si>
  <si>
    <t>30-11-2015</t>
  </si>
  <si>
    <t>17-11-2015</t>
  </si>
  <si>
    <t>20-11-2015</t>
  </si>
  <si>
    <t>21-11-2015</t>
  </si>
  <si>
    <t>14-05-2016</t>
  </si>
  <si>
    <t>30-06-2016</t>
  </si>
  <si>
    <t>24-05-2016</t>
  </si>
  <si>
    <t>23-05-2016</t>
  </si>
  <si>
    <t>17-11-2016</t>
  </si>
  <si>
    <t>22-11-2016</t>
  </si>
  <si>
    <t>23-11-2016</t>
  </si>
  <si>
    <t>21-11-2016</t>
  </si>
  <si>
    <t>24-11-2016</t>
  </si>
  <si>
    <t>16-05-2017</t>
  </si>
  <si>
    <t>29-06-2017</t>
  </si>
  <si>
    <t>31-05-2017</t>
  </si>
  <si>
    <t>20-11-2017</t>
  </si>
  <si>
    <t xml:space="preserve">16-05-2018 </t>
  </si>
  <si>
    <t xml:space="preserve">29-06-2018 </t>
  </si>
  <si>
    <t>22-11-2018</t>
  </si>
  <si>
    <t xml:space="preserve">  06-12-2018 </t>
  </si>
  <si>
    <t xml:space="preserve">14-05-2019 </t>
  </si>
  <si>
    <t xml:space="preserve"> 27-06-2019</t>
  </si>
  <si>
    <t>22-11-2019</t>
  </si>
  <si>
    <t xml:space="preserve"> 06-12-2019</t>
  </si>
  <si>
    <t>16-05-2020</t>
  </si>
  <si>
    <t xml:space="preserve"> 29-06-2020</t>
  </si>
  <si>
    <t>24-05-2021</t>
  </si>
  <si>
    <t>27-01-2022</t>
  </si>
  <si>
    <t xml:space="preserve">29-01-2022 </t>
  </si>
  <si>
    <t>28-01-2022</t>
  </si>
  <si>
    <t>22-06-2022</t>
  </si>
  <si>
    <t>26-07-2022</t>
  </si>
  <si>
    <t>26-12-2022</t>
  </si>
  <si>
    <t>26-07-2023</t>
  </si>
  <si>
    <t>18-01-2010</t>
  </si>
  <si>
    <t>19-01-2010</t>
  </si>
  <si>
    <t>22-01-2010</t>
  </si>
  <si>
    <t>26-01-2010</t>
  </si>
  <si>
    <t>28-01-2010</t>
  </si>
  <si>
    <t>17-01-2010</t>
  </si>
  <si>
    <t>20-01-2010</t>
  </si>
  <si>
    <t>21-01-2010</t>
  </si>
  <si>
    <t>27-01-2010</t>
  </si>
  <si>
    <t>26-11-2014</t>
  </si>
  <si>
    <t>AURCT / AR / 2010 / 01 of 04 and  AURCT / AR / 2011 / 01 /A of 05</t>
  </si>
  <si>
    <t>AURCT / AR / 2011 / 01 / A of 05</t>
  </si>
  <si>
    <t>AURCT / AR / 2011 / 01 / B of 05</t>
  </si>
</sst>
</file>

<file path=xl/styles.xml><?xml version="1.0" encoding="utf-8"?>
<styleSheet xmlns="http://schemas.openxmlformats.org/spreadsheetml/2006/main">
  <numFmts count="1">
    <numFmt numFmtId="164" formatCode="dd\-mm\-yyyy"/>
  </numFmts>
  <fonts count="12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Cambria"/>
      <family val="1"/>
      <scheme val="major"/>
    </font>
    <font>
      <sz val="11"/>
      <color rgb="FF000000"/>
      <name val="Arial"/>
      <family val="2"/>
    </font>
    <font>
      <sz val="11"/>
      <color rgb="FF0C0C0C"/>
      <name val="Arial"/>
      <family val="2"/>
    </font>
    <font>
      <sz val="11"/>
      <color rgb="FF161616"/>
      <name val="Arial"/>
      <family val="2"/>
    </font>
    <font>
      <sz val="10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2F2F2F"/>
      </left>
      <right/>
      <top style="thin">
        <color rgb="FF2F2F2F"/>
      </top>
      <bottom style="thin">
        <color rgb="FF2F2F2F"/>
      </bottom>
      <diagonal/>
    </border>
    <border>
      <left/>
      <right/>
      <top style="thin">
        <color rgb="FF2F2F2F"/>
      </top>
      <bottom style="thin">
        <color rgb="FF2F2F2F"/>
      </bottom>
      <diagonal/>
    </border>
    <border>
      <left/>
      <right style="thin">
        <color rgb="FF2F2F2F"/>
      </right>
      <top style="thin">
        <color rgb="FF2F2F2F"/>
      </top>
      <bottom style="thin">
        <color rgb="FF2F2F2F"/>
      </bottom>
      <diagonal/>
    </border>
    <border>
      <left style="thin">
        <color rgb="FF2F2F2F"/>
      </left>
      <right style="thin">
        <color rgb="FF2F2F2F"/>
      </right>
      <top style="thin">
        <color rgb="FF2F2F2F"/>
      </top>
      <bottom style="thin">
        <color rgb="FF2F2F2F"/>
      </bottom>
      <diagonal/>
    </border>
    <border>
      <left style="thin">
        <color rgb="FF2F2F2F"/>
      </left>
      <right style="thin">
        <color rgb="FF2F2F2F"/>
      </right>
      <top style="thin">
        <color rgb="FF2F2F2F"/>
      </top>
      <bottom/>
      <diagonal/>
    </border>
    <border>
      <left style="thin">
        <color rgb="FF2F2F2F"/>
      </left>
      <right style="thin">
        <color rgb="FF2F2F2F"/>
      </right>
      <top/>
      <bottom/>
      <diagonal/>
    </border>
    <border>
      <left style="thin">
        <color rgb="FF2F2F2F"/>
      </left>
      <right style="thin">
        <color rgb="FF2F2F2F"/>
      </right>
      <top/>
      <bottom style="thin">
        <color rgb="FF2F2F2F"/>
      </bottom>
      <diagonal/>
    </border>
    <border>
      <left/>
      <right/>
      <top/>
      <bottom style="thin">
        <color rgb="FF2F2F2F"/>
      </bottom>
      <diagonal/>
    </border>
    <border>
      <left/>
      <right style="thin">
        <color rgb="FF2F2F2F"/>
      </right>
      <top/>
      <bottom style="thin">
        <color rgb="FF2F2F2F"/>
      </bottom>
      <diagonal/>
    </border>
    <border>
      <left style="thin">
        <color rgb="FF2F2F2F"/>
      </left>
      <right/>
      <top/>
      <bottom style="thin">
        <color rgb="FF2F2F2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2F2F2F"/>
      </top>
      <bottom style="thin">
        <color rgb="FF2F2F2F"/>
      </bottom>
      <diagonal/>
    </border>
  </borders>
  <cellStyleXfs count="1">
    <xf numFmtId="0" fontId="0" fillId="0" borderId="0"/>
  </cellStyleXfs>
  <cellXfs count="138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left" wrapText="1"/>
    </xf>
    <xf numFmtId="1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14" fontId="1" fillId="0" borderId="2" xfId="0" applyNumberFormat="1" applyFont="1" applyBorder="1" applyAlignment="1">
      <alignment horizontal="left" wrapText="1"/>
    </xf>
    <xf numFmtId="14" fontId="1" fillId="0" borderId="2" xfId="0" applyNumberFormat="1" applyFont="1" applyBorder="1" applyAlignment="1">
      <alignment horizontal="center"/>
    </xf>
    <xf numFmtId="14" fontId="1" fillId="2" borderId="2" xfId="0" applyNumberFormat="1" applyFont="1" applyFill="1" applyBorder="1" applyAlignment="1">
      <alignment horizontal="left" wrapText="1"/>
    </xf>
    <xf numFmtId="14" fontId="1" fillId="2" borderId="2" xfId="0" applyNumberFormat="1" applyFont="1" applyFill="1" applyBorder="1" applyAlignment="1">
      <alignment horizontal="center"/>
    </xf>
    <xf numFmtId="14" fontId="1" fillId="2" borderId="2" xfId="0" applyNumberFormat="1" applyFont="1" applyFill="1" applyBorder="1"/>
    <xf numFmtId="0" fontId="1" fillId="2" borderId="2" xfId="0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14" fontId="1" fillId="3" borderId="2" xfId="0" applyNumberFormat="1" applyFont="1" applyFill="1" applyBorder="1" applyAlignment="1">
      <alignment horizontal="left" wrapText="1"/>
    </xf>
    <xf numFmtId="14" fontId="1" fillId="3" borderId="2" xfId="0" applyNumberFormat="1" applyFont="1" applyFill="1" applyBorder="1" applyAlignment="1">
      <alignment horizontal="center"/>
    </xf>
    <xf numFmtId="14" fontId="1" fillId="3" borderId="2" xfId="0" applyNumberFormat="1" applyFont="1" applyFill="1" applyBorder="1"/>
    <xf numFmtId="0" fontId="1" fillId="3" borderId="2" xfId="0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14" fontId="1" fillId="0" borderId="2" xfId="0" applyNumberFormat="1" applyFont="1" applyBorder="1"/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left" wrapText="1"/>
    </xf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NumberFormat="1" applyFont="1"/>
    <xf numFmtId="0" fontId="2" fillId="0" borderId="0" xfId="0" applyFont="1"/>
    <xf numFmtId="0" fontId="0" fillId="0" borderId="0" xfId="0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right" vertical="top" wrapText="1" indent="3"/>
    </xf>
    <xf numFmtId="0" fontId="4" fillId="0" borderId="8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right" vertical="center" wrapText="1" indent="3"/>
    </xf>
    <xf numFmtId="0" fontId="3" fillId="0" borderId="8" xfId="0" applyFont="1" applyFill="1" applyBorder="1" applyAlignment="1">
      <alignment horizontal="left" vertical="top" wrapText="1" indent="2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top" wrapText="1"/>
    </xf>
    <xf numFmtId="0" fontId="10" fillId="0" borderId="8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right" vertical="center" wrapText="1"/>
    </xf>
    <xf numFmtId="164" fontId="10" fillId="0" borderId="2" xfId="0" applyNumberFormat="1" applyFont="1" applyFill="1" applyBorder="1" applyAlignment="1">
      <alignment horizontal="center" vertical="center"/>
    </xf>
    <xf numFmtId="164" fontId="10" fillId="4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64" fontId="10" fillId="0" borderId="1" xfId="0" applyNumberFormat="1" applyFont="1" applyBorder="1" applyAlignment="1">
      <alignment vertical="center"/>
    </xf>
    <xf numFmtId="164" fontId="10" fillId="0" borderId="2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2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4" fillId="0" borderId="5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0" fontId="4" fillId="0" borderId="12" xfId="0" applyFont="1" applyFill="1" applyBorder="1" applyAlignment="1">
      <alignment horizontal="center" vertical="top" wrapText="1"/>
    </xf>
    <xf numFmtId="0" fontId="4" fillId="0" borderId="13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 wrapText="1" indent="4"/>
    </xf>
    <xf numFmtId="0" fontId="4" fillId="0" borderId="6" xfId="0" applyFont="1" applyFill="1" applyBorder="1" applyAlignment="1">
      <alignment horizontal="left" vertical="center" wrapText="1" indent="4"/>
    </xf>
    <xf numFmtId="0" fontId="4" fillId="0" borderId="7" xfId="0" applyFont="1" applyFill="1" applyBorder="1" applyAlignment="1">
      <alignment horizontal="left" vertical="center" wrapText="1" indent="4"/>
    </xf>
    <xf numFmtId="0" fontId="3" fillId="0" borderId="5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164" fontId="10" fillId="0" borderId="1" xfId="0" applyNumberFormat="1" applyFont="1" applyFill="1" applyBorder="1" applyAlignment="1">
      <alignment horizontal="center" vertical="center"/>
    </xf>
    <xf numFmtId="164" fontId="10" fillId="0" borderId="3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14" fontId="10" fillId="0" borderId="2" xfId="0" applyNumberFormat="1" applyFont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left" vertical="center" wrapText="1"/>
    </xf>
    <xf numFmtId="0" fontId="10" fillId="0" borderId="10" xfId="0" applyFont="1" applyFill="1" applyBorder="1" applyAlignment="1">
      <alignment horizontal="left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left" vertical="center" wrapText="1"/>
    </xf>
    <xf numFmtId="0" fontId="10" fillId="0" borderId="12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164" fontId="10" fillId="0" borderId="2" xfId="0" applyNumberFormat="1" applyFont="1" applyFill="1" applyBorder="1" applyAlignment="1">
      <alignment horizontal="center" vertical="center"/>
    </xf>
    <xf numFmtId="164" fontId="10" fillId="0" borderId="1" xfId="0" applyNumberFormat="1" applyFont="1" applyFill="1" applyBorder="1" applyAlignment="1">
      <alignment horizontal="center" vertical="center" wrapText="1"/>
    </xf>
    <xf numFmtId="164" fontId="10" fillId="0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599186</xdr:colOff>
      <xdr:row>14</xdr:row>
      <xdr:rowOff>0</xdr:rowOff>
    </xdr:from>
    <xdr:ext cx="741045" cy="0"/>
    <xdr:sp macro="" textlink="">
      <xdr:nvSpPr>
        <xdr:cNvPr id="2" name="Shape 3"/>
        <xdr:cNvSpPr/>
      </xdr:nvSpPr>
      <xdr:spPr>
        <a:xfrm>
          <a:off x="6857111" y="5410200"/>
          <a:ext cx="741045" cy="0"/>
        </a:xfrm>
        <a:custGeom>
          <a:avLst/>
          <a:gdLst/>
          <a:ahLst/>
          <a:cxnLst/>
          <a:rect l="0" t="0" r="0" b="0"/>
          <a:pathLst>
            <a:path w="741045">
              <a:moveTo>
                <a:pt x="0" y="0"/>
              </a:moveTo>
              <a:lnTo>
                <a:pt x="740664" y="0"/>
              </a:lnTo>
            </a:path>
          </a:pathLst>
        </a:custGeom>
        <a:ln w="9144">
          <a:solidFill>
            <a:srgbClr val="707074"/>
          </a:solidFill>
        </a:ln>
      </xdr:spPr>
    </xdr:sp>
    <xdr:clientData/>
  </xdr:oneCellAnchor>
  <xdr:oneCellAnchor>
    <xdr:from>
      <xdr:col>9</xdr:col>
      <xdr:colOff>708279</xdr:colOff>
      <xdr:row>14</xdr:row>
      <xdr:rowOff>0</xdr:rowOff>
    </xdr:from>
    <xdr:ext cx="622300" cy="0"/>
    <xdr:sp macro="" textlink="">
      <xdr:nvSpPr>
        <xdr:cNvPr id="3" name="Shape 4"/>
        <xdr:cNvSpPr/>
      </xdr:nvSpPr>
      <xdr:spPr>
        <a:xfrm>
          <a:off x="7737729" y="5410200"/>
          <a:ext cx="622300" cy="0"/>
        </a:xfrm>
        <a:custGeom>
          <a:avLst/>
          <a:gdLst/>
          <a:ahLst/>
          <a:cxnLst/>
          <a:rect l="0" t="0" r="0" b="0"/>
          <a:pathLst>
            <a:path w="622300">
              <a:moveTo>
                <a:pt x="0" y="0"/>
              </a:moveTo>
              <a:lnTo>
                <a:pt x="621792" y="0"/>
              </a:lnTo>
            </a:path>
          </a:pathLst>
        </a:custGeom>
        <a:ln w="9144">
          <a:solidFill>
            <a:srgbClr val="545457"/>
          </a:solidFill>
        </a:ln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599186</xdr:colOff>
      <xdr:row>14</xdr:row>
      <xdr:rowOff>0</xdr:rowOff>
    </xdr:from>
    <xdr:ext cx="741045" cy="0"/>
    <xdr:sp macro="" textlink="">
      <xdr:nvSpPr>
        <xdr:cNvPr id="2" name="Shape 3"/>
        <xdr:cNvSpPr/>
      </xdr:nvSpPr>
      <xdr:spPr>
        <a:xfrm>
          <a:off x="6438011" y="5105400"/>
          <a:ext cx="741045" cy="0"/>
        </a:xfrm>
        <a:custGeom>
          <a:avLst/>
          <a:gdLst/>
          <a:ahLst/>
          <a:cxnLst/>
          <a:rect l="0" t="0" r="0" b="0"/>
          <a:pathLst>
            <a:path w="741045">
              <a:moveTo>
                <a:pt x="0" y="0"/>
              </a:moveTo>
              <a:lnTo>
                <a:pt x="740664" y="0"/>
              </a:lnTo>
            </a:path>
          </a:pathLst>
        </a:custGeom>
        <a:ln w="9144">
          <a:solidFill>
            <a:srgbClr val="707074"/>
          </a:solidFill>
        </a:ln>
      </xdr:spPr>
    </xdr:sp>
    <xdr:clientData/>
  </xdr:oneCellAnchor>
  <xdr:oneCellAnchor>
    <xdr:from>
      <xdr:col>10</xdr:col>
      <xdr:colOff>3429</xdr:colOff>
      <xdr:row>14</xdr:row>
      <xdr:rowOff>0</xdr:rowOff>
    </xdr:from>
    <xdr:ext cx="622300" cy="0"/>
    <xdr:sp macro="" textlink="">
      <xdr:nvSpPr>
        <xdr:cNvPr id="3" name="Shape 4"/>
        <xdr:cNvSpPr/>
      </xdr:nvSpPr>
      <xdr:spPr>
        <a:xfrm>
          <a:off x="7223379" y="5105400"/>
          <a:ext cx="622300" cy="0"/>
        </a:xfrm>
        <a:custGeom>
          <a:avLst/>
          <a:gdLst/>
          <a:ahLst/>
          <a:cxnLst/>
          <a:rect l="0" t="0" r="0" b="0"/>
          <a:pathLst>
            <a:path w="622300">
              <a:moveTo>
                <a:pt x="0" y="0"/>
              </a:moveTo>
              <a:lnTo>
                <a:pt x="621792" y="0"/>
              </a:lnTo>
            </a:path>
          </a:pathLst>
        </a:custGeom>
        <a:ln w="9144">
          <a:solidFill>
            <a:srgbClr val="545457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B63"/>
  <sheetViews>
    <sheetView workbookViewId="0">
      <selection activeCell="A12" sqref="A12:D12"/>
    </sheetView>
  </sheetViews>
  <sheetFormatPr defaultRowHeight="15"/>
  <cols>
    <col min="1" max="1" width="16.85546875" customWidth="1"/>
    <col min="2" max="2" width="11" customWidth="1"/>
    <col min="3" max="3" width="11.140625" customWidth="1"/>
    <col min="5" max="5" width="12.42578125" customWidth="1"/>
    <col min="6" max="6" width="11.5703125" customWidth="1"/>
    <col min="8" max="9" width="10.7109375" bestFit="1" customWidth="1"/>
    <col min="11" max="12" width="11.42578125" customWidth="1"/>
    <col min="14" max="15" width="10.7109375" bestFit="1" customWidth="1"/>
    <col min="17" max="17" width="10.7109375" bestFit="1" customWidth="1"/>
    <col min="18" max="18" width="10.85546875" customWidth="1"/>
    <col min="20" max="21" width="10.7109375" bestFit="1" customWidth="1"/>
    <col min="23" max="24" width="10.7109375" bestFit="1" customWidth="1"/>
    <col min="26" max="27" width="10.140625" bestFit="1" customWidth="1"/>
  </cols>
  <sheetData>
    <row r="1" spans="1:11">
      <c r="A1" s="4" t="s">
        <v>12</v>
      </c>
      <c r="B1" s="77" t="s">
        <v>13</v>
      </c>
      <c r="C1" s="77"/>
      <c r="D1" s="77"/>
      <c r="E1" s="5"/>
      <c r="F1" s="6"/>
      <c r="G1" s="6"/>
      <c r="H1" s="6"/>
      <c r="I1" s="2"/>
      <c r="J1" s="2"/>
      <c r="K1" s="2"/>
    </row>
    <row r="2" spans="1:11">
      <c r="A2" s="4" t="s">
        <v>14</v>
      </c>
      <c r="B2" s="78" t="s">
        <v>15</v>
      </c>
      <c r="C2" s="78"/>
      <c r="D2" s="78"/>
      <c r="E2" s="5"/>
      <c r="F2" s="6"/>
      <c r="G2" s="6"/>
      <c r="H2" s="6"/>
      <c r="I2" s="2"/>
      <c r="J2" s="2"/>
      <c r="K2" s="2"/>
    </row>
    <row r="3" spans="1:11">
      <c r="A3" s="4" t="s">
        <v>16</v>
      </c>
      <c r="B3" s="77" t="s">
        <v>17</v>
      </c>
      <c r="C3" s="77"/>
      <c r="D3" s="77"/>
      <c r="E3" s="5"/>
      <c r="F3" s="6"/>
      <c r="G3" s="6"/>
      <c r="H3" s="6"/>
      <c r="I3" s="2"/>
      <c r="J3" s="2"/>
      <c r="K3" s="2"/>
    </row>
    <row r="4" spans="1:11">
      <c r="A4" s="4"/>
      <c r="B4" s="6"/>
      <c r="C4" s="7"/>
      <c r="D4" s="6"/>
      <c r="E4" s="5"/>
      <c r="F4" s="6"/>
      <c r="G4" s="6"/>
      <c r="H4" s="6"/>
      <c r="I4" s="2"/>
      <c r="J4" s="2"/>
      <c r="K4" s="2"/>
    </row>
    <row r="5" spans="1:11">
      <c r="A5" s="8">
        <v>40050</v>
      </c>
      <c r="B5" s="9">
        <v>40186</v>
      </c>
      <c r="C5" s="7"/>
      <c r="D5" s="6">
        <f t="shared" ref="D5:D10" si="0">B5-A5+1</f>
        <v>137</v>
      </c>
      <c r="E5" s="5">
        <f t="shared" ref="E5:E10" si="1">ROUND(D5/11,0)</f>
        <v>12</v>
      </c>
      <c r="F5" s="5">
        <f t="shared" ref="F5:F10" si="2">ROUND(D5/18,0)</f>
        <v>8</v>
      </c>
      <c r="G5" s="5">
        <f t="shared" ref="G5:G10" si="3">E5-F5</f>
        <v>4</v>
      </c>
      <c r="H5" s="5">
        <f t="shared" ref="H5:H10" si="4">G5</f>
        <v>4</v>
      </c>
      <c r="I5" s="2"/>
      <c r="J5" s="2"/>
      <c r="K5" s="2"/>
    </row>
    <row r="6" spans="1:11">
      <c r="A6" s="8">
        <v>40196</v>
      </c>
      <c r="B6" s="9">
        <v>40197</v>
      </c>
      <c r="C6" s="7"/>
      <c r="D6" s="6">
        <f t="shared" si="0"/>
        <v>2</v>
      </c>
      <c r="E6" s="5">
        <f t="shared" si="1"/>
        <v>0</v>
      </c>
      <c r="F6" s="5">
        <f t="shared" si="2"/>
        <v>0</v>
      </c>
      <c r="G6" s="5">
        <f t="shared" si="3"/>
        <v>0</v>
      </c>
      <c r="H6" s="5">
        <f t="shared" si="4"/>
        <v>0</v>
      </c>
      <c r="I6" s="2"/>
      <c r="J6" s="2"/>
      <c r="K6" s="2"/>
    </row>
    <row r="7" spans="1:11">
      <c r="A7" s="8">
        <v>40200</v>
      </c>
      <c r="B7" s="9">
        <v>40204</v>
      </c>
      <c r="C7" s="7"/>
      <c r="D7" s="6">
        <f t="shared" si="0"/>
        <v>5</v>
      </c>
      <c r="E7" s="5">
        <f t="shared" si="1"/>
        <v>0</v>
      </c>
      <c r="F7" s="5">
        <f t="shared" si="2"/>
        <v>0</v>
      </c>
      <c r="G7" s="5">
        <f t="shared" si="3"/>
        <v>0</v>
      </c>
      <c r="H7" s="5">
        <f t="shared" si="4"/>
        <v>0</v>
      </c>
      <c r="I7" s="2"/>
      <c r="J7" s="2"/>
      <c r="K7" s="2"/>
    </row>
    <row r="8" spans="1:11">
      <c r="A8" s="8">
        <v>40206</v>
      </c>
      <c r="B8" s="9">
        <v>40210</v>
      </c>
      <c r="C8" s="7"/>
      <c r="D8" s="6">
        <f t="shared" si="0"/>
        <v>5</v>
      </c>
      <c r="E8" s="5">
        <f t="shared" si="1"/>
        <v>0</v>
      </c>
      <c r="F8" s="5">
        <f t="shared" si="2"/>
        <v>0</v>
      </c>
      <c r="G8" s="5">
        <f t="shared" si="3"/>
        <v>0</v>
      </c>
      <c r="H8" s="5">
        <f t="shared" si="4"/>
        <v>0</v>
      </c>
      <c r="I8" s="2"/>
      <c r="J8" s="2"/>
      <c r="K8" s="2"/>
    </row>
    <row r="9" spans="1:11">
      <c r="A9" s="8">
        <v>40215</v>
      </c>
      <c r="B9" s="9">
        <v>40325</v>
      </c>
      <c r="C9" s="7"/>
      <c r="D9" s="6">
        <f t="shared" si="0"/>
        <v>111</v>
      </c>
      <c r="E9" s="5">
        <f t="shared" si="1"/>
        <v>10</v>
      </c>
      <c r="F9" s="5">
        <f t="shared" si="2"/>
        <v>6</v>
      </c>
      <c r="G9" s="5">
        <f t="shared" si="3"/>
        <v>4</v>
      </c>
      <c r="H9" s="5">
        <v>8</v>
      </c>
      <c r="I9" s="2"/>
      <c r="J9" s="2"/>
      <c r="K9" s="2"/>
    </row>
    <row r="10" spans="1:11">
      <c r="A10" s="8">
        <v>40348</v>
      </c>
      <c r="B10" s="9">
        <v>40359</v>
      </c>
      <c r="C10" s="7"/>
      <c r="D10" s="6">
        <f t="shared" si="0"/>
        <v>12</v>
      </c>
      <c r="E10" s="5">
        <f t="shared" si="1"/>
        <v>1</v>
      </c>
      <c r="F10" s="5">
        <f t="shared" si="2"/>
        <v>1</v>
      </c>
      <c r="G10" s="5">
        <f t="shared" si="3"/>
        <v>0</v>
      </c>
      <c r="H10" s="5">
        <f t="shared" si="4"/>
        <v>0</v>
      </c>
      <c r="I10" s="2"/>
      <c r="J10" s="2"/>
      <c r="K10" s="2"/>
    </row>
    <row r="11" spans="1:11" ht="30">
      <c r="A11" s="8" t="s">
        <v>18</v>
      </c>
      <c r="B11" s="9"/>
      <c r="C11" s="7"/>
      <c r="D11" s="6"/>
      <c r="E11" s="5"/>
      <c r="F11" s="5"/>
      <c r="G11" s="5">
        <f>(45-D56)/3</f>
        <v>3</v>
      </c>
      <c r="H11" s="5">
        <v>11</v>
      </c>
      <c r="I11" s="2"/>
      <c r="J11" s="2"/>
      <c r="K11" s="2"/>
    </row>
    <row r="12" spans="1:11">
      <c r="A12" s="8">
        <v>40360</v>
      </c>
      <c r="B12" s="9">
        <v>40448</v>
      </c>
      <c r="C12" s="7"/>
      <c r="D12" s="6">
        <f>B12-A12+1</f>
        <v>89</v>
      </c>
      <c r="E12" s="5">
        <f>ROUND(D12/11,0)</f>
        <v>8</v>
      </c>
      <c r="F12" s="5">
        <f>ROUND(D12/18,0)</f>
        <v>5</v>
      </c>
      <c r="G12" s="5">
        <f>E12-F12</f>
        <v>3</v>
      </c>
      <c r="H12" s="5">
        <v>14</v>
      </c>
      <c r="I12" s="2"/>
      <c r="J12" s="2"/>
      <c r="K12" s="2"/>
    </row>
    <row r="13" spans="1:11">
      <c r="A13" s="10" t="s">
        <v>19</v>
      </c>
      <c r="B13" s="11">
        <v>40449</v>
      </c>
      <c r="C13" s="12">
        <v>40466</v>
      </c>
      <c r="D13" s="13"/>
      <c r="E13" s="14"/>
      <c r="F13" s="14"/>
      <c r="G13" s="14">
        <f>C13-B13+1</f>
        <v>18</v>
      </c>
      <c r="H13" s="14">
        <v>-4</v>
      </c>
      <c r="I13" s="2"/>
      <c r="J13" s="2"/>
      <c r="K13" s="2"/>
    </row>
    <row r="14" spans="1:11">
      <c r="A14" s="15" t="s">
        <v>4</v>
      </c>
      <c r="B14" s="16">
        <v>40467</v>
      </c>
      <c r="C14" s="17">
        <v>40538</v>
      </c>
      <c r="D14" s="18"/>
      <c r="E14" s="19"/>
      <c r="F14" s="19"/>
      <c r="G14" s="19">
        <f>C14-B14+1</f>
        <v>72</v>
      </c>
      <c r="H14" s="19"/>
      <c r="I14" s="2"/>
      <c r="J14" s="2"/>
      <c r="K14" s="2"/>
    </row>
    <row r="15" spans="1:11">
      <c r="A15" s="8">
        <v>40539</v>
      </c>
      <c r="B15" s="9">
        <v>40724</v>
      </c>
      <c r="C15" s="7"/>
      <c r="D15" s="6">
        <f>B15-A15+1</f>
        <v>186</v>
      </c>
      <c r="E15" s="5">
        <f>ROUND(D15/11,0)</f>
        <v>17</v>
      </c>
      <c r="F15" s="5">
        <f>ROUND(D15/18,0)</f>
        <v>10</v>
      </c>
      <c r="G15" s="5">
        <f>E15-F15</f>
        <v>7</v>
      </c>
      <c r="H15" s="5">
        <v>3</v>
      </c>
      <c r="I15" s="2"/>
      <c r="J15" s="2"/>
      <c r="K15" s="2"/>
    </row>
    <row r="16" spans="1:11" ht="30">
      <c r="A16" s="8" t="s">
        <v>20</v>
      </c>
      <c r="B16" s="9"/>
      <c r="C16" s="7"/>
      <c r="D16" s="6"/>
      <c r="E16" s="5"/>
      <c r="F16" s="6"/>
      <c r="G16" s="5">
        <f>(45-G56)/3</f>
        <v>10.333333333333334</v>
      </c>
      <c r="H16" s="5">
        <v>13</v>
      </c>
      <c r="I16" s="2"/>
      <c r="J16" s="2"/>
      <c r="K16" s="2"/>
    </row>
    <row r="17" spans="1:11">
      <c r="A17" s="8">
        <v>40725</v>
      </c>
      <c r="B17" s="9">
        <v>40885</v>
      </c>
      <c r="C17" s="7"/>
      <c r="D17" s="6">
        <f>B17-A17+1</f>
        <v>161</v>
      </c>
      <c r="E17" s="5">
        <f>ROUND(D17/11,0)</f>
        <v>15</v>
      </c>
      <c r="F17" s="5">
        <f>ROUND(D17/18,0)</f>
        <v>9</v>
      </c>
      <c r="G17" s="5">
        <f>E17-F17</f>
        <v>6</v>
      </c>
      <c r="H17" s="5">
        <v>19</v>
      </c>
      <c r="I17" s="2"/>
      <c r="J17" s="2"/>
      <c r="K17" s="2"/>
    </row>
    <row r="18" spans="1:11">
      <c r="A18" s="8">
        <v>40893</v>
      </c>
      <c r="B18" s="9">
        <v>40899</v>
      </c>
      <c r="C18" s="20"/>
      <c r="D18" s="6">
        <f>B18-A18+1</f>
        <v>7</v>
      </c>
      <c r="E18" s="5">
        <f>ROUND(D18/11,0)</f>
        <v>1</v>
      </c>
      <c r="F18" s="5">
        <f>ROUND(D18/18,0)</f>
        <v>0</v>
      </c>
      <c r="G18" s="5">
        <f>E18-F18</f>
        <v>1</v>
      </c>
      <c r="H18" s="5">
        <v>20</v>
      </c>
      <c r="I18" s="2"/>
      <c r="J18" s="2"/>
      <c r="K18" s="2"/>
    </row>
    <row r="19" spans="1:11">
      <c r="A19" s="8">
        <v>40907</v>
      </c>
      <c r="B19" s="9">
        <v>41067</v>
      </c>
      <c r="C19" s="20"/>
      <c r="D19" s="6">
        <f>B19-A19+1</f>
        <v>161</v>
      </c>
      <c r="E19" s="5">
        <f>ROUND(D19/11,0)</f>
        <v>15</v>
      </c>
      <c r="F19" s="5">
        <f>ROUND(D19/18,0)</f>
        <v>9</v>
      </c>
      <c r="G19" s="5">
        <f>E19-F19</f>
        <v>6</v>
      </c>
      <c r="H19" s="5">
        <v>26</v>
      </c>
      <c r="I19" s="2"/>
      <c r="J19" s="2"/>
      <c r="K19" s="2"/>
    </row>
    <row r="20" spans="1:11">
      <c r="A20" s="8">
        <v>41082</v>
      </c>
      <c r="B20" s="9">
        <v>41090</v>
      </c>
      <c r="C20" s="20"/>
      <c r="D20" s="6">
        <f>B20-A20+1</f>
        <v>9</v>
      </c>
      <c r="E20" s="5">
        <f>ROUND(D20/11,0)</f>
        <v>1</v>
      </c>
      <c r="F20" s="5">
        <f>ROUND(D20/18,0)</f>
        <v>1</v>
      </c>
      <c r="G20" s="5">
        <f>E20-F20</f>
        <v>0</v>
      </c>
      <c r="H20" s="5">
        <f>G20</f>
        <v>0</v>
      </c>
      <c r="I20" s="2"/>
      <c r="J20" s="2"/>
      <c r="K20" s="2"/>
    </row>
    <row r="21" spans="1:11" ht="30">
      <c r="A21" s="8" t="s">
        <v>21</v>
      </c>
      <c r="B21" s="9"/>
      <c r="C21" s="7"/>
      <c r="D21" s="6"/>
      <c r="E21" s="5"/>
      <c r="F21" s="6"/>
      <c r="G21" s="5">
        <f>(60-J56)/3</f>
        <v>10.666666666666666</v>
      </c>
      <c r="H21" s="5">
        <v>37</v>
      </c>
      <c r="I21" s="2"/>
      <c r="J21" s="2"/>
      <c r="K21" s="2"/>
    </row>
    <row r="22" spans="1:11">
      <c r="A22" s="8">
        <v>41091</v>
      </c>
      <c r="B22" s="9">
        <v>41420</v>
      </c>
      <c r="C22" s="7"/>
      <c r="D22" s="6">
        <f>B22-A22+1</f>
        <v>330</v>
      </c>
      <c r="E22" s="5">
        <f>ROUND(D22/11,0)</f>
        <v>30</v>
      </c>
      <c r="F22" s="5">
        <f>ROUND(D22/18,0)</f>
        <v>18</v>
      </c>
      <c r="G22" s="5">
        <f>E22-F22</f>
        <v>12</v>
      </c>
      <c r="H22" s="5">
        <v>49</v>
      </c>
      <c r="I22" s="2"/>
      <c r="J22" s="2"/>
      <c r="K22" s="2"/>
    </row>
    <row r="23" spans="1:11">
      <c r="A23" s="8">
        <v>41445</v>
      </c>
      <c r="B23" s="9">
        <v>41455</v>
      </c>
      <c r="C23" s="7"/>
      <c r="D23" s="6">
        <f>B23-A23+1</f>
        <v>11</v>
      </c>
      <c r="E23" s="5">
        <f>ROUND(D23/11,0)</f>
        <v>1</v>
      </c>
      <c r="F23" s="6">
        <f>ROUND(D23/18,0)</f>
        <v>1</v>
      </c>
      <c r="G23" s="6">
        <f>E23-F23</f>
        <v>0</v>
      </c>
      <c r="H23" s="5">
        <f>G23</f>
        <v>0</v>
      </c>
      <c r="I23" s="2"/>
      <c r="J23" s="2"/>
      <c r="K23" s="2"/>
    </row>
    <row r="24" spans="1:11" ht="30">
      <c r="A24" s="8" t="s">
        <v>22</v>
      </c>
      <c r="B24" s="9"/>
      <c r="C24" s="7"/>
      <c r="D24" s="6"/>
      <c r="E24" s="5"/>
      <c r="F24" s="6"/>
      <c r="G24" s="6">
        <f>(60-M56)/3</f>
        <v>12</v>
      </c>
      <c r="H24" s="5">
        <v>51</v>
      </c>
      <c r="I24" s="2"/>
      <c r="J24" s="2"/>
      <c r="K24" s="2"/>
    </row>
    <row r="25" spans="1:11">
      <c r="A25" s="8">
        <v>41456</v>
      </c>
      <c r="B25" s="9">
        <v>41603</v>
      </c>
      <c r="C25" s="7"/>
      <c r="D25" s="6">
        <f>B25-A25+1</f>
        <v>148</v>
      </c>
      <c r="E25" s="5">
        <f>ROUND(D25/11,0)</f>
        <v>13</v>
      </c>
      <c r="F25" s="5">
        <f>ROUND(D25/18,0)</f>
        <v>8</v>
      </c>
      <c r="G25" s="5">
        <f>E25-F25</f>
        <v>5</v>
      </c>
      <c r="H25" s="5">
        <v>56</v>
      </c>
      <c r="I25" s="2"/>
      <c r="J25" s="2"/>
      <c r="K25" s="2"/>
    </row>
    <row r="26" spans="1:11">
      <c r="A26" s="8">
        <v>41606</v>
      </c>
      <c r="B26" s="9">
        <v>41773</v>
      </c>
      <c r="C26" s="7"/>
      <c r="D26" s="6">
        <f>B26-A26+1</f>
        <v>168</v>
      </c>
      <c r="E26" s="5">
        <f>ROUND(D26/11,0)</f>
        <v>15</v>
      </c>
      <c r="F26" s="5">
        <f>ROUND(D26/18,0)</f>
        <v>9</v>
      </c>
      <c r="G26" s="5">
        <f>E26-F26</f>
        <v>6</v>
      </c>
      <c r="H26" s="5">
        <v>62</v>
      </c>
      <c r="I26" s="2"/>
      <c r="J26" s="2"/>
      <c r="K26" s="2"/>
    </row>
    <row r="27" spans="1:11" ht="30">
      <c r="A27" s="8" t="s">
        <v>23</v>
      </c>
      <c r="B27" s="9"/>
      <c r="C27" s="7"/>
      <c r="D27" s="6"/>
      <c r="E27" s="5"/>
      <c r="F27" s="6"/>
      <c r="G27" s="5">
        <f>(60-P56)/3</f>
        <v>3.6666666666666665</v>
      </c>
      <c r="H27" s="5">
        <v>66</v>
      </c>
      <c r="I27" s="2"/>
      <c r="J27" s="2"/>
      <c r="K27" s="2"/>
    </row>
    <row r="28" spans="1:11">
      <c r="A28" s="8">
        <v>41822</v>
      </c>
      <c r="B28" s="9">
        <v>41969</v>
      </c>
      <c r="C28" s="7"/>
      <c r="D28" s="6">
        <f>B28-A28+1</f>
        <v>148</v>
      </c>
      <c r="E28" s="5">
        <f>ROUND(D28/11,0)</f>
        <v>13</v>
      </c>
      <c r="F28" s="5">
        <f>ROUND(D28/18,0)</f>
        <v>8</v>
      </c>
      <c r="G28" s="5">
        <f>E28-F28</f>
        <v>5</v>
      </c>
      <c r="H28" s="5">
        <v>71</v>
      </c>
      <c r="I28" s="2"/>
      <c r="J28" s="2"/>
      <c r="K28" s="2"/>
    </row>
    <row r="29" spans="1:11">
      <c r="A29" s="8">
        <v>41983</v>
      </c>
      <c r="B29" s="9">
        <v>42138</v>
      </c>
      <c r="C29" s="7"/>
      <c r="D29" s="6">
        <f>B29-A29+1</f>
        <v>156</v>
      </c>
      <c r="E29" s="5">
        <f>ROUND(D29/11,0)</f>
        <v>14</v>
      </c>
      <c r="F29" s="5">
        <f>ROUND(D29/18,0)</f>
        <v>9</v>
      </c>
      <c r="G29" s="5">
        <f>E29-F29</f>
        <v>5</v>
      </c>
      <c r="H29" s="5">
        <v>76</v>
      </c>
      <c r="I29" s="2"/>
      <c r="J29" s="2"/>
      <c r="K29" s="2"/>
    </row>
    <row r="30" spans="1:11">
      <c r="A30" s="8">
        <v>42160</v>
      </c>
      <c r="B30" s="9">
        <v>42185</v>
      </c>
      <c r="C30" s="7"/>
      <c r="D30" s="6">
        <f>B30-A30+1</f>
        <v>26</v>
      </c>
      <c r="E30" s="5">
        <f>ROUND(D30/11,0)</f>
        <v>2</v>
      </c>
      <c r="F30" s="5">
        <f>ROUND(D30/18,0)</f>
        <v>1</v>
      </c>
      <c r="G30" s="5">
        <f>E30-F30</f>
        <v>1</v>
      </c>
      <c r="H30" s="5">
        <v>77</v>
      </c>
      <c r="I30" s="2"/>
      <c r="J30" s="2"/>
      <c r="K30" s="2"/>
    </row>
    <row r="31" spans="1:11" ht="30">
      <c r="A31" s="8" t="s">
        <v>24</v>
      </c>
      <c r="B31" s="9"/>
      <c r="C31" s="7"/>
      <c r="D31" s="6"/>
      <c r="E31" s="5"/>
      <c r="F31" s="6"/>
      <c r="G31" s="5">
        <f>(60-S56)/3</f>
        <v>8.3333333333333339</v>
      </c>
      <c r="H31" s="5">
        <v>85</v>
      </c>
      <c r="I31" s="2"/>
      <c r="J31" s="2"/>
      <c r="K31" s="2"/>
    </row>
    <row r="32" spans="1:11">
      <c r="A32" s="8">
        <v>42186</v>
      </c>
      <c r="B32" s="9">
        <v>42324</v>
      </c>
      <c r="C32" s="7"/>
      <c r="D32" s="6">
        <f>B32-A32+1</f>
        <v>139</v>
      </c>
      <c r="E32" s="5">
        <f>ROUND(D32/11,0)</f>
        <v>13</v>
      </c>
      <c r="F32" s="5">
        <f>ROUND(D32/18,0)</f>
        <v>8</v>
      </c>
      <c r="G32" s="5">
        <f>E32-F32</f>
        <v>5</v>
      </c>
      <c r="H32" s="5">
        <v>90</v>
      </c>
      <c r="I32" s="2"/>
      <c r="J32" s="2"/>
      <c r="K32" s="2"/>
    </row>
    <row r="33" spans="1:28">
      <c r="A33" s="8">
        <v>42329</v>
      </c>
      <c r="B33" s="9">
        <v>42513</v>
      </c>
      <c r="C33" s="7"/>
      <c r="D33" s="6">
        <f>B33-A33+1</f>
        <v>185</v>
      </c>
      <c r="E33" s="5">
        <f>ROUND(D33/11,0)</f>
        <v>17</v>
      </c>
      <c r="F33" s="5">
        <f>ROUND(D33/18,0)</f>
        <v>10</v>
      </c>
      <c r="G33" s="5">
        <f>E33-F33</f>
        <v>7</v>
      </c>
      <c r="H33" s="5">
        <v>97</v>
      </c>
      <c r="I33" s="2"/>
      <c r="J33" s="2"/>
      <c r="K33" s="2"/>
    </row>
    <row r="34" spans="1:28">
      <c r="A34" s="8">
        <v>42531</v>
      </c>
      <c r="B34" s="9">
        <v>42551</v>
      </c>
      <c r="C34" s="7"/>
      <c r="D34" s="6">
        <f>B34-A34+1</f>
        <v>21</v>
      </c>
      <c r="E34" s="5">
        <f>ROUND(D34/11,0)</f>
        <v>2</v>
      </c>
      <c r="F34" s="5">
        <f>ROUND(D34/18,0)</f>
        <v>1</v>
      </c>
      <c r="G34" s="5">
        <f>E34-F34</f>
        <v>1</v>
      </c>
      <c r="H34" s="5">
        <v>98</v>
      </c>
      <c r="I34" s="2"/>
      <c r="J34" s="2"/>
      <c r="K34" s="2"/>
    </row>
    <row r="35" spans="1:28" ht="30">
      <c r="A35" s="8" t="s">
        <v>25</v>
      </c>
      <c r="B35" s="9"/>
      <c r="C35" s="7"/>
      <c r="D35" s="6"/>
      <c r="E35" s="5"/>
      <c r="F35" s="5"/>
      <c r="G35" s="5">
        <f>(60-V56)/3</f>
        <v>13</v>
      </c>
      <c r="H35" s="5">
        <v>111</v>
      </c>
      <c r="I35" s="2"/>
      <c r="J35" s="2"/>
      <c r="K35" s="2"/>
    </row>
    <row r="36" spans="1:28">
      <c r="A36" s="8">
        <v>42552</v>
      </c>
      <c r="B36" s="9">
        <v>42695</v>
      </c>
      <c r="C36" s="7"/>
      <c r="D36" s="6">
        <f>B36-A36+1</f>
        <v>144</v>
      </c>
      <c r="E36" s="5">
        <f>ROUND(D36/11,0)</f>
        <v>13</v>
      </c>
      <c r="F36" s="5">
        <f>ROUND(D36/18,0)</f>
        <v>8</v>
      </c>
      <c r="G36" s="5">
        <f>E36-F36</f>
        <v>5</v>
      </c>
      <c r="H36" s="5">
        <v>116</v>
      </c>
      <c r="I36" s="2"/>
      <c r="J36" s="2"/>
      <c r="K36" s="2"/>
    </row>
    <row r="37" spans="1:28">
      <c r="A37" s="8">
        <v>42698</v>
      </c>
      <c r="B37" s="9">
        <v>42870</v>
      </c>
      <c r="C37" s="7"/>
      <c r="D37" s="6">
        <f>B37-A37+1</f>
        <v>173</v>
      </c>
      <c r="E37" s="5">
        <f>ROUND(D37/11,0)</f>
        <v>16</v>
      </c>
      <c r="F37" s="5">
        <f>ROUND(D37/18,0)</f>
        <v>10</v>
      </c>
      <c r="G37" s="5">
        <f>E37-F37</f>
        <v>6</v>
      </c>
      <c r="H37" s="5">
        <v>122</v>
      </c>
      <c r="I37" s="2"/>
      <c r="J37" s="2"/>
      <c r="K37" s="2"/>
    </row>
    <row r="38" spans="1:28">
      <c r="A38" s="8">
        <v>42887</v>
      </c>
      <c r="B38" s="9">
        <v>42916</v>
      </c>
      <c r="C38" s="7"/>
      <c r="D38" s="6">
        <f>B38-A38+1</f>
        <v>30</v>
      </c>
      <c r="E38" s="5">
        <f>ROUND(D38/11,0)</f>
        <v>3</v>
      </c>
      <c r="F38" s="5">
        <f>ROUND(D38/18,0)</f>
        <v>2</v>
      </c>
      <c r="G38" s="5">
        <f>E38-F38</f>
        <v>1</v>
      </c>
      <c r="H38" s="5">
        <v>123</v>
      </c>
      <c r="I38" s="2"/>
      <c r="J38" s="2"/>
      <c r="K38" s="2"/>
    </row>
    <row r="39" spans="1:28" ht="30">
      <c r="A39" s="8" t="s">
        <v>26</v>
      </c>
      <c r="B39" s="9"/>
      <c r="C39" s="7"/>
      <c r="D39" s="6"/>
      <c r="E39" s="5"/>
      <c r="F39" s="5"/>
      <c r="G39" s="5">
        <f>(60-Y56)/3</f>
        <v>14</v>
      </c>
      <c r="H39" s="5">
        <v>137</v>
      </c>
      <c r="I39" s="2"/>
      <c r="J39" s="2"/>
      <c r="K39" s="2"/>
    </row>
    <row r="40" spans="1:28">
      <c r="A40" s="8">
        <v>42917</v>
      </c>
      <c r="B40" s="9">
        <v>43235</v>
      </c>
      <c r="C40" s="7"/>
      <c r="D40" s="6">
        <f>B40-A40+1</f>
        <v>319</v>
      </c>
      <c r="E40" s="5">
        <f>ROUND(D40/11,0)</f>
        <v>29</v>
      </c>
      <c r="F40" s="5">
        <f>ROUND(D40/18,0)</f>
        <v>18</v>
      </c>
      <c r="G40" s="5">
        <f>E40-F40</f>
        <v>11</v>
      </c>
      <c r="H40" s="5">
        <v>148</v>
      </c>
      <c r="I40" s="2"/>
      <c r="J40" s="2"/>
      <c r="K40" s="2"/>
    </row>
    <row r="41" spans="1:28">
      <c r="A41" s="8">
        <v>43267</v>
      </c>
      <c r="B41" s="9">
        <v>43281</v>
      </c>
      <c r="C41" s="7"/>
      <c r="D41" s="6">
        <f>B41-A41+1</f>
        <v>15</v>
      </c>
      <c r="E41" s="5">
        <f>ROUND(D41/11,0)</f>
        <v>1</v>
      </c>
      <c r="F41" s="5">
        <f>ROUND(D41/18,0)</f>
        <v>1</v>
      </c>
      <c r="G41" s="5">
        <f>E41-F41</f>
        <v>0</v>
      </c>
      <c r="H41" s="5">
        <f>G41</f>
        <v>0</v>
      </c>
      <c r="I41" s="2"/>
      <c r="J41" s="2"/>
      <c r="K41" s="2"/>
    </row>
    <row r="42" spans="1:28" ht="30">
      <c r="A42" s="8" t="s">
        <v>27</v>
      </c>
      <c r="B42" s="9"/>
      <c r="C42" s="7"/>
      <c r="D42" s="6"/>
      <c r="E42" s="5"/>
      <c r="F42" s="5"/>
      <c r="G42" s="5">
        <f>(60-31)/3</f>
        <v>9.6666666666666661</v>
      </c>
      <c r="H42" s="5">
        <v>158</v>
      </c>
      <c r="I42" s="2"/>
      <c r="J42" s="2"/>
      <c r="K42" s="2"/>
    </row>
    <row r="43" spans="1:28">
      <c r="A43" s="4"/>
      <c r="B43" s="6"/>
      <c r="C43" s="7"/>
      <c r="D43" s="6"/>
      <c r="E43" s="5"/>
      <c r="F43" s="6"/>
      <c r="G43" s="21" t="s">
        <v>28</v>
      </c>
      <c r="H43" s="22">
        <v>158</v>
      </c>
      <c r="I43" s="2"/>
      <c r="J43" s="2"/>
      <c r="K43" s="2"/>
    </row>
    <row r="44" spans="1:28">
      <c r="A44" s="23"/>
      <c r="B44" s="3"/>
      <c r="C44" s="2"/>
      <c r="D44" s="3"/>
      <c r="E44" s="24"/>
      <c r="F44" s="3"/>
      <c r="G44" s="3"/>
      <c r="H44" s="3"/>
      <c r="I44" s="2"/>
      <c r="J44" s="2"/>
      <c r="K44" s="2"/>
    </row>
    <row r="45" spans="1:28" s="2" customFormat="1">
      <c r="A45" s="23"/>
      <c r="B45" s="3"/>
      <c r="D45" s="3"/>
      <c r="E45" s="24"/>
      <c r="F45" s="3"/>
      <c r="G45" s="3"/>
      <c r="H45" s="3"/>
    </row>
    <row r="46" spans="1:28" s="2" customFormat="1">
      <c r="A46" s="23"/>
      <c r="B46" s="76" t="s">
        <v>29</v>
      </c>
      <c r="C46" s="76"/>
      <c r="D46" s="76"/>
      <c r="E46" s="76" t="s">
        <v>30</v>
      </c>
      <c r="F46" s="76"/>
      <c r="G46" s="76"/>
      <c r="H46" s="76" t="s">
        <v>31</v>
      </c>
      <c r="I46" s="76"/>
      <c r="J46" s="76"/>
      <c r="K46" s="76" t="s">
        <v>32</v>
      </c>
      <c r="L46" s="76"/>
      <c r="M46" s="76"/>
      <c r="N46" s="76" t="s">
        <v>33</v>
      </c>
      <c r="O46" s="76"/>
      <c r="P46" s="76"/>
      <c r="Q46" s="76" t="s">
        <v>34</v>
      </c>
      <c r="R46" s="76"/>
      <c r="S46" s="76"/>
      <c r="T46" s="76" t="s">
        <v>35</v>
      </c>
      <c r="U46" s="76"/>
      <c r="V46" s="76"/>
      <c r="W46" s="76" t="s">
        <v>8</v>
      </c>
      <c r="X46" s="76"/>
      <c r="Y46" s="76"/>
      <c r="Z46" s="76" t="s">
        <v>10</v>
      </c>
      <c r="AA46" s="76"/>
      <c r="AB46" s="76"/>
    </row>
    <row r="47" spans="1:28" s="2" customFormat="1">
      <c r="A47" s="23" t="s">
        <v>36</v>
      </c>
      <c r="B47" s="3" t="s">
        <v>37</v>
      </c>
      <c r="C47" s="2" t="s">
        <v>0</v>
      </c>
      <c r="D47" s="3" t="s">
        <v>38</v>
      </c>
      <c r="E47" s="3" t="s">
        <v>37</v>
      </c>
      <c r="F47" s="2" t="s">
        <v>0</v>
      </c>
      <c r="G47" s="3" t="s">
        <v>38</v>
      </c>
      <c r="H47" s="3" t="s">
        <v>37</v>
      </c>
      <c r="I47" s="2" t="s">
        <v>0</v>
      </c>
      <c r="J47" s="3" t="s">
        <v>38</v>
      </c>
      <c r="K47" s="3" t="s">
        <v>37</v>
      </c>
      <c r="L47" s="2" t="s">
        <v>0</v>
      </c>
      <c r="M47" s="3" t="s">
        <v>38</v>
      </c>
      <c r="N47" s="3" t="s">
        <v>37</v>
      </c>
      <c r="O47" s="2" t="s">
        <v>0</v>
      </c>
      <c r="P47" s="3" t="s">
        <v>38</v>
      </c>
      <c r="Q47" s="3" t="s">
        <v>37</v>
      </c>
      <c r="R47" s="2" t="s">
        <v>0</v>
      </c>
      <c r="S47" s="3" t="s">
        <v>38</v>
      </c>
      <c r="T47" s="3" t="s">
        <v>37</v>
      </c>
      <c r="U47" s="2" t="s">
        <v>0</v>
      </c>
      <c r="V47" s="3" t="s">
        <v>38</v>
      </c>
      <c r="W47" s="3" t="s">
        <v>37</v>
      </c>
      <c r="X47" s="2" t="s">
        <v>0</v>
      </c>
      <c r="Y47" s="3" t="s">
        <v>38</v>
      </c>
      <c r="Z47" s="3" t="s">
        <v>37</v>
      </c>
      <c r="AA47" s="2" t="s">
        <v>0</v>
      </c>
      <c r="AB47" s="3" t="s">
        <v>38</v>
      </c>
    </row>
    <row r="48" spans="1:28" s="2" customFormat="1">
      <c r="A48" s="25" t="s">
        <v>5</v>
      </c>
      <c r="B48" s="3"/>
      <c r="D48" s="3"/>
      <c r="E48" s="3"/>
      <c r="G48" s="3"/>
      <c r="H48" s="3"/>
      <c r="J48" s="3"/>
      <c r="K48" s="3"/>
      <c r="M48" s="3"/>
      <c r="N48" s="3"/>
      <c r="P48" s="3"/>
      <c r="Q48" s="3"/>
      <c r="S48" s="3"/>
      <c r="T48" s="3"/>
      <c r="V48" s="3"/>
      <c r="W48" s="3"/>
      <c r="Y48" s="3"/>
      <c r="Z48" s="3"/>
      <c r="AB48" s="3"/>
    </row>
    <row r="49" spans="1:28" s="2" customFormat="1">
      <c r="A49" s="2" t="s">
        <v>39</v>
      </c>
      <c r="B49" s="1">
        <v>40187</v>
      </c>
      <c r="C49" s="1">
        <v>40195</v>
      </c>
      <c r="D49" s="2">
        <f>(C49-B49)+1</f>
        <v>9</v>
      </c>
      <c r="E49" s="1">
        <v>40682</v>
      </c>
      <c r="F49" s="1">
        <v>40695</v>
      </c>
      <c r="G49" s="2">
        <f>F49-E49+1</f>
        <v>14</v>
      </c>
      <c r="H49" s="1">
        <v>40886</v>
      </c>
      <c r="I49" s="1">
        <v>40892</v>
      </c>
      <c r="J49" s="2">
        <f>(I49-H49)+1</f>
        <v>7</v>
      </c>
      <c r="K49" s="1"/>
      <c r="L49" s="1"/>
      <c r="N49" s="1">
        <v>41604</v>
      </c>
      <c r="O49" s="1">
        <v>41605</v>
      </c>
      <c r="P49" s="2">
        <f>O49-N49+1</f>
        <v>2</v>
      </c>
      <c r="Q49" s="1">
        <v>41821</v>
      </c>
      <c r="R49" s="1">
        <v>41821</v>
      </c>
      <c r="S49" s="26">
        <v>1</v>
      </c>
      <c r="T49" s="1">
        <v>42325</v>
      </c>
      <c r="U49" s="1">
        <v>42328</v>
      </c>
      <c r="V49" s="2">
        <f>U49-T49+1</f>
        <v>4</v>
      </c>
      <c r="W49" s="1">
        <v>42696</v>
      </c>
      <c r="X49" s="1">
        <v>42697</v>
      </c>
      <c r="Y49" s="2">
        <f>X49-W49+1</f>
        <v>2</v>
      </c>
      <c r="Z49" s="1"/>
      <c r="AA49" s="1"/>
    </row>
    <row r="50" spans="1:28" s="2" customFormat="1">
      <c r="A50" s="2" t="s">
        <v>40</v>
      </c>
      <c r="B50" s="1">
        <v>40198</v>
      </c>
      <c r="C50" s="1">
        <v>40199</v>
      </c>
      <c r="D50" s="2">
        <f t="shared" ref="D50:D55" si="5">(C50-B50)+1</f>
        <v>2</v>
      </c>
      <c r="E50" s="1"/>
      <c r="F50" s="1"/>
      <c r="H50" s="1">
        <v>40900</v>
      </c>
      <c r="I50" s="1">
        <v>40906</v>
      </c>
      <c r="J50" s="2">
        <f t="shared" ref="J50:J55" si="6">(I50-H50)+1</f>
        <v>7</v>
      </c>
      <c r="K50" s="1"/>
      <c r="L50" s="1"/>
      <c r="N50" s="1"/>
      <c r="O50" s="1"/>
      <c r="Q50" s="1">
        <v>41970</v>
      </c>
      <c r="R50" s="1">
        <v>41982</v>
      </c>
      <c r="S50" s="2">
        <f>R50-Q50+1</f>
        <v>13</v>
      </c>
      <c r="T50" s="1"/>
      <c r="U50" s="1"/>
      <c r="W50" s="1"/>
      <c r="X50" s="1"/>
      <c r="Z50" s="1"/>
      <c r="AA50" s="1"/>
    </row>
    <row r="51" spans="1:28" s="2" customFormat="1">
      <c r="A51" s="2" t="s">
        <v>41</v>
      </c>
      <c r="B51" s="1">
        <v>40205</v>
      </c>
      <c r="C51" s="1">
        <v>40205</v>
      </c>
      <c r="D51" s="2">
        <f t="shared" si="5"/>
        <v>1</v>
      </c>
      <c r="E51" s="1"/>
      <c r="F51" s="1"/>
      <c r="H51" s="1"/>
      <c r="I51" s="1"/>
      <c r="K51" s="1"/>
      <c r="L51" s="1"/>
      <c r="N51" s="1"/>
      <c r="O51" s="1"/>
      <c r="Q51" s="1"/>
      <c r="R51" s="1"/>
      <c r="T51" s="1"/>
      <c r="U51" s="1"/>
      <c r="W51" s="1"/>
      <c r="X51" s="1"/>
      <c r="Z51" s="1"/>
      <c r="AA51" s="1"/>
    </row>
    <row r="52" spans="1:28" s="2" customFormat="1">
      <c r="A52" s="2" t="s">
        <v>42</v>
      </c>
      <c r="B52" s="1">
        <v>40211</v>
      </c>
      <c r="C52" s="1">
        <v>40211</v>
      </c>
      <c r="D52" s="2">
        <f t="shared" si="5"/>
        <v>1</v>
      </c>
      <c r="E52" s="1"/>
      <c r="F52" s="1"/>
      <c r="H52" s="1"/>
      <c r="I52" s="1"/>
      <c r="K52" s="1"/>
      <c r="L52" s="1"/>
      <c r="N52" s="1"/>
      <c r="O52" s="1"/>
      <c r="Q52" s="1"/>
      <c r="R52" s="1"/>
      <c r="T52" s="1"/>
      <c r="U52" s="1"/>
      <c r="W52" s="1"/>
      <c r="X52" s="1"/>
      <c r="Z52" s="1"/>
      <c r="AA52" s="1"/>
    </row>
    <row r="53" spans="1:28" s="2" customFormat="1">
      <c r="A53" s="2" t="s">
        <v>43</v>
      </c>
      <c r="B53" s="1">
        <v>40214</v>
      </c>
      <c r="C53" s="1">
        <v>40214</v>
      </c>
      <c r="D53" s="2">
        <f t="shared" si="5"/>
        <v>1</v>
      </c>
      <c r="E53" s="1"/>
      <c r="F53" s="1"/>
      <c r="H53" s="1"/>
      <c r="I53" s="1"/>
      <c r="K53" s="1"/>
      <c r="L53" s="1"/>
      <c r="N53" s="1"/>
      <c r="O53" s="1"/>
      <c r="Q53" s="1"/>
      <c r="R53" s="1"/>
      <c r="T53" s="1"/>
      <c r="U53" s="1"/>
      <c r="W53" s="1"/>
      <c r="X53" s="1"/>
      <c r="Z53" s="1"/>
      <c r="AA53" s="1"/>
    </row>
    <row r="54" spans="1:28" s="2" customFormat="1">
      <c r="A54" s="27" t="s">
        <v>7</v>
      </c>
      <c r="B54" s="1"/>
      <c r="C54" s="1"/>
      <c r="E54" s="1"/>
      <c r="F54" s="1"/>
      <c r="H54" s="1"/>
      <c r="I54" s="1"/>
      <c r="K54" s="1"/>
      <c r="L54" s="1"/>
      <c r="N54" s="1"/>
      <c r="O54" s="1"/>
      <c r="Q54" s="1"/>
      <c r="R54" s="1"/>
      <c r="T54" s="1"/>
      <c r="U54" s="1"/>
      <c r="W54" s="1"/>
      <c r="X54" s="1"/>
      <c r="Z54" s="1"/>
      <c r="AA54" s="1"/>
    </row>
    <row r="55" spans="1:28" s="2" customFormat="1">
      <c r="A55" s="2" t="s">
        <v>39</v>
      </c>
      <c r="B55" s="1">
        <v>40326</v>
      </c>
      <c r="C55" s="1">
        <v>40347</v>
      </c>
      <c r="D55" s="2">
        <f t="shared" si="5"/>
        <v>22</v>
      </c>
      <c r="H55" s="1">
        <v>40702</v>
      </c>
      <c r="I55" s="1">
        <v>40715</v>
      </c>
      <c r="J55" s="2">
        <f t="shared" si="6"/>
        <v>14</v>
      </c>
      <c r="K55" s="1">
        <v>41421</v>
      </c>
      <c r="L55" s="1">
        <v>41444</v>
      </c>
      <c r="M55" s="2">
        <f>+(L55-K55)+1</f>
        <v>24</v>
      </c>
      <c r="N55" s="1">
        <v>41774</v>
      </c>
      <c r="O55" s="1">
        <v>41820</v>
      </c>
      <c r="P55" s="2">
        <f t="shared" ref="P55" si="7">O55-N55+1</f>
        <v>47</v>
      </c>
      <c r="Q55" s="1">
        <v>42139</v>
      </c>
      <c r="R55" s="1">
        <v>42159</v>
      </c>
      <c r="S55" s="2">
        <f>R55-Q55+1</f>
        <v>21</v>
      </c>
      <c r="T55" s="1">
        <v>42514</v>
      </c>
      <c r="U55" s="1">
        <v>42530</v>
      </c>
      <c r="V55" s="2">
        <f t="shared" ref="V55" si="8">U55-T55+1</f>
        <v>17</v>
      </c>
      <c r="W55" s="1">
        <v>42871</v>
      </c>
      <c r="X55" s="1">
        <v>42886</v>
      </c>
      <c r="Y55" s="2">
        <f>X55-W55+1</f>
        <v>16</v>
      </c>
      <c r="Z55" s="1">
        <v>43236</v>
      </c>
      <c r="AA55" s="1">
        <v>43266</v>
      </c>
      <c r="AB55" s="2">
        <f>AA55-Z55+1</f>
        <v>31</v>
      </c>
    </row>
    <row r="56" spans="1:28" s="2" customFormat="1">
      <c r="A56" s="76" t="s">
        <v>38</v>
      </c>
      <c r="B56" s="76"/>
      <c r="C56" s="76"/>
      <c r="D56" s="2">
        <f>SUM(D49:D55)</f>
        <v>36</v>
      </c>
      <c r="G56" s="2">
        <v>14</v>
      </c>
      <c r="J56" s="2">
        <v>28</v>
      </c>
      <c r="M56" s="2">
        <v>24</v>
      </c>
      <c r="P56" s="2">
        <f>SUM(P49+P55)</f>
        <v>49</v>
      </c>
      <c r="S56" s="2">
        <v>35</v>
      </c>
      <c r="V56" s="2">
        <f>V55+V49</f>
        <v>21</v>
      </c>
      <c r="Y56" s="2">
        <f>Y55+Y49</f>
        <v>18</v>
      </c>
      <c r="AB56" s="2">
        <v>31</v>
      </c>
    </row>
    <row r="57" spans="1:28" s="2" customFormat="1"/>
    <row r="58" spans="1:28" s="2" customFormat="1"/>
    <row r="59" spans="1:28" s="2" customFormat="1"/>
    <row r="60" spans="1:28" s="2" customFormat="1"/>
    <row r="61" spans="1:28" s="2" customFormat="1"/>
    <row r="62" spans="1:28" s="2" customFormat="1"/>
    <row r="63" spans="1:28" s="2" customFormat="1"/>
  </sheetData>
  <mergeCells count="13">
    <mergeCell ref="A56:C56"/>
    <mergeCell ref="K46:M46"/>
    <mergeCell ref="N46:P46"/>
    <mergeCell ref="Q46:S46"/>
    <mergeCell ref="T46:V46"/>
    <mergeCell ref="W46:Y46"/>
    <mergeCell ref="Z46:AB46"/>
    <mergeCell ref="B1:D1"/>
    <mergeCell ref="B2:D2"/>
    <mergeCell ref="B3:D3"/>
    <mergeCell ref="B46:D46"/>
    <mergeCell ref="E46:G46"/>
    <mergeCell ref="H46:J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L21"/>
  <sheetViews>
    <sheetView topLeftCell="A2" workbookViewId="0">
      <selection activeCell="C18" sqref="C18"/>
    </sheetView>
  </sheetViews>
  <sheetFormatPr defaultRowHeight="15"/>
  <cols>
    <col min="1" max="1" width="12.42578125" style="28" customWidth="1"/>
    <col min="2" max="2" width="11.42578125" style="28" customWidth="1"/>
    <col min="3" max="3" width="11" style="28" customWidth="1"/>
    <col min="4" max="4" width="13.28515625" style="28" customWidth="1"/>
    <col min="5" max="5" width="8.5703125" style="28" customWidth="1"/>
    <col min="6" max="6" width="13.140625" style="28" customWidth="1"/>
    <col min="7" max="7" width="10.140625" style="28" customWidth="1"/>
    <col min="8" max="8" width="7.5703125" style="28" customWidth="1"/>
    <col min="9" max="9" width="10.140625" style="28" customWidth="1"/>
    <col min="10" max="10" width="11.5703125" style="28" customWidth="1"/>
    <col min="11" max="11" width="12.5703125" style="28" customWidth="1"/>
    <col min="12" max="12" width="12.7109375" style="28" customWidth="1"/>
    <col min="13" max="16384" width="9.140625" style="28"/>
  </cols>
  <sheetData>
    <row r="1" spans="1:12">
      <c r="A1" s="92" t="s">
        <v>44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</row>
    <row r="2" spans="1:12">
      <c r="A2" s="92" t="s">
        <v>45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</row>
    <row r="3" spans="1:12" s="30" customFormat="1" ht="19.5" customHeight="1">
      <c r="A3" s="89" t="s">
        <v>12</v>
      </c>
      <c r="B3" s="90"/>
      <c r="C3" s="90"/>
      <c r="D3" s="90"/>
      <c r="E3" s="91" t="s">
        <v>13</v>
      </c>
      <c r="F3" s="91"/>
      <c r="G3" s="91"/>
      <c r="H3" s="91"/>
      <c r="I3" s="91"/>
      <c r="J3" s="91"/>
      <c r="K3" s="91"/>
      <c r="L3" s="91"/>
    </row>
    <row r="4" spans="1:12" s="30" customFormat="1" ht="19.350000000000001" customHeight="1">
      <c r="A4" s="89" t="s">
        <v>92</v>
      </c>
      <c r="B4" s="90"/>
      <c r="C4" s="90"/>
      <c r="D4" s="90"/>
      <c r="E4" s="91" t="s">
        <v>15</v>
      </c>
      <c r="F4" s="91"/>
      <c r="G4" s="91"/>
      <c r="H4" s="91"/>
      <c r="I4" s="91"/>
      <c r="J4" s="91"/>
      <c r="K4" s="91"/>
      <c r="L4" s="91"/>
    </row>
    <row r="5" spans="1:12" s="30" customFormat="1" ht="19.350000000000001" customHeight="1">
      <c r="A5" s="89" t="s">
        <v>93</v>
      </c>
      <c r="B5" s="90"/>
      <c r="C5" s="90"/>
      <c r="D5" s="90"/>
      <c r="E5" s="91" t="s">
        <v>56</v>
      </c>
      <c r="F5" s="91"/>
      <c r="G5" s="91"/>
      <c r="H5" s="91"/>
      <c r="I5" s="91"/>
      <c r="J5" s="91"/>
      <c r="K5" s="91"/>
      <c r="L5" s="91"/>
    </row>
    <row r="6" spans="1:12" s="30" customFormat="1" ht="19.350000000000001" customHeight="1">
      <c r="A6" s="89" t="s">
        <v>94</v>
      </c>
      <c r="B6" s="90"/>
      <c r="C6" s="90"/>
      <c r="D6" s="90"/>
      <c r="E6" s="91" t="s">
        <v>15</v>
      </c>
      <c r="F6" s="91"/>
      <c r="G6" s="91"/>
      <c r="H6" s="91"/>
      <c r="I6" s="91"/>
      <c r="J6" s="91"/>
      <c r="K6" s="91"/>
      <c r="L6" s="91"/>
    </row>
    <row r="7" spans="1:12" s="30" customFormat="1" ht="17.25" customHeight="1">
      <c r="A7" s="89" t="s">
        <v>95</v>
      </c>
      <c r="B7" s="90"/>
      <c r="C7" s="90"/>
      <c r="D7" s="90"/>
      <c r="E7" s="91" t="s">
        <v>57</v>
      </c>
      <c r="F7" s="91"/>
      <c r="G7" s="91"/>
      <c r="H7" s="91"/>
      <c r="I7" s="91"/>
      <c r="J7" s="91"/>
      <c r="K7" s="91"/>
      <c r="L7" s="91"/>
    </row>
    <row r="8" spans="1:12" ht="17.25" customHeight="1">
      <c r="A8" s="79" t="s">
        <v>96</v>
      </c>
      <c r="B8" s="80"/>
      <c r="C8" s="80"/>
      <c r="D8" s="80"/>
      <c r="E8" s="81"/>
      <c r="F8" s="81"/>
      <c r="G8" s="81"/>
      <c r="H8" s="81"/>
      <c r="I8" s="81"/>
      <c r="J8" s="81"/>
      <c r="K8" s="81"/>
      <c r="L8" s="82"/>
    </row>
    <row r="9" spans="1:12" ht="28.5">
      <c r="A9" s="83" t="s">
        <v>65</v>
      </c>
      <c r="B9" s="84"/>
      <c r="C9" s="84"/>
      <c r="D9" s="84"/>
      <c r="E9" s="85"/>
      <c r="F9" s="86" t="s">
        <v>97</v>
      </c>
      <c r="G9" s="87"/>
      <c r="H9" s="87"/>
      <c r="I9" s="87"/>
      <c r="J9" s="87"/>
      <c r="K9" s="88"/>
      <c r="L9" s="47" t="s">
        <v>66</v>
      </c>
    </row>
    <row r="10" spans="1:12" ht="57">
      <c r="A10" s="41" t="s">
        <v>98</v>
      </c>
      <c r="B10" s="41" t="s">
        <v>0</v>
      </c>
      <c r="C10" s="41" t="s">
        <v>67</v>
      </c>
      <c r="D10" s="41" t="s">
        <v>46</v>
      </c>
      <c r="E10" s="41" t="s">
        <v>61</v>
      </c>
      <c r="F10" s="41" t="s">
        <v>37</v>
      </c>
      <c r="G10" s="41" t="s">
        <v>0</v>
      </c>
      <c r="H10" s="42" t="s">
        <v>61</v>
      </c>
      <c r="I10" s="41" t="s">
        <v>68</v>
      </c>
      <c r="J10" s="41" t="s">
        <v>47</v>
      </c>
      <c r="K10" s="43" t="s">
        <v>69</v>
      </c>
      <c r="L10" s="43" t="s">
        <v>99</v>
      </c>
    </row>
    <row r="11" spans="1:12" ht="57">
      <c r="A11" s="51" t="s">
        <v>2</v>
      </c>
      <c r="B11" s="44" t="s">
        <v>85</v>
      </c>
      <c r="C11" s="44" t="s">
        <v>86</v>
      </c>
      <c r="D11" s="44" t="s">
        <v>87</v>
      </c>
      <c r="E11" s="44">
        <v>18</v>
      </c>
      <c r="F11" s="39" t="s">
        <v>1</v>
      </c>
      <c r="G11" s="39" t="s">
        <v>1</v>
      </c>
      <c r="H11" s="39" t="s">
        <v>1</v>
      </c>
      <c r="I11" s="39" t="s">
        <v>1</v>
      </c>
      <c r="J11" s="39" t="s">
        <v>1</v>
      </c>
      <c r="K11" s="39" t="s">
        <v>1</v>
      </c>
      <c r="L11" s="32" t="s">
        <v>19</v>
      </c>
    </row>
    <row r="12" spans="1:12" ht="57">
      <c r="A12" s="37" t="s">
        <v>1</v>
      </c>
      <c r="B12" s="37" t="s">
        <v>1</v>
      </c>
      <c r="C12" s="37" t="s">
        <v>1</v>
      </c>
      <c r="D12" s="37" t="s">
        <v>1</v>
      </c>
      <c r="E12" s="37" t="s">
        <v>1</v>
      </c>
      <c r="F12" s="48" t="s">
        <v>88</v>
      </c>
      <c r="G12" s="37" t="s">
        <v>89</v>
      </c>
      <c r="H12" s="49">
        <v>71</v>
      </c>
      <c r="I12" s="37"/>
      <c r="J12" s="48" t="s">
        <v>90</v>
      </c>
      <c r="K12" s="37" t="s">
        <v>3</v>
      </c>
      <c r="L12" s="45" t="s">
        <v>4</v>
      </c>
    </row>
    <row r="13" spans="1:12" ht="17.850000000000001" customHeight="1">
      <c r="A13" s="33" t="s">
        <v>70</v>
      </c>
      <c r="B13" s="33" t="s">
        <v>71</v>
      </c>
      <c r="C13" s="33"/>
      <c r="D13" s="33" t="s">
        <v>72</v>
      </c>
      <c r="E13" s="33">
        <v>19</v>
      </c>
      <c r="F13" s="39" t="s">
        <v>1</v>
      </c>
      <c r="G13" s="39" t="s">
        <v>1</v>
      </c>
      <c r="H13" s="39" t="s">
        <v>1</v>
      </c>
      <c r="I13" s="39" t="s">
        <v>1</v>
      </c>
      <c r="J13" s="39" t="s">
        <v>1</v>
      </c>
      <c r="K13" s="39" t="s">
        <v>1</v>
      </c>
      <c r="L13" s="31" t="s">
        <v>19</v>
      </c>
    </row>
    <row r="14" spans="1:12" ht="45" customHeight="1">
      <c r="A14" s="39" t="s">
        <v>62</v>
      </c>
      <c r="B14" s="39" t="s">
        <v>73</v>
      </c>
      <c r="C14" s="38" t="s">
        <v>91</v>
      </c>
      <c r="D14" s="40" t="s">
        <v>63</v>
      </c>
      <c r="E14" s="50">
        <v>5</v>
      </c>
      <c r="F14" s="39" t="s">
        <v>1</v>
      </c>
      <c r="G14" s="39" t="s">
        <v>1</v>
      </c>
      <c r="H14" s="39" t="s">
        <v>1</v>
      </c>
      <c r="I14" s="39" t="s">
        <v>1</v>
      </c>
      <c r="J14" s="39" t="s">
        <v>1</v>
      </c>
      <c r="K14" s="39" t="s">
        <v>1</v>
      </c>
      <c r="L14" s="46" t="s">
        <v>19</v>
      </c>
    </row>
    <row r="16" spans="1:12">
      <c r="A16" s="34" t="s">
        <v>76</v>
      </c>
      <c r="B16" s="34"/>
      <c r="C16" s="34"/>
      <c r="D16" s="34"/>
      <c r="E16" s="34"/>
    </row>
    <row r="17" spans="2:12">
      <c r="B17" s="35"/>
      <c r="C17" s="34"/>
      <c r="D17" s="34"/>
      <c r="E17" s="34"/>
      <c r="F17" s="29"/>
    </row>
    <row r="21" spans="2:12">
      <c r="D21" s="36" t="s">
        <v>74</v>
      </c>
      <c r="E21" s="36"/>
      <c r="F21" s="36"/>
      <c r="G21" s="36"/>
      <c r="H21" s="36"/>
      <c r="I21" s="36"/>
      <c r="L21" s="36" t="s">
        <v>75</v>
      </c>
    </row>
  </sheetData>
  <mergeCells count="15">
    <mergeCell ref="A1:L1"/>
    <mergeCell ref="A2:L2"/>
    <mergeCell ref="A3:D3"/>
    <mergeCell ref="E3:L3"/>
    <mergeCell ref="A4:D4"/>
    <mergeCell ref="E4:L4"/>
    <mergeCell ref="A8:L8"/>
    <mergeCell ref="A9:E9"/>
    <mergeCell ref="F9:K9"/>
    <mergeCell ref="A5:D5"/>
    <mergeCell ref="E5:L5"/>
    <mergeCell ref="A6:D6"/>
    <mergeCell ref="E6:L6"/>
    <mergeCell ref="A7:D7"/>
    <mergeCell ref="E7:L7"/>
  </mergeCells>
  <printOptions horizontalCentered="1"/>
  <pageMargins left="0.25" right="0.25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56"/>
  <sheetViews>
    <sheetView tabSelected="1" workbookViewId="0">
      <selection activeCell="N11" sqref="N11"/>
    </sheetView>
  </sheetViews>
  <sheetFormatPr defaultRowHeight="14.25"/>
  <cols>
    <col min="1" max="1" width="9.85546875" style="69" customWidth="1"/>
    <col min="2" max="2" width="10.140625" style="69" customWidth="1"/>
    <col min="3" max="3" width="11.7109375" style="69" customWidth="1"/>
    <col min="4" max="4" width="12.85546875" style="69" bestFit="1" customWidth="1"/>
    <col min="5" max="5" width="11.7109375" style="69" customWidth="1"/>
    <col min="6" max="7" width="12.140625" style="69" bestFit="1" customWidth="1"/>
    <col min="8" max="8" width="8.7109375" style="69" customWidth="1"/>
    <col min="9" max="10" width="11.7109375" style="69" customWidth="1"/>
    <col min="11" max="11" width="9" style="69" customWidth="1"/>
    <col min="12" max="12" width="28" style="69" customWidth="1"/>
    <col min="13" max="16384" width="9.140625" style="69"/>
  </cols>
  <sheetData>
    <row r="1" spans="1:12">
      <c r="A1" s="119" t="s">
        <v>44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2">
      <c r="A2" s="119" t="s">
        <v>45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2" ht="19.5" customHeight="1">
      <c r="A3" s="120" t="s">
        <v>12</v>
      </c>
      <c r="B3" s="121"/>
      <c r="C3" s="121"/>
      <c r="D3" s="122"/>
      <c r="E3" s="120" t="s">
        <v>13</v>
      </c>
      <c r="F3" s="121"/>
      <c r="G3" s="121"/>
      <c r="H3" s="121"/>
      <c r="I3" s="121"/>
      <c r="J3" s="121"/>
      <c r="K3" s="121"/>
      <c r="L3" s="122"/>
    </row>
    <row r="4" spans="1:12" ht="19.350000000000001" customHeight="1">
      <c r="A4" s="107" t="s">
        <v>92</v>
      </c>
      <c r="B4" s="108"/>
      <c r="C4" s="108"/>
      <c r="D4" s="109"/>
      <c r="E4" s="107" t="s">
        <v>64</v>
      </c>
      <c r="F4" s="108"/>
      <c r="G4" s="108"/>
      <c r="H4" s="108"/>
      <c r="I4" s="108"/>
      <c r="J4" s="108"/>
      <c r="K4" s="108"/>
      <c r="L4" s="109"/>
    </row>
    <row r="5" spans="1:12" ht="19.350000000000001" customHeight="1">
      <c r="A5" s="107" t="s">
        <v>93</v>
      </c>
      <c r="B5" s="108"/>
      <c r="C5" s="108"/>
      <c r="D5" s="109"/>
      <c r="E5" s="107" t="s">
        <v>56</v>
      </c>
      <c r="F5" s="108"/>
      <c r="G5" s="108"/>
      <c r="H5" s="108"/>
      <c r="I5" s="108"/>
      <c r="J5" s="108"/>
      <c r="K5" s="108"/>
      <c r="L5" s="109"/>
    </row>
    <row r="6" spans="1:12" ht="19.350000000000001" customHeight="1">
      <c r="A6" s="107" t="s">
        <v>94</v>
      </c>
      <c r="B6" s="108"/>
      <c r="C6" s="108"/>
      <c r="D6" s="109"/>
      <c r="E6" s="107" t="s">
        <v>15</v>
      </c>
      <c r="F6" s="108"/>
      <c r="G6" s="108"/>
      <c r="H6" s="108"/>
      <c r="I6" s="108"/>
      <c r="J6" s="108"/>
      <c r="K6" s="108"/>
      <c r="L6" s="109"/>
    </row>
    <row r="7" spans="1:12" ht="17.25" customHeight="1">
      <c r="A7" s="107" t="s">
        <v>95</v>
      </c>
      <c r="B7" s="108"/>
      <c r="C7" s="108"/>
      <c r="D7" s="109"/>
      <c r="E7" s="107" t="s">
        <v>57</v>
      </c>
      <c r="F7" s="108"/>
      <c r="G7" s="108"/>
      <c r="H7" s="108"/>
      <c r="I7" s="108"/>
      <c r="J7" s="108"/>
      <c r="K7" s="108"/>
      <c r="L7" s="109"/>
    </row>
    <row r="8" spans="1:12" ht="19.350000000000001" customHeight="1">
      <c r="A8" s="111" t="s">
        <v>105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3"/>
    </row>
    <row r="9" spans="1:12" ht="18" customHeight="1">
      <c r="A9" s="114" t="s">
        <v>106</v>
      </c>
      <c r="B9" s="111" t="s">
        <v>36</v>
      </c>
      <c r="C9" s="112"/>
      <c r="D9" s="112"/>
      <c r="E9" s="112"/>
      <c r="F9" s="112"/>
      <c r="G9" s="112"/>
      <c r="H9" s="112"/>
      <c r="I9" s="112"/>
      <c r="J9" s="112"/>
      <c r="K9" s="112"/>
      <c r="L9" s="113"/>
    </row>
    <row r="10" spans="1:12" ht="33" customHeight="1">
      <c r="A10" s="115"/>
      <c r="B10" s="107" t="s">
        <v>104</v>
      </c>
      <c r="C10" s="108"/>
      <c r="D10" s="108"/>
      <c r="E10" s="109"/>
      <c r="F10" s="107" t="s">
        <v>58</v>
      </c>
      <c r="G10" s="108"/>
      <c r="H10" s="109"/>
      <c r="I10" s="107" t="s">
        <v>59</v>
      </c>
      <c r="J10" s="108"/>
      <c r="K10" s="108"/>
      <c r="L10" s="109"/>
    </row>
    <row r="11" spans="1:12" ht="42.75">
      <c r="A11" s="116"/>
      <c r="B11" s="58" t="s">
        <v>60</v>
      </c>
      <c r="C11" s="58" t="s">
        <v>37</v>
      </c>
      <c r="D11" s="59" t="s">
        <v>0</v>
      </c>
      <c r="E11" s="58" t="s">
        <v>61</v>
      </c>
      <c r="F11" s="58" t="s">
        <v>37</v>
      </c>
      <c r="G11" s="59" t="s">
        <v>0</v>
      </c>
      <c r="H11" s="60" t="s">
        <v>107</v>
      </c>
      <c r="I11" s="58" t="s">
        <v>37</v>
      </c>
      <c r="J11" s="59" t="s">
        <v>0</v>
      </c>
      <c r="K11" s="58" t="s">
        <v>61</v>
      </c>
      <c r="L11" s="59" t="s">
        <v>108</v>
      </c>
    </row>
    <row r="12" spans="1:12" ht="18" customHeight="1">
      <c r="A12" s="106" t="s">
        <v>48</v>
      </c>
      <c r="B12" s="117" t="s">
        <v>5</v>
      </c>
      <c r="C12" s="118">
        <v>40422</v>
      </c>
      <c r="D12" s="118">
        <v>40361</v>
      </c>
      <c r="E12" s="117">
        <v>30</v>
      </c>
      <c r="F12" s="61">
        <v>40422</v>
      </c>
      <c r="G12" s="62" t="s">
        <v>194</v>
      </c>
      <c r="H12" s="63">
        <v>9</v>
      </c>
      <c r="I12" s="75" t="s">
        <v>189</v>
      </c>
      <c r="J12" s="75" t="s">
        <v>190</v>
      </c>
      <c r="K12" s="110">
        <v>14</v>
      </c>
      <c r="L12" s="110" t="s">
        <v>109</v>
      </c>
    </row>
    <row r="13" spans="1:12" ht="18" customHeight="1">
      <c r="A13" s="106"/>
      <c r="B13" s="117"/>
      <c r="C13" s="118"/>
      <c r="D13" s="118"/>
      <c r="E13" s="117"/>
      <c r="F13" s="61" t="s">
        <v>195</v>
      </c>
      <c r="G13" s="61" t="s">
        <v>196</v>
      </c>
      <c r="H13" s="63">
        <v>2</v>
      </c>
      <c r="I13" s="75" t="s">
        <v>191</v>
      </c>
      <c r="J13" s="75" t="s">
        <v>192</v>
      </c>
      <c r="K13" s="110"/>
      <c r="L13" s="110"/>
    </row>
    <row r="14" spans="1:12" ht="18" customHeight="1">
      <c r="A14" s="106"/>
      <c r="B14" s="117"/>
      <c r="C14" s="118"/>
      <c r="D14" s="118"/>
      <c r="E14" s="117"/>
      <c r="F14" s="62" t="s">
        <v>197</v>
      </c>
      <c r="G14" s="62" t="s">
        <v>197</v>
      </c>
      <c r="H14" s="63">
        <v>2</v>
      </c>
      <c r="I14" s="75" t="s">
        <v>193</v>
      </c>
      <c r="J14" s="75">
        <v>40180</v>
      </c>
      <c r="K14" s="110"/>
      <c r="L14" s="110"/>
    </row>
    <row r="15" spans="1:12" ht="18" customHeight="1">
      <c r="A15" s="106"/>
      <c r="B15" s="117"/>
      <c r="C15" s="118"/>
      <c r="D15" s="118"/>
      <c r="E15" s="117"/>
      <c r="F15" s="61">
        <v>40211</v>
      </c>
      <c r="G15" s="61">
        <v>40211</v>
      </c>
      <c r="H15" s="63">
        <v>1</v>
      </c>
      <c r="I15" s="61">
        <v>40212</v>
      </c>
      <c r="J15" s="61">
        <v>40213</v>
      </c>
      <c r="K15" s="110"/>
      <c r="L15" s="110"/>
    </row>
    <row r="16" spans="1:12" ht="18" customHeight="1">
      <c r="A16" s="106"/>
      <c r="B16" s="117"/>
      <c r="C16" s="118"/>
      <c r="D16" s="118"/>
      <c r="E16" s="117"/>
      <c r="F16" s="61">
        <v>40214</v>
      </c>
      <c r="G16" s="61">
        <v>40216</v>
      </c>
      <c r="H16" s="63">
        <v>3</v>
      </c>
      <c r="I16" s="75">
        <v>40215</v>
      </c>
      <c r="J16" s="75">
        <v>40216</v>
      </c>
      <c r="K16" s="110"/>
      <c r="L16" s="110"/>
    </row>
    <row r="17" spans="1:12" ht="18" customHeight="1">
      <c r="A17" s="106"/>
      <c r="B17" s="64" t="s">
        <v>49</v>
      </c>
      <c r="C17" s="65">
        <v>40326</v>
      </c>
      <c r="D17" s="66">
        <v>40370</v>
      </c>
      <c r="E17" s="64">
        <v>45</v>
      </c>
      <c r="F17" s="66">
        <v>40326</v>
      </c>
      <c r="G17" s="66">
        <v>40347</v>
      </c>
      <c r="H17" s="63">
        <v>22</v>
      </c>
      <c r="I17" s="66">
        <v>40348</v>
      </c>
      <c r="J17" s="66">
        <v>40370</v>
      </c>
      <c r="K17" s="64">
        <v>12</v>
      </c>
      <c r="L17" s="67" t="s">
        <v>199</v>
      </c>
    </row>
    <row r="18" spans="1:12" ht="18" customHeight="1">
      <c r="A18" s="106" t="s">
        <v>123</v>
      </c>
      <c r="B18" s="64" t="s">
        <v>5</v>
      </c>
      <c r="C18" s="75" t="s">
        <v>125</v>
      </c>
      <c r="D18" s="75" t="s">
        <v>124</v>
      </c>
      <c r="E18" s="64">
        <v>50</v>
      </c>
      <c r="F18" s="61" t="s">
        <v>11</v>
      </c>
      <c r="G18" s="61" t="s">
        <v>11</v>
      </c>
      <c r="H18" s="63">
        <v>0</v>
      </c>
      <c r="I18" s="75" t="s">
        <v>125</v>
      </c>
      <c r="J18" s="75" t="s">
        <v>124</v>
      </c>
      <c r="K18" s="64">
        <v>50</v>
      </c>
      <c r="L18" s="97" t="s">
        <v>200</v>
      </c>
    </row>
    <row r="19" spans="1:12" ht="18" customHeight="1">
      <c r="A19" s="106"/>
      <c r="B19" s="74" t="s">
        <v>7</v>
      </c>
      <c r="C19" s="75" t="s">
        <v>121</v>
      </c>
      <c r="D19" s="75" t="s">
        <v>122</v>
      </c>
      <c r="E19" s="74">
        <v>14</v>
      </c>
      <c r="F19" s="75" t="s">
        <v>121</v>
      </c>
      <c r="G19" s="75" t="s">
        <v>122</v>
      </c>
      <c r="H19" s="74">
        <v>14</v>
      </c>
      <c r="I19" s="61" t="s">
        <v>11</v>
      </c>
      <c r="J19" s="61" t="s">
        <v>11</v>
      </c>
      <c r="K19" s="74">
        <v>0</v>
      </c>
      <c r="L19" s="125"/>
    </row>
    <row r="20" spans="1:12" ht="18" customHeight="1">
      <c r="A20" s="106" t="s">
        <v>50</v>
      </c>
      <c r="B20" s="117" t="s">
        <v>5</v>
      </c>
      <c r="C20" s="118" t="s">
        <v>129</v>
      </c>
      <c r="D20" s="118" t="s">
        <v>130</v>
      </c>
      <c r="E20" s="117">
        <v>46</v>
      </c>
      <c r="F20" s="75">
        <v>40886</v>
      </c>
      <c r="G20" s="61" t="s">
        <v>128</v>
      </c>
      <c r="H20" s="63">
        <v>7</v>
      </c>
      <c r="I20" s="75" t="s">
        <v>129</v>
      </c>
      <c r="J20" s="75">
        <v>40885</v>
      </c>
      <c r="K20" s="117">
        <v>32</v>
      </c>
      <c r="L20" s="97" t="s">
        <v>201</v>
      </c>
    </row>
    <row r="21" spans="1:12" ht="18" customHeight="1">
      <c r="A21" s="106"/>
      <c r="B21" s="117"/>
      <c r="C21" s="118"/>
      <c r="D21" s="118"/>
      <c r="E21" s="117"/>
      <c r="F21" s="61" t="s">
        <v>126</v>
      </c>
      <c r="G21" s="61" t="s">
        <v>127</v>
      </c>
      <c r="H21" s="63">
        <v>7</v>
      </c>
      <c r="I21" s="75" t="s">
        <v>131</v>
      </c>
      <c r="J21" s="75" t="s">
        <v>132</v>
      </c>
      <c r="K21" s="117"/>
      <c r="L21" s="125"/>
    </row>
    <row r="22" spans="1:12" ht="18" customHeight="1">
      <c r="A22" s="106"/>
      <c r="B22" s="117"/>
      <c r="C22" s="118"/>
      <c r="D22" s="118"/>
      <c r="E22" s="117"/>
      <c r="F22" s="61" t="s">
        <v>11</v>
      </c>
      <c r="G22" s="61" t="s">
        <v>11</v>
      </c>
      <c r="H22" s="63">
        <v>0</v>
      </c>
      <c r="I22" s="75" t="s">
        <v>133</v>
      </c>
      <c r="J22" s="75" t="s">
        <v>130</v>
      </c>
      <c r="K22" s="117"/>
      <c r="L22" s="98"/>
    </row>
    <row r="23" spans="1:12" ht="18" customHeight="1">
      <c r="A23" s="106"/>
      <c r="B23" s="104" t="s">
        <v>7</v>
      </c>
      <c r="C23" s="135" t="s">
        <v>134</v>
      </c>
      <c r="D23" s="135" t="s">
        <v>135</v>
      </c>
      <c r="E23" s="104">
        <v>47</v>
      </c>
      <c r="F23" s="135">
        <v>41096</v>
      </c>
      <c r="G23" s="135" t="s">
        <v>136</v>
      </c>
      <c r="H23" s="104">
        <v>14</v>
      </c>
      <c r="I23" s="61" t="s">
        <v>134</v>
      </c>
      <c r="J23" s="61">
        <v>41096</v>
      </c>
      <c r="K23" s="63">
        <v>24</v>
      </c>
      <c r="L23" s="94" t="s">
        <v>110</v>
      </c>
    </row>
    <row r="24" spans="1:12" ht="18" customHeight="1">
      <c r="A24" s="106"/>
      <c r="B24" s="104"/>
      <c r="C24" s="135"/>
      <c r="D24" s="135"/>
      <c r="E24" s="104"/>
      <c r="F24" s="135"/>
      <c r="G24" s="135"/>
      <c r="H24" s="104"/>
      <c r="I24" s="61" t="s">
        <v>137</v>
      </c>
      <c r="J24" s="61" t="s">
        <v>135</v>
      </c>
      <c r="K24" s="63">
        <v>9</v>
      </c>
      <c r="L24" s="95"/>
    </row>
    <row r="25" spans="1:12" ht="18" customHeight="1">
      <c r="A25" s="106" t="s">
        <v>51</v>
      </c>
      <c r="B25" s="63" t="s">
        <v>5</v>
      </c>
      <c r="C25" s="61">
        <v>41072</v>
      </c>
      <c r="D25" s="61" t="s">
        <v>138</v>
      </c>
      <c r="E25" s="63">
        <v>21</v>
      </c>
      <c r="F25" s="61" t="s">
        <v>6</v>
      </c>
      <c r="G25" s="61" t="s">
        <v>6</v>
      </c>
      <c r="H25" s="63" t="s">
        <v>6</v>
      </c>
      <c r="I25" s="61">
        <v>41072</v>
      </c>
      <c r="J25" s="61" t="s">
        <v>138</v>
      </c>
      <c r="K25" s="63">
        <v>21</v>
      </c>
      <c r="L25" s="96"/>
    </row>
    <row r="26" spans="1:12" ht="18" customHeight="1">
      <c r="A26" s="106"/>
      <c r="B26" s="104" t="s">
        <v>7</v>
      </c>
      <c r="C26" s="135" t="s">
        <v>139</v>
      </c>
      <c r="D26" s="135" t="s">
        <v>140</v>
      </c>
      <c r="E26" s="104">
        <v>39</v>
      </c>
      <c r="F26" s="135" t="s">
        <v>141</v>
      </c>
      <c r="G26" s="135" t="s">
        <v>142</v>
      </c>
      <c r="H26" s="104">
        <v>24</v>
      </c>
      <c r="I26" s="61" t="s">
        <v>139</v>
      </c>
      <c r="J26" s="61" t="s">
        <v>143</v>
      </c>
      <c r="K26" s="63">
        <v>7</v>
      </c>
      <c r="L26" s="94" t="s">
        <v>111</v>
      </c>
    </row>
    <row r="27" spans="1:12" ht="18" customHeight="1">
      <c r="A27" s="106"/>
      <c r="B27" s="104"/>
      <c r="C27" s="135"/>
      <c r="D27" s="135"/>
      <c r="E27" s="104"/>
      <c r="F27" s="135"/>
      <c r="G27" s="135"/>
      <c r="H27" s="104"/>
      <c r="I27" s="61" t="s">
        <v>144</v>
      </c>
      <c r="J27" s="61" t="s">
        <v>140</v>
      </c>
      <c r="K27" s="63">
        <v>8</v>
      </c>
      <c r="L27" s="95"/>
    </row>
    <row r="28" spans="1:12" ht="18" customHeight="1">
      <c r="A28" s="106" t="s">
        <v>52</v>
      </c>
      <c r="B28" s="94" t="s">
        <v>5</v>
      </c>
      <c r="C28" s="101" t="s">
        <v>145</v>
      </c>
      <c r="D28" s="101">
        <v>41620</v>
      </c>
      <c r="E28" s="94">
        <v>17</v>
      </c>
      <c r="F28" s="61" t="s">
        <v>145</v>
      </c>
      <c r="G28" s="61" t="s">
        <v>146</v>
      </c>
      <c r="H28" s="63">
        <v>2</v>
      </c>
      <c r="I28" s="101" t="s">
        <v>147</v>
      </c>
      <c r="J28" s="101">
        <v>41617</v>
      </c>
      <c r="K28" s="94">
        <v>12</v>
      </c>
      <c r="L28" s="95"/>
    </row>
    <row r="29" spans="1:12" ht="18" customHeight="1">
      <c r="A29" s="106"/>
      <c r="B29" s="96"/>
      <c r="C29" s="102"/>
      <c r="D29" s="102"/>
      <c r="E29" s="96"/>
      <c r="F29" s="61">
        <v>41618</v>
      </c>
      <c r="G29" s="61">
        <v>41620</v>
      </c>
      <c r="H29" s="63">
        <v>3</v>
      </c>
      <c r="I29" s="102"/>
      <c r="J29" s="102"/>
      <c r="K29" s="96"/>
      <c r="L29" s="96"/>
    </row>
    <row r="30" spans="1:12" ht="18" customHeight="1">
      <c r="A30" s="106"/>
      <c r="B30" s="63" t="s">
        <v>7</v>
      </c>
      <c r="C30" s="61" t="s">
        <v>148</v>
      </c>
      <c r="D30" s="61">
        <v>41646</v>
      </c>
      <c r="E30" s="63">
        <v>48</v>
      </c>
      <c r="F30" s="61" t="s">
        <v>148</v>
      </c>
      <c r="G30" s="61">
        <v>41646</v>
      </c>
      <c r="H30" s="63">
        <v>48</v>
      </c>
      <c r="I30" s="61" t="s">
        <v>6</v>
      </c>
      <c r="J30" s="61" t="s">
        <v>6</v>
      </c>
      <c r="K30" s="63" t="s">
        <v>6</v>
      </c>
      <c r="L30" s="99" t="s">
        <v>112</v>
      </c>
    </row>
    <row r="31" spans="1:12" ht="18" customHeight="1">
      <c r="A31" s="105" t="s">
        <v>53</v>
      </c>
      <c r="B31" s="63" t="s">
        <v>5</v>
      </c>
      <c r="C31" s="61" t="s">
        <v>149</v>
      </c>
      <c r="D31" s="61">
        <v>41894</v>
      </c>
      <c r="E31" s="63">
        <v>15</v>
      </c>
      <c r="F31" s="61" t="s">
        <v>150</v>
      </c>
      <c r="G31" s="61">
        <v>41894</v>
      </c>
      <c r="H31" s="63">
        <v>11</v>
      </c>
      <c r="I31" s="61" t="s">
        <v>149</v>
      </c>
      <c r="J31" s="61" t="s">
        <v>198</v>
      </c>
      <c r="K31" s="63">
        <v>2</v>
      </c>
      <c r="L31" s="100"/>
    </row>
    <row r="32" spans="1:12" ht="18" customHeight="1">
      <c r="A32" s="105"/>
      <c r="B32" s="63" t="s">
        <v>7</v>
      </c>
      <c r="C32" s="61" t="s">
        <v>151</v>
      </c>
      <c r="D32" s="61" t="s">
        <v>152</v>
      </c>
      <c r="E32" s="63">
        <v>45</v>
      </c>
      <c r="F32" s="61" t="s">
        <v>151</v>
      </c>
      <c r="G32" s="61">
        <v>42159</v>
      </c>
      <c r="H32" s="63">
        <v>21</v>
      </c>
      <c r="I32" s="61">
        <v>42160</v>
      </c>
      <c r="J32" s="61" t="s">
        <v>152</v>
      </c>
      <c r="K32" s="63">
        <v>24</v>
      </c>
      <c r="L32" s="94" t="s">
        <v>113</v>
      </c>
    </row>
    <row r="33" spans="1:12" ht="18" customHeight="1">
      <c r="A33" s="105" t="s">
        <v>54</v>
      </c>
      <c r="B33" s="104" t="s">
        <v>5</v>
      </c>
      <c r="C33" s="135" t="s">
        <v>153</v>
      </c>
      <c r="D33" s="135" t="s">
        <v>154</v>
      </c>
      <c r="E33" s="104">
        <v>15</v>
      </c>
      <c r="F33" s="135" t="s">
        <v>155</v>
      </c>
      <c r="G33" s="135" t="s">
        <v>156</v>
      </c>
      <c r="H33" s="104">
        <v>4</v>
      </c>
      <c r="I33" s="61" t="s">
        <v>153</v>
      </c>
      <c r="J33" s="61" t="s">
        <v>153</v>
      </c>
      <c r="K33" s="63">
        <v>1</v>
      </c>
      <c r="L33" s="95"/>
    </row>
    <row r="34" spans="1:12" ht="18" customHeight="1">
      <c r="A34" s="105"/>
      <c r="B34" s="104"/>
      <c r="C34" s="135"/>
      <c r="D34" s="135"/>
      <c r="E34" s="104"/>
      <c r="F34" s="135"/>
      <c r="G34" s="135"/>
      <c r="H34" s="104"/>
      <c r="I34" s="61" t="s">
        <v>157</v>
      </c>
      <c r="J34" s="61" t="s">
        <v>154</v>
      </c>
      <c r="K34" s="63">
        <v>10</v>
      </c>
      <c r="L34" s="96"/>
    </row>
    <row r="35" spans="1:12" ht="18" customHeight="1">
      <c r="A35" s="105"/>
      <c r="B35" s="104" t="s">
        <v>7</v>
      </c>
      <c r="C35" s="135" t="s">
        <v>158</v>
      </c>
      <c r="D35" s="135" t="s">
        <v>159</v>
      </c>
      <c r="E35" s="104">
        <v>48</v>
      </c>
      <c r="F35" s="135" t="s">
        <v>160</v>
      </c>
      <c r="G35" s="135">
        <v>42530</v>
      </c>
      <c r="H35" s="104">
        <v>17</v>
      </c>
      <c r="I35" s="61" t="s">
        <v>158</v>
      </c>
      <c r="J35" s="61" t="s">
        <v>161</v>
      </c>
      <c r="K35" s="63">
        <v>10</v>
      </c>
      <c r="L35" s="105" t="s">
        <v>114</v>
      </c>
    </row>
    <row r="36" spans="1:12" ht="18" customHeight="1">
      <c r="A36" s="105"/>
      <c r="B36" s="104"/>
      <c r="C36" s="135"/>
      <c r="D36" s="135"/>
      <c r="E36" s="104"/>
      <c r="F36" s="135"/>
      <c r="G36" s="135"/>
      <c r="H36" s="104"/>
      <c r="I36" s="61">
        <v>42531</v>
      </c>
      <c r="J36" s="61" t="s">
        <v>159</v>
      </c>
      <c r="K36" s="63">
        <v>21</v>
      </c>
      <c r="L36" s="105"/>
    </row>
    <row r="37" spans="1:12" ht="18" customHeight="1">
      <c r="A37" s="99" t="s">
        <v>55</v>
      </c>
      <c r="B37" s="104" t="s">
        <v>5</v>
      </c>
      <c r="C37" s="135" t="s">
        <v>162</v>
      </c>
      <c r="D37" s="135">
        <v>42381</v>
      </c>
      <c r="E37" s="104">
        <v>15</v>
      </c>
      <c r="F37" s="135" t="s">
        <v>163</v>
      </c>
      <c r="G37" s="135" t="s">
        <v>164</v>
      </c>
      <c r="H37" s="104">
        <v>2</v>
      </c>
      <c r="I37" s="61" t="s">
        <v>162</v>
      </c>
      <c r="J37" s="61" t="s">
        <v>165</v>
      </c>
      <c r="K37" s="63">
        <v>5</v>
      </c>
      <c r="L37" s="63"/>
    </row>
    <row r="38" spans="1:12" ht="18" customHeight="1">
      <c r="A38" s="103"/>
      <c r="B38" s="104"/>
      <c r="C38" s="135"/>
      <c r="D38" s="135"/>
      <c r="E38" s="104"/>
      <c r="F38" s="135"/>
      <c r="G38" s="135"/>
      <c r="H38" s="104"/>
      <c r="I38" s="61" t="s">
        <v>166</v>
      </c>
      <c r="J38" s="61">
        <v>42381</v>
      </c>
      <c r="K38" s="63">
        <v>8</v>
      </c>
      <c r="L38" s="72" t="s">
        <v>115</v>
      </c>
    </row>
    <row r="39" spans="1:12" ht="18" customHeight="1">
      <c r="A39" s="103"/>
      <c r="B39" s="63" t="s">
        <v>7</v>
      </c>
      <c r="C39" s="61" t="s">
        <v>167</v>
      </c>
      <c r="D39" s="61" t="s">
        <v>168</v>
      </c>
      <c r="E39" s="63">
        <v>45</v>
      </c>
      <c r="F39" s="61" t="s">
        <v>167</v>
      </c>
      <c r="G39" s="61" t="s">
        <v>169</v>
      </c>
      <c r="H39" s="63">
        <v>16</v>
      </c>
      <c r="I39" s="61">
        <v>42887</v>
      </c>
      <c r="J39" s="61" t="s">
        <v>168</v>
      </c>
      <c r="K39" s="63">
        <v>29</v>
      </c>
      <c r="L39" s="72" t="s">
        <v>115</v>
      </c>
    </row>
    <row r="40" spans="1:12" ht="18" customHeight="1">
      <c r="A40" s="99" t="s">
        <v>77</v>
      </c>
      <c r="B40" s="63" t="s">
        <v>5</v>
      </c>
      <c r="C40" s="61" t="s">
        <v>170</v>
      </c>
      <c r="D40" s="61">
        <v>43073</v>
      </c>
      <c r="E40" s="63">
        <v>15</v>
      </c>
      <c r="F40" s="61" t="s">
        <v>6</v>
      </c>
      <c r="G40" s="61" t="s">
        <v>6</v>
      </c>
      <c r="H40" s="63" t="s">
        <v>6</v>
      </c>
      <c r="I40" s="61" t="s">
        <v>170</v>
      </c>
      <c r="J40" s="61">
        <v>43073</v>
      </c>
      <c r="K40" s="63">
        <v>15</v>
      </c>
      <c r="L40" s="72" t="s">
        <v>115</v>
      </c>
    </row>
    <row r="41" spans="1:12" ht="18" customHeight="1">
      <c r="A41" s="100"/>
      <c r="B41" s="63" t="s">
        <v>9</v>
      </c>
      <c r="C41" s="61" t="s">
        <v>171</v>
      </c>
      <c r="D41" s="61" t="s">
        <v>172</v>
      </c>
      <c r="E41" s="63">
        <v>45</v>
      </c>
      <c r="F41" s="61">
        <v>43236</v>
      </c>
      <c r="G41" s="61">
        <v>43264</v>
      </c>
      <c r="H41" s="63">
        <f>G41-F41+1</f>
        <v>29</v>
      </c>
      <c r="I41" s="61">
        <v>43265</v>
      </c>
      <c r="J41" s="61">
        <v>43280</v>
      </c>
      <c r="K41" s="63">
        <v>16</v>
      </c>
      <c r="L41" s="72" t="s">
        <v>116</v>
      </c>
    </row>
    <row r="42" spans="1:12" ht="18" customHeight="1">
      <c r="A42" s="104" t="s">
        <v>78</v>
      </c>
      <c r="B42" s="94" t="s">
        <v>5</v>
      </c>
      <c r="C42" s="101" t="s">
        <v>173</v>
      </c>
      <c r="D42" s="101" t="s">
        <v>174</v>
      </c>
      <c r="E42" s="94">
        <v>15</v>
      </c>
      <c r="F42" s="101">
        <v>43431</v>
      </c>
      <c r="G42" s="101">
        <v>43433</v>
      </c>
      <c r="H42" s="94">
        <f>G42-F42+1</f>
        <v>3</v>
      </c>
      <c r="I42" s="61">
        <v>43426</v>
      </c>
      <c r="J42" s="61">
        <v>43430</v>
      </c>
      <c r="K42" s="63">
        <v>5</v>
      </c>
      <c r="L42" s="99" t="s">
        <v>116</v>
      </c>
    </row>
    <row r="43" spans="1:12" ht="18" customHeight="1">
      <c r="A43" s="104"/>
      <c r="B43" s="96"/>
      <c r="C43" s="102"/>
      <c r="D43" s="102"/>
      <c r="E43" s="96"/>
      <c r="F43" s="102"/>
      <c r="G43" s="102"/>
      <c r="H43" s="96"/>
      <c r="I43" s="61">
        <v>43434</v>
      </c>
      <c r="J43" s="61">
        <v>43440</v>
      </c>
      <c r="K43" s="63">
        <v>7</v>
      </c>
      <c r="L43" s="100"/>
    </row>
    <row r="44" spans="1:12" ht="18" customHeight="1">
      <c r="A44" s="104"/>
      <c r="B44" s="63" t="s">
        <v>9</v>
      </c>
      <c r="C44" s="61" t="s">
        <v>175</v>
      </c>
      <c r="D44" s="61" t="s">
        <v>176</v>
      </c>
      <c r="E44" s="63" t="s">
        <v>83</v>
      </c>
      <c r="F44" s="61" t="s">
        <v>1</v>
      </c>
      <c r="G44" s="61" t="s">
        <v>1</v>
      </c>
      <c r="H44" s="73" t="s">
        <v>1</v>
      </c>
      <c r="I44" s="61" t="s">
        <v>1</v>
      </c>
      <c r="J44" s="61" t="s">
        <v>1</v>
      </c>
      <c r="K44" s="73" t="s">
        <v>1</v>
      </c>
      <c r="L44" s="63"/>
    </row>
    <row r="45" spans="1:12" ht="18" customHeight="1">
      <c r="A45" s="104" t="s">
        <v>79</v>
      </c>
      <c r="B45" s="63" t="s">
        <v>5</v>
      </c>
      <c r="C45" s="61" t="s">
        <v>177</v>
      </c>
      <c r="D45" s="61" t="s">
        <v>178</v>
      </c>
      <c r="E45" s="63" t="s">
        <v>84</v>
      </c>
      <c r="F45" s="61" t="s">
        <v>1</v>
      </c>
      <c r="G45" s="61" t="s">
        <v>1</v>
      </c>
      <c r="H45" s="73" t="s">
        <v>1</v>
      </c>
      <c r="I45" s="61" t="s">
        <v>1</v>
      </c>
      <c r="J45" s="61" t="s">
        <v>1</v>
      </c>
      <c r="K45" s="73" t="s">
        <v>1</v>
      </c>
      <c r="L45" s="68"/>
    </row>
    <row r="46" spans="1:12" ht="18" customHeight="1">
      <c r="A46" s="104"/>
      <c r="B46" s="63" t="s">
        <v>9</v>
      </c>
      <c r="C46" s="61" t="s">
        <v>179</v>
      </c>
      <c r="D46" s="61" t="s">
        <v>180</v>
      </c>
      <c r="E46" s="63" t="s">
        <v>83</v>
      </c>
      <c r="F46" s="61" t="s">
        <v>1</v>
      </c>
      <c r="G46" s="61" t="s">
        <v>1</v>
      </c>
      <c r="H46" s="73" t="s">
        <v>1</v>
      </c>
      <c r="I46" s="61" t="s">
        <v>1</v>
      </c>
      <c r="J46" s="61" t="s">
        <v>1</v>
      </c>
      <c r="K46" s="73" t="s">
        <v>1</v>
      </c>
      <c r="L46" s="63"/>
    </row>
    <row r="47" spans="1:12" ht="18" customHeight="1">
      <c r="A47" s="104" t="s">
        <v>80</v>
      </c>
      <c r="B47" s="63" t="s">
        <v>5</v>
      </c>
      <c r="C47" s="61" t="s">
        <v>1</v>
      </c>
      <c r="D47" s="61" t="s">
        <v>1</v>
      </c>
      <c r="E47" s="63" t="s">
        <v>1</v>
      </c>
      <c r="F47" s="61" t="s">
        <v>1</v>
      </c>
      <c r="G47" s="61" t="s">
        <v>1</v>
      </c>
      <c r="H47" s="63" t="s">
        <v>1</v>
      </c>
      <c r="I47" s="61" t="s">
        <v>1</v>
      </c>
      <c r="J47" s="61" t="s">
        <v>1</v>
      </c>
      <c r="K47" s="63" t="s">
        <v>1</v>
      </c>
      <c r="L47" s="63"/>
    </row>
    <row r="48" spans="1:12" ht="34.5" customHeight="1">
      <c r="A48" s="104"/>
      <c r="B48" s="63" t="s">
        <v>9</v>
      </c>
      <c r="C48" s="61" t="s">
        <v>181</v>
      </c>
      <c r="D48" s="61">
        <v>44384</v>
      </c>
      <c r="E48" s="63">
        <v>45</v>
      </c>
      <c r="F48" s="61" t="s">
        <v>1</v>
      </c>
      <c r="G48" s="61" t="s">
        <v>1</v>
      </c>
      <c r="H48" s="73" t="s">
        <v>1</v>
      </c>
      <c r="I48" s="61" t="s">
        <v>1</v>
      </c>
      <c r="J48" s="61" t="s">
        <v>1</v>
      </c>
      <c r="K48" s="73" t="s">
        <v>1</v>
      </c>
      <c r="L48" s="72" t="s">
        <v>120</v>
      </c>
    </row>
    <row r="49" spans="1:12" ht="18" customHeight="1">
      <c r="A49" s="104" t="s">
        <v>81</v>
      </c>
      <c r="B49" s="94" t="s">
        <v>5</v>
      </c>
      <c r="C49" s="101" t="s">
        <v>182</v>
      </c>
      <c r="D49" s="101">
        <v>44602</v>
      </c>
      <c r="E49" s="94">
        <v>15</v>
      </c>
      <c r="F49" s="136" t="s">
        <v>183</v>
      </c>
      <c r="G49" s="101">
        <v>44598</v>
      </c>
      <c r="H49" s="94">
        <v>6</v>
      </c>
      <c r="I49" s="61" t="s">
        <v>182</v>
      </c>
      <c r="J49" s="61" t="s">
        <v>184</v>
      </c>
      <c r="K49" s="63">
        <v>2</v>
      </c>
      <c r="L49" s="123" t="s">
        <v>117</v>
      </c>
    </row>
    <row r="50" spans="1:12" ht="18" customHeight="1">
      <c r="A50" s="104"/>
      <c r="B50" s="96"/>
      <c r="C50" s="102"/>
      <c r="D50" s="102"/>
      <c r="E50" s="96"/>
      <c r="F50" s="137"/>
      <c r="G50" s="102"/>
      <c r="H50" s="96"/>
      <c r="I50" s="61">
        <v>44596</v>
      </c>
      <c r="J50" s="61">
        <v>44602</v>
      </c>
      <c r="K50" s="63">
        <v>7</v>
      </c>
      <c r="L50" s="124"/>
    </row>
    <row r="51" spans="1:12" ht="29.25" customHeight="1">
      <c r="A51" s="104"/>
      <c r="B51" s="63" t="s">
        <v>9</v>
      </c>
      <c r="C51" s="61" t="s">
        <v>185</v>
      </c>
      <c r="D51" s="61" t="s">
        <v>186</v>
      </c>
      <c r="E51" s="63">
        <v>35</v>
      </c>
      <c r="F51" s="61">
        <v>44734</v>
      </c>
      <c r="G51" s="61">
        <v>44768</v>
      </c>
      <c r="H51" s="63">
        <v>35</v>
      </c>
      <c r="I51" s="61" t="s">
        <v>1</v>
      </c>
      <c r="J51" s="61" t="s">
        <v>1</v>
      </c>
      <c r="K51" s="63" t="s">
        <v>1</v>
      </c>
      <c r="L51" s="68" t="s">
        <v>117</v>
      </c>
    </row>
    <row r="52" spans="1:12" ht="45.75" customHeight="1">
      <c r="A52" s="104" t="s">
        <v>82</v>
      </c>
      <c r="B52" s="63" t="s">
        <v>5</v>
      </c>
      <c r="C52" s="61" t="s">
        <v>187</v>
      </c>
      <c r="D52" s="61">
        <v>45170</v>
      </c>
      <c r="E52" s="63">
        <v>15</v>
      </c>
      <c r="F52" s="61">
        <v>44921</v>
      </c>
      <c r="G52" s="61">
        <v>44935</v>
      </c>
      <c r="H52" s="63">
        <f>G52-F52+1</f>
        <v>15</v>
      </c>
      <c r="I52" s="61" t="s">
        <v>1</v>
      </c>
      <c r="J52" s="61" t="s">
        <v>1</v>
      </c>
      <c r="K52" s="63" t="s">
        <v>1</v>
      </c>
      <c r="L52" s="72" t="s">
        <v>118</v>
      </c>
    </row>
    <row r="53" spans="1:12">
      <c r="A53" s="104"/>
      <c r="B53" s="63" t="s">
        <v>9</v>
      </c>
      <c r="C53" s="61">
        <v>45089</v>
      </c>
      <c r="D53" s="61" t="s">
        <v>188</v>
      </c>
      <c r="E53" s="63">
        <v>45</v>
      </c>
      <c r="F53" s="61" t="s">
        <v>1</v>
      </c>
      <c r="G53" s="61" t="s">
        <v>1</v>
      </c>
      <c r="H53" s="63" t="s">
        <v>1</v>
      </c>
      <c r="I53" s="61">
        <v>45266</v>
      </c>
      <c r="J53" s="61" t="s">
        <v>188</v>
      </c>
      <c r="K53" s="63">
        <v>45</v>
      </c>
      <c r="L53" s="73" t="s">
        <v>119</v>
      </c>
    </row>
    <row r="55" spans="1:12">
      <c r="A55" s="70"/>
    </row>
    <row r="56" spans="1:12">
      <c r="E56" s="71"/>
      <c r="F56" s="71"/>
      <c r="G56" s="71"/>
      <c r="H56" s="71"/>
      <c r="I56" s="71"/>
      <c r="J56" s="71"/>
      <c r="K56" s="71"/>
      <c r="L56" s="71"/>
    </row>
  </sheetData>
  <sheetProtection password="CA9C" sheet="1" objects="1" scenarios="1"/>
  <mergeCells count="108">
    <mergeCell ref="L49:L50"/>
    <mergeCell ref="K28:K29"/>
    <mergeCell ref="A52:A53"/>
    <mergeCell ref="L20:L22"/>
    <mergeCell ref="A18:A19"/>
    <mergeCell ref="B20:B22"/>
    <mergeCell ref="C20:C22"/>
    <mergeCell ref="D20:D22"/>
    <mergeCell ref="E20:E22"/>
    <mergeCell ref="K20:K22"/>
    <mergeCell ref="C37:C38"/>
    <mergeCell ref="D37:D38"/>
    <mergeCell ref="E37:E38"/>
    <mergeCell ref="H23:H24"/>
    <mergeCell ref="C26:C27"/>
    <mergeCell ref="D26:D27"/>
    <mergeCell ref="L42:L43"/>
    <mergeCell ref="A1:L1"/>
    <mergeCell ref="A2:L2"/>
    <mergeCell ref="A3:D3"/>
    <mergeCell ref="E3:L3"/>
    <mergeCell ref="A4:D4"/>
    <mergeCell ref="E4:L4"/>
    <mergeCell ref="A5:D5"/>
    <mergeCell ref="E5:L5"/>
    <mergeCell ref="A6:D6"/>
    <mergeCell ref="E6:L6"/>
    <mergeCell ref="D23:D24"/>
    <mergeCell ref="E23:E24"/>
    <mergeCell ref="F23:F24"/>
    <mergeCell ref="G23:G24"/>
    <mergeCell ref="A7:D7"/>
    <mergeCell ref="E7:L7"/>
    <mergeCell ref="L12:L16"/>
    <mergeCell ref="A8:L8"/>
    <mergeCell ref="A9:A11"/>
    <mergeCell ref="B9:L9"/>
    <mergeCell ref="B10:E10"/>
    <mergeCell ref="F10:H10"/>
    <mergeCell ref="I10:L10"/>
    <mergeCell ref="A12:A17"/>
    <mergeCell ref="B12:B16"/>
    <mergeCell ref="C12:C16"/>
    <mergeCell ref="D12:D16"/>
    <mergeCell ref="E12:E16"/>
    <mergeCell ref="K12:K16"/>
    <mergeCell ref="A20:A24"/>
    <mergeCell ref="A25:A27"/>
    <mergeCell ref="A28:A30"/>
    <mergeCell ref="A47:A48"/>
    <mergeCell ref="A49:A51"/>
    <mergeCell ref="B28:B29"/>
    <mergeCell ref="B33:B34"/>
    <mergeCell ref="B35:B36"/>
    <mergeCell ref="A40:A41"/>
    <mergeCell ref="B42:B43"/>
    <mergeCell ref="A31:A32"/>
    <mergeCell ref="A33:A36"/>
    <mergeCell ref="A42:A44"/>
    <mergeCell ref="A45:A46"/>
    <mergeCell ref="B23:B24"/>
    <mergeCell ref="B26:B27"/>
    <mergeCell ref="A37:A39"/>
    <mergeCell ref="C28:C29"/>
    <mergeCell ref="D28:D29"/>
    <mergeCell ref="E28:E29"/>
    <mergeCell ref="I28:I29"/>
    <mergeCell ref="J28:J29"/>
    <mergeCell ref="F37:F38"/>
    <mergeCell ref="G37:G38"/>
    <mergeCell ref="B37:B38"/>
    <mergeCell ref="H37:H38"/>
    <mergeCell ref="H33:H34"/>
    <mergeCell ref="C35:C36"/>
    <mergeCell ref="D35:D36"/>
    <mergeCell ref="E35:E36"/>
    <mergeCell ref="G35:G36"/>
    <mergeCell ref="F35:F36"/>
    <mergeCell ref="H35:H36"/>
    <mergeCell ref="C33:C34"/>
    <mergeCell ref="D33:D34"/>
    <mergeCell ref="E33:E34"/>
    <mergeCell ref="F33:F34"/>
    <mergeCell ref="G33:G34"/>
    <mergeCell ref="L23:L25"/>
    <mergeCell ref="L18:L19"/>
    <mergeCell ref="H42:H43"/>
    <mergeCell ref="B49:B50"/>
    <mergeCell ref="C49:C50"/>
    <mergeCell ref="D49:D50"/>
    <mergeCell ref="E49:E50"/>
    <mergeCell ref="F49:F50"/>
    <mergeCell ref="G49:G50"/>
    <mergeCell ref="H49:H50"/>
    <mergeCell ref="C42:C43"/>
    <mergeCell ref="D42:D43"/>
    <mergeCell ref="E42:E43"/>
    <mergeCell ref="F42:F43"/>
    <mergeCell ref="G42:G43"/>
    <mergeCell ref="L35:L36"/>
    <mergeCell ref="L30:L31"/>
    <mergeCell ref="L32:L34"/>
    <mergeCell ref="L26:L29"/>
    <mergeCell ref="E26:E27"/>
    <mergeCell ref="F26:F27"/>
    <mergeCell ref="G26:G27"/>
    <mergeCell ref="H26:H27"/>
    <mergeCell ref="C23:C24"/>
  </mergeCells>
  <pageMargins left="0.25" right="0.25" top="0.45" bottom="0.46" header="0.3" footer="0.54"/>
  <pageSetup paperSize="9"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M21"/>
  <sheetViews>
    <sheetView workbookViewId="0">
      <selection activeCell="O8" sqref="O8"/>
    </sheetView>
  </sheetViews>
  <sheetFormatPr defaultRowHeight="15"/>
  <cols>
    <col min="1" max="1" width="12.42578125" style="28" customWidth="1"/>
    <col min="2" max="2" width="11.42578125" style="28" customWidth="1"/>
    <col min="3" max="3" width="11" style="28" customWidth="1"/>
    <col min="4" max="4" width="13.28515625" style="28" customWidth="1"/>
    <col min="5" max="5" width="8.5703125" style="28" customWidth="1"/>
    <col min="6" max="6" width="13.140625" style="28" customWidth="1"/>
    <col min="7" max="7" width="10.140625" style="28" customWidth="1"/>
    <col min="8" max="8" width="7.5703125" style="28" customWidth="1"/>
    <col min="9" max="9" width="10.140625" style="28" customWidth="1"/>
    <col min="10" max="10" width="11.5703125" style="28" customWidth="1"/>
    <col min="11" max="11" width="12.5703125" style="28" customWidth="1"/>
    <col min="12" max="12" width="12.7109375" style="28" customWidth="1"/>
    <col min="13" max="13" width="17.42578125" style="28" customWidth="1"/>
    <col min="14" max="16384" width="9.140625" style="28"/>
  </cols>
  <sheetData>
    <row r="1" spans="1:13">
      <c r="A1" s="92" t="s">
        <v>44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 spans="1:13">
      <c r="A2" s="92" t="s">
        <v>45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s="30" customFormat="1" ht="19.5" customHeight="1">
      <c r="A3" s="89" t="s">
        <v>12</v>
      </c>
      <c r="B3" s="90"/>
      <c r="C3" s="90"/>
      <c r="D3" s="131"/>
      <c r="E3" s="132" t="s">
        <v>13</v>
      </c>
      <c r="F3" s="133"/>
      <c r="G3" s="133"/>
      <c r="H3" s="133"/>
      <c r="I3" s="133"/>
      <c r="J3" s="133"/>
      <c r="K3" s="133"/>
      <c r="L3" s="133"/>
      <c r="M3" s="134"/>
    </row>
    <row r="4" spans="1:13" s="30" customFormat="1" ht="19.350000000000001" customHeight="1">
      <c r="A4" s="89" t="s">
        <v>92</v>
      </c>
      <c r="B4" s="90"/>
      <c r="C4" s="90"/>
      <c r="D4" s="131"/>
      <c r="E4" s="132" t="s">
        <v>15</v>
      </c>
      <c r="F4" s="133"/>
      <c r="G4" s="133"/>
      <c r="H4" s="133"/>
      <c r="I4" s="133"/>
      <c r="J4" s="133"/>
      <c r="K4" s="133"/>
      <c r="L4" s="133"/>
      <c r="M4" s="134"/>
    </row>
    <row r="5" spans="1:13" s="30" customFormat="1" ht="19.350000000000001" customHeight="1">
      <c r="A5" s="89" t="s">
        <v>93</v>
      </c>
      <c r="B5" s="90"/>
      <c r="C5" s="90"/>
      <c r="D5" s="131"/>
      <c r="E5" s="132" t="s">
        <v>56</v>
      </c>
      <c r="F5" s="133"/>
      <c r="G5" s="133"/>
      <c r="H5" s="133"/>
      <c r="I5" s="133"/>
      <c r="J5" s="133"/>
      <c r="K5" s="133"/>
      <c r="L5" s="133"/>
      <c r="M5" s="134"/>
    </row>
    <row r="6" spans="1:13" s="30" customFormat="1" ht="19.350000000000001" customHeight="1">
      <c r="A6" s="89" t="s">
        <v>94</v>
      </c>
      <c r="B6" s="90"/>
      <c r="C6" s="90"/>
      <c r="D6" s="131"/>
      <c r="E6" s="132" t="s">
        <v>15</v>
      </c>
      <c r="F6" s="133"/>
      <c r="G6" s="133"/>
      <c r="H6" s="133"/>
      <c r="I6" s="133"/>
      <c r="J6" s="133"/>
      <c r="K6" s="133"/>
      <c r="L6" s="133"/>
      <c r="M6" s="134"/>
    </row>
    <row r="7" spans="1:13" s="30" customFormat="1" ht="17.25" customHeight="1">
      <c r="A7" s="89" t="s">
        <v>95</v>
      </c>
      <c r="B7" s="90"/>
      <c r="C7" s="90"/>
      <c r="D7" s="131"/>
      <c r="E7" s="132" t="s">
        <v>57</v>
      </c>
      <c r="F7" s="133"/>
      <c r="G7" s="133"/>
      <c r="H7" s="133"/>
      <c r="I7" s="133"/>
      <c r="J7" s="133"/>
      <c r="K7" s="133"/>
      <c r="L7" s="133"/>
      <c r="M7" s="134"/>
    </row>
    <row r="8" spans="1:13" ht="17.25" customHeight="1">
      <c r="A8" s="126" t="s">
        <v>96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2"/>
    </row>
    <row r="9" spans="1:13" ht="28.5" customHeight="1">
      <c r="A9" s="83" t="s">
        <v>65</v>
      </c>
      <c r="B9" s="127"/>
      <c r="C9" s="127"/>
      <c r="D9" s="127"/>
      <c r="E9" s="128"/>
      <c r="F9" s="86" t="s">
        <v>97</v>
      </c>
      <c r="G9" s="87"/>
      <c r="H9" s="87"/>
      <c r="I9" s="87"/>
      <c r="J9" s="87"/>
      <c r="K9" s="88"/>
      <c r="L9" s="47" t="s">
        <v>66</v>
      </c>
      <c r="M9" s="47" t="s">
        <v>100</v>
      </c>
    </row>
    <row r="10" spans="1:13" ht="57">
      <c r="A10" s="41" t="s">
        <v>98</v>
      </c>
      <c r="B10" s="41" t="s">
        <v>0</v>
      </c>
      <c r="C10" s="41" t="s">
        <v>67</v>
      </c>
      <c r="D10" s="41" t="s">
        <v>46</v>
      </c>
      <c r="E10" s="41" t="s">
        <v>61</v>
      </c>
      <c r="F10" s="41" t="s">
        <v>37</v>
      </c>
      <c r="G10" s="41" t="s">
        <v>0</v>
      </c>
      <c r="H10" s="42" t="s">
        <v>61</v>
      </c>
      <c r="I10" s="41" t="s">
        <v>68</v>
      </c>
      <c r="J10" s="41" t="s">
        <v>47</v>
      </c>
      <c r="K10" s="43" t="s">
        <v>69</v>
      </c>
      <c r="L10" s="43" t="s">
        <v>99</v>
      </c>
      <c r="M10" s="43"/>
    </row>
    <row r="11" spans="1:13" ht="57">
      <c r="A11" s="54" t="s">
        <v>2</v>
      </c>
      <c r="B11" s="44" t="s">
        <v>85</v>
      </c>
      <c r="C11" s="44" t="s">
        <v>86</v>
      </c>
      <c r="D11" s="44" t="s">
        <v>87</v>
      </c>
      <c r="E11" s="44">
        <v>18</v>
      </c>
      <c r="F11" s="54" t="s">
        <v>1</v>
      </c>
      <c r="G11" s="54" t="s">
        <v>1</v>
      </c>
      <c r="H11" s="54" t="s">
        <v>1</v>
      </c>
      <c r="I11" s="54" t="s">
        <v>1</v>
      </c>
      <c r="J11" s="54" t="s">
        <v>1</v>
      </c>
      <c r="K11" s="54" t="s">
        <v>1</v>
      </c>
      <c r="L11" s="32" t="s">
        <v>19</v>
      </c>
      <c r="M11" s="129" t="s">
        <v>101</v>
      </c>
    </row>
    <row r="12" spans="1:13" ht="57">
      <c r="A12" s="52" t="s">
        <v>1</v>
      </c>
      <c r="B12" s="52" t="s">
        <v>1</v>
      </c>
      <c r="C12" s="52" t="s">
        <v>1</v>
      </c>
      <c r="D12" s="52" t="s">
        <v>1</v>
      </c>
      <c r="E12" s="52" t="s">
        <v>1</v>
      </c>
      <c r="F12" s="53" t="s">
        <v>88</v>
      </c>
      <c r="G12" s="52" t="s">
        <v>89</v>
      </c>
      <c r="H12" s="49">
        <v>71</v>
      </c>
      <c r="I12" s="52"/>
      <c r="J12" s="53" t="s">
        <v>90</v>
      </c>
      <c r="K12" s="52" t="s">
        <v>3</v>
      </c>
      <c r="L12" s="45" t="s">
        <v>4</v>
      </c>
      <c r="M12" s="130"/>
    </row>
    <row r="13" spans="1:13" ht="28.5">
      <c r="A13" s="33" t="s">
        <v>70</v>
      </c>
      <c r="B13" s="33" t="s">
        <v>71</v>
      </c>
      <c r="C13" s="33"/>
      <c r="D13" s="33" t="s">
        <v>72</v>
      </c>
      <c r="E13" s="33">
        <v>19</v>
      </c>
      <c r="F13" s="54" t="s">
        <v>1</v>
      </c>
      <c r="G13" s="54" t="s">
        <v>1</v>
      </c>
      <c r="H13" s="54" t="s">
        <v>1</v>
      </c>
      <c r="I13" s="54" t="s">
        <v>1</v>
      </c>
      <c r="J13" s="54" t="s">
        <v>1</v>
      </c>
      <c r="K13" s="54" t="s">
        <v>1</v>
      </c>
      <c r="L13" s="31" t="s">
        <v>19</v>
      </c>
      <c r="M13" s="57" t="s">
        <v>102</v>
      </c>
    </row>
    <row r="14" spans="1:13" ht="45" customHeight="1">
      <c r="A14" s="54" t="s">
        <v>62</v>
      </c>
      <c r="B14" s="54" t="s">
        <v>73</v>
      </c>
      <c r="C14" s="55" t="s">
        <v>91</v>
      </c>
      <c r="D14" s="56" t="s">
        <v>63</v>
      </c>
      <c r="E14" s="50">
        <v>5</v>
      </c>
      <c r="F14" s="54" t="s">
        <v>1</v>
      </c>
      <c r="G14" s="54" t="s">
        <v>1</v>
      </c>
      <c r="H14" s="54" t="s">
        <v>1</v>
      </c>
      <c r="I14" s="54" t="s">
        <v>1</v>
      </c>
      <c r="J14" s="54" t="s">
        <v>1</v>
      </c>
      <c r="K14" s="54" t="s">
        <v>1</v>
      </c>
      <c r="L14" s="46" t="s">
        <v>19</v>
      </c>
      <c r="M14" s="57" t="s">
        <v>103</v>
      </c>
    </row>
    <row r="16" spans="1:13">
      <c r="A16" s="34" t="s">
        <v>76</v>
      </c>
      <c r="B16" s="34"/>
      <c r="C16" s="34"/>
      <c r="D16" s="34"/>
      <c r="E16" s="34"/>
    </row>
    <row r="17" spans="2:13">
      <c r="B17" s="35"/>
      <c r="C17" s="34"/>
      <c r="D17" s="34"/>
      <c r="E17" s="34"/>
      <c r="F17" s="29"/>
    </row>
    <row r="21" spans="2:13">
      <c r="D21" s="36" t="s">
        <v>74</v>
      </c>
      <c r="E21" s="36"/>
      <c r="F21" s="36"/>
      <c r="G21" s="36"/>
      <c r="H21" s="36"/>
      <c r="I21" s="36"/>
      <c r="L21" s="36" t="s">
        <v>75</v>
      </c>
      <c r="M21" s="36" t="s">
        <v>75</v>
      </c>
    </row>
  </sheetData>
  <mergeCells count="16">
    <mergeCell ref="A1:M1"/>
    <mergeCell ref="A2:M2"/>
    <mergeCell ref="A3:D3"/>
    <mergeCell ref="E3:M3"/>
    <mergeCell ref="A4:D4"/>
    <mergeCell ref="E4:M4"/>
    <mergeCell ref="A8:M8"/>
    <mergeCell ref="A9:E9"/>
    <mergeCell ref="F9:K9"/>
    <mergeCell ref="M11:M12"/>
    <mergeCell ref="A5:D5"/>
    <mergeCell ref="E5:M5"/>
    <mergeCell ref="A6:D6"/>
    <mergeCell ref="E6:M6"/>
    <mergeCell ref="A7:D7"/>
    <mergeCell ref="E7:M7"/>
  </mergeCells>
  <pageMargins left="0.22" right="0.22" top="0.75" bottom="0.75" header="0.3" footer="0.3"/>
  <pageSetup paperSize="9" scale="90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EL-n</vt:lpstr>
      <vt:lpstr>VL</vt:lpstr>
      <vt:lpstr>oc</vt:lpstr>
      <vt:lpstr>Sheet2</vt:lpstr>
      <vt:lpstr>VL!Print_Titles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2023-08-25T11:25:55Z</dcterms:modified>
</cp:coreProperties>
</file>