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firstSheet="1" activeTab="6"/>
  </bookViews>
  <sheets>
    <sheet name="S R Updation Details" sheetId="7" r:id="rId1"/>
    <sheet name="SR Updation" sheetId="2" r:id="rId2"/>
    <sheet name="EL ML Detail" sheetId="5" r:id="rId3"/>
    <sheet name="Vacation Detail" sheetId="6" r:id="rId4"/>
    <sheet name="VL" sheetId="8" r:id="rId5"/>
    <sheet name="EL" sheetId="9" r:id="rId6"/>
    <sheet name="vl-23" sheetId="10" r:id="rId7"/>
    <sheet name="23-el" sheetId="11" r:id="rId8"/>
  </sheets>
  <definedNames>
    <definedName name="_xlnm._FilterDatabase" localSheetId="0" hidden="1">'S R Updation Details'!$A$4:$I$32</definedName>
    <definedName name="_xlnm.Print_Titles" localSheetId="7">'23-el'!$10:$10</definedName>
    <definedName name="_xlnm.Print_Titles" localSheetId="4">VL!$9:$11</definedName>
    <definedName name="_xlnm.Print_Titles" localSheetId="6">'vl-23'!$9:$11</definedName>
  </definedNames>
  <calcPr calcId="124519"/>
</workbook>
</file>

<file path=xl/calcChain.xml><?xml version="1.0" encoding="utf-8"?>
<calcChain xmlns="http://schemas.openxmlformats.org/spreadsheetml/2006/main">
  <c r="H48" i="10"/>
  <c r="H38"/>
  <c r="H48" i="8"/>
  <c r="H38"/>
  <c r="Q40" i="6" l="1"/>
  <c r="Q41"/>
  <c r="Q33"/>
  <c r="Q32"/>
  <c r="N32"/>
  <c r="O25" i="5"/>
  <c r="O24"/>
  <c r="O23"/>
  <c r="N43" i="6"/>
  <c r="Q42"/>
  <c r="N42"/>
  <c r="N40"/>
  <c r="Q37"/>
  <c r="N36"/>
  <c r="Q35"/>
  <c r="N35"/>
  <c r="Q34"/>
  <c r="K21" i="5" l="1"/>
  <c r="G57" i="2" l="1"/>
  <c r="Y56"/>
  <c r="Y57" s="1"/>
  <c r="G44" s="1"/>
  <c r="V56"/>
  <c r="S56"/>
  <c r="P56"/>
  <c r="M56"/>
  <c r="J56"/>
  <c r="G52"/>
  <c r="M51"/>
  <c r="G51"/>
  <c r="D51"/>
  <c r="D58" s="1"/>
  <c r="G8" s="1"/>
  <c r="V50"/>
  <c r="V57" s="1"/>
  <c r="G41" s="1"/>
  <c r="S50"/>
  <c r="P50"/>
  <c r="P57" s="1"/>
  <c r="G27" s="1"/>
  <c r="M50"/>
  <c r="M57" s="1"/>
  <c r="G22" s="1"/>
  <c r="J50"/>
  <c r="J57" s="1"/>
  <c r="G18" s="1"/>
  <c r="F43"/>
  <c r="E43"/>
  <c r="D43"/>
  <c r="D42"/>
  <c r="E42" s="1"/>
  <c r="F40"/>
  <c r="E40"/>
  <c r="D40"/>
  <c r="D39"/>
  <c r="E39" s="1"/>
  <c r="D38"/>
  <c r="F38" s="1"/>
  <c r="D36"/>
  <c r="E36" s="1"/>
  <c r="D35"/>
  <c r="F35" s="1"/>
  <c r="D34"/>
  <c r="F34" s="1"/>
  <c r="G33"/>
  <c r="D32"/>
  <c r="F32" s="1"/>
  <c r="G31"/>
  <c r="D30"/>
  <c r="E30" s="1"/>
  <c r="G29"/>
  <c r="D28"/>
  <c r="F28" s="1"/>
  <c r="D26"/>
  <c r="E26" s="1"/>
  <c r="D25"/>
  <c r="E25" s="1"/>
  <c r="G24"/>
  <c r="F24"/>
  <c r="E23"/>
  <c r="D23"/>
  <c r="F23" s="1"/>
  <c r="D21"/>
  <c r="F21" s="1"/>
  <c r="D20"/>
  <c r="F20" s="1"/>
  <c r="D19"/>
  <c r="E19" s="1"/>
  <c r="E17"/>
  <c r="G17" s="1"/>
  <c r="D17"/>
  <c r="F17" s="1"/>
  <c r="D16"/>
  <c r="E16" s="1"/>
  <c r="D15"/>
  <c r="F15" s="1"/>
  <c r="F14"/>
  <c r="D14"/>
  <c r="E14" s="1"/>
  <c r="G14" s="1"/>
  <c r="E12"/>
  <c r="G12" s="1"/>
  <c r="D12"/>
  <c r="F12" s="1"/>
  <c r="D11"/>
  <c r="F11" s="1"/>
  <c r="D10"/>
  <c r="F10" s="1"/>
  <c r="D9"/>
  <c r="E9" s="1"/>
  <c r="F7"/>
  <c r="E7"/>
  <c r="G7" s="1"/>
  <c r="D7"/>
  <c r="D6"/>
  <c r="E6" s="1"/>
  <c r="G23" l="1"/>
  <c r="F25"/>
  <c r="G25" s="1"/>
  <c r="F26"/>
  <c r="G26" s="1"/>
  <c r="G58"/>
  <c r="G13" s="1"/>
  <c r="E10"/>
  <c r="G10" s="1"/>
  <c r="E11"/>
  <c r="G11" s="1"/>
  <c r="E15"/>
  <c r="G15" s="1"/>
  <c r="E20"/>
  <c r="G20" s="1"/>
  <c r="E21"/>
  <c r="G21" s="1"/>
  <c r="E28"/>
  <c r="G28" s="1"/>
  <c r="E34"/>
  <c r="G34" s="1"/>
  <c r="G40"/>
  <c r="G43"/>
  <c r="S57"/>
  <c r="G37" s="1"/>
  <c r="G30"/>
  <c r="E32"/>
  <c r="G32" s="1"/>
  <c r="E35"/>
  <c r="G35" s="1"/>
  <c r="E38"/>
  <c r="G38" s="1"/>
  <c r="F6"/>
  <c r="G6" s="1"/>
  <c r="H6" s="1"/>
  <c r="H7" s="1"/>
  <c r="H8" s="1"/>
  <c r="F39"/>
  <c r="G39" s="1"/>
  <c r="F9"/>
  <c r="G9" s="1"/>
  <c r="F16"/>
  <c r="G16" s="1"/>
  <c r="F19"/>
  <c r="G19" s="1"/>
  <c r="F30"/>
  <c r="F36"/>
  <c r="G36" s="1"/>
  <c r="F42"/>
  <c r="G42" s="1"/>
  <c r="H9" l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E25" i="7" l="1"/>
  <c r="F26"/>
  <c r="E26"/>
  <c r="G26" s="1"/>
  <c r="F24"/>
  <c r="H24" s="1"/>
  <c r="E24"/>
  <c r="G24" s="1"/>
  <c r="H27"/>
  <c r="E23"/>
  <c r="E17"/>
  <c r="E18"/>
  <c r="G18" s="1"/>
  <c r="H26" l="1"/>
  <c r="F18"/>
  <c r="H18" s="1"/>
  <c r="H31"/>
  <c r="H29"/>
  <c r="E21"/>
  <c r="H19"/>
  <c r="H15"/>
  <c r="E11"/>
  <c r="F11" s="1"/>
  <c r="E9"/>
  <c r="G9" s="1"/>
  <c r="H13"/>
  <c r="H10"/>
  <c r="E6"/>
  <c r="E30"/>
  <c r="G30" s="1"/>
  <c r="E28"/>
  <c r="G28" s="1"/>
  <c r="E22"/>
  <c r="F22" s="1"/>
  <c r="E20"/>
  <c r="F20" s="1"/>
  <c r="E16"/>
  <c r="F16" s="1"/>
  <c r="E14"/>
  <c r="F14" s="1"/>
  <c r="E12"/>
  <c r="F12" s="1"/>
  <c r="E7"/>
  <c r="G7" s="1"/>
  <c r="E5"/>
  <c r="G5" s="1"/>
  <c r="F5" l="1"/>
  <c r="H5" s="1"/>
  <c r="I5" s="1"/>
  <c r="I6" s="1"/>
  <c r="F7"/>
  <c r="H7" s="1"/>
  <c r="F9"/>
  <c r="H9" s="1"/>
  <c r="G11"/>
  <c r="H11" s="1"/>
  <c r="F28"/>
  <c r="H28" s="1"/>
  <c r="F30"/>
  <c r="H30" s="1"/>
  <c r="G12"/>
  <c r="H12" s="1"/>
  <c r="G14"/>
  <c r="H14" s="1"/>
  <c r="G16"/>
  <c r="H16" s="1"/>
  <c r="G20"/>
  <c r="H20" s="1"/>
  <c r="G22"/>
  <c r="H22" s="1"/>
  <c r="I7" l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l="1"/>
  <c r="I22" s="1"/>
  <c r="I27" s="1"/>
  <c r="I28" l="1"/>
  <c r="I29" s="1"/>
  <c r="I30" s="1"/>
  <c r="I31" s="1"/>
  <c r="I23"/>
  <c r="I24" s="1"/>
  <c r="I26" l="1"/>
  <c r="I25"/>
</calcChain>
</file>

<file path=xl/sharedStrings.xml><?xml version="1.0" encoding="utf-8"?>
<sst xmlns="http://schemas.openxmlformats.org/spreadsheetml/2006/main" count="1324" uniqueCount="296">
  <si>
    <t>DOJ</t>
  </si>
  <si>
    <t>2011-2012</t>
  </si>
  <si>
    <t>2012-2013</t>
  </si>
  <si>
    <t>2013-2014</t>
  </si>
  <si>
    <t>2014-2015</t>
  </si>
  <si>
    <t>2015-2016</t>
  </si>
  <si>
    <t>2016-2017</t>
  </si>
  <si>
    <t>2017-2018</t>
  </si>
  <si>
    <t>ANNA UNIVERSITY</t>
  </si>
  <si>
    <t>DETAILS OF LEAVE FOR ALL REGULAR TEACHING AND NON TEACHING STAFF DETAILS</t>
  </si>
  <si>
    <t>Sl.No</t>
  </si>
  <si>
    <t>NAME</t>
  </si>
  <si>
    <t xml:space="preserve">ID NUMBER             (IF AVAILABLE) </t>
  </si>
  <si>
    <t xml:space="preserve">DESIGNATION </t>
  </si>
  <si>
    <t>DEPARTMENT</t>
  </si>
  <si>
    <t>DATE OF JOINING IN SERVICE   XX/XX/XXXX</t>
  </si>
  <si>
    <t>YEAR</t>
  </si>
  <si>
    <t>EARN LEAVE  (EL)</t>
  </si>
  <si>
    <t>TYPE OF LEAVE</t>
  </si>
  <si>
    <t xml:space="preserve">Over all total num of days all leave availed  </t>
  </si>
  <si>
    <t xml:space="preserve">From </t>
  </si>
  <si>
    <t>To</t>
  </si>
  <si>
    <t>Date Joinig on Duty after EL</t>
  </si>
  <si>
    <t>Total Num Of Days</t>
  </si>
  <si>
    <t>Date Joinig on Duty leave</t>
  </si>
  <si>
    <t>( ML/ EL /LOP / MTL/** )</t>
  </si>
  <si>
    <t xml:space="preserve">Assistant Professor </t>
  </si>
  <si>
    <t xml:space="preserve"> - </t>
  </si>
  <si>
    <t xml:space="preserve"> -</t>
  </si>
  <si>
    <t>EL</t>
  </si>
  <si>
    <t>04.05.2015</t>
  </si>
  <si>
    <t>10.08.2015</t>
  </si>
  <si>
    <t xml:space="preserve">ID NUMBER               (IF AVAILABLE) </t>
  </si>
  <si>
    <t>VACATION</t>
  </si>
  <si>
    <t>PERIOD OF VACATION FROM DATE OF JOINING</t>
  </si>
  <si>
    <t>VACATION AVAILED FROM DATE OF JOINING</t>
  </si>
  <si>
    <t>VACATION PREVENTION FROM DATE OF JOINING</t>
  </si>
  <si>
    <t>Summer   / Winter</t>
  </si>
  <si>
    <t>FROM</t>
  </si>
  <si>
    <t>TO</t>
  </si>
  <si>
    <t>TOTAL NUM OF DAYS (H)</t>
  </si>
  <si>
    <t>TOTAL NUM OF DAYS (K)</t>
  </si>
  <si>
    <t>TOTAL NUM OF DAYS  (N= H - K)</t>
  </si>
  <si>
    <t>Winter</t>
  </si>
  <si>
    <t>29.12.2011</t>
  </si>
  <si>
    <t>31.12.2011</t>
  </si>
  <si>
    <t>Summer</t>
  </si>
  <si>
    <t>06.06.2012</t>
  </si>
  <si>
    <t>19.06.2012</t>
  </si>
  <si>
    <t>05.06.2012</t>
  </si>
  <si>
    <t>06.12.2012</t>
  </si>
  <si>
    <t>26.12.2012</t>
  </si>
  <si>
    <t>23.12.2012</t>
  </si>
  <si>
    <t>24.12.2012</t>
  </si>
  <si>
    <t>20.06.2012</t>
  </si>
  <si>
    <t>20.05.2013</t>
  </si>
  <si>
    <t>27.06.2013</t>
  </si>
  <si>
    <t>26.06.2013</t>
  </si>
  <si>
    <t>26.11.2013</t>
  </si>
  <si>
    <t>12.12.2013</t>
  </si>
  <si>
    <t>11.12.2013</t>
  </si>
  <si>
    <t>10.12.2013</t>
  </si>
  <si>
    <t>15.05.2014</t>
  </si>
  <si>
    <t>09.12.2014</t>
  </si>
  <si>
    <t>15.05.2015</t>
  </si>
  <si>
    <t>30.11.2015</t>
  </si>
  <si>
    <t>30.06.2016</t>
  </si>
  <si>
    <t>18.05.2016</t>
  </si>
  <si>
    <t>17.05.2016</t>
  </si>
  <si>
    <t>16.05.2017</t>
  </si>
  <si>
    <t>29.06.2017</t>
  </si>
  <si>
    <t>20.11.2017</t>
  </si>
  <si>
    <t>04.12.2017</t>
  </si>
  <si>
    <t>Campus</t>
  </si>
  <si>
    <t>Anna University Regional Campus - Tirunelveli</t>
  </si>
  <si>
    <t>2010-2011</t>
  </si>
  <si>
    <t>PROBATION ENDS</t>
  </si>
  <si>
    <t>17.11.2016</t>
  </si>
  <si>
    <t>Type of Leave</t>
  </si>
  <si>
    <t>28.06.2015</t>
  </si>
  <si>
    <t>Name</t>
  </si>
  <si>
    <t>D.O.J</t>
  </si>
  <si>
    <t>AURCT</t>
  </si>
  <si>
    <t>DOP</t>
  </si>
  <si>
    <t>*/11</t>
  </si>
  <si>
    <t>*/18</t>
  </si>
  <si>
    <t>*/11-/18</t>
  </si>
  <si>
    <t>Total</t>
  </si>
  <si>
    <t>Add Vacation</t>
  </si>
  <si>
    <t>LLP</t>
  </si>
  <si>
    <t xml:space="preserve"> Add Vacation (2010-2011)</t>
  </si>
  <si>
    <t xml:space="preserve"> Add Vacation (2011-2012)</t>
  </si>
  <si>
    <t xml:space="preserve"> Add Vacation (2012-2013)</t>
  </si>
  <si>
    <t xml:space="preserve"> Add Vacation (2013-2014)</t>
  </si>
  <si>
    <t xml:space="preserve"> Add Vacation (2014-2015)</t>
  </si>
  <si>
    <t xml:space="preserve"> Add Vacation (2015-2016)</t>
  </si>
  <si>
    <t xml:space="preserve"> Add Vacation (2016-2017)</t>
  </si>
  <si>
    <t xml:space="preserve"> Add Vacation (2017-2018)</t>
  </si>
  <si>
    <t>Vacation</t>
  </si>
  <si>
    <t>From</t>
  </si>
  <si>
    <t>Slot-I</t>
  </si>
  <si>
    <t>Slot-II</t>
  </si>
  <si>
    <t>Slot-III</t>
  </si>
  <si>
    <t>Slot-IV</t>
  </si>
  <si>
    <t>Slot-V</t>
  </si>
  <si>
    <t>DETAILS OF VACATION FOR ALL REGULAR TEACHING AND NON TEACHING STAFF VACATION DETAILS</t>
  </si>
  <si>
    <t>CSE</t>
  </si>
  <si>
    <t>16.11.2011</t>
  </si>
  <si>
    <t>15.05.2012</t>
  </si>
  <si>
    <t>30.06.2012</t>
  </si>
  <si>
    <t>20.06.2013</t>
  </si>
  <si>
    <t>01.07.2014</t>
  </si>
  <si>
    <t>25.11.2014</t>
  </si>
  <si>
    <t>18.05.2015</t>
  </si>
  <si>
    <t>16.11.2015</t>
  </si>
  <si>
    <t>17.11.2015</t>
  </si>
  <si>
    <t>22.11.2015</t>
  </si>
  <si>
    <t>23.11.2015</t>
  </si>
  <si>
    <t>14.05.2016</t>
  </si>
  <si>
    <t>01.12.2016</t>
  </si>
  <si>
    <t>31.05.2017</t>
  </si>
  <si>
    <t>01.06.2017</t>
  </si>
  <si>
    <t>Dr.S.Sabena</t>
  </si>
  <si>
    <t>19/08/2010</t>
  </si>
  <si>
    <t>19-08-2010</t>
  </si>
  <si>
    <t>20-08-2012</t>
  </si>
  <si>
    <t>UNIVERSITY COLLEGE OF ENGINEERING    /   REGIONAL CAMPUS   -  TIRUNELVELI</t>
  </si>
  <si>
    <t xml:space="preserve">Dr.S.Sabena </t>
  </si>
  <si>
    <t>19.08.2010 FN</t>
  </si>
  <si>
    <t xml:space="preserve">  - </t>
  </si>
  <si>
    <t>10.01.2011</t>
  </si>
  <si>
    <t>11.01.2011</t>
  </si>
  <si>
    <t>08.12.2011</t>
  </si>
  <si>
    <t>14.12.2011</t>
  </si>
  <si>
    <t>07.12.2011</t>
  </si>
  <si>
    <t>23.12.2011</t>
  </si>
  <si>
    <t>15.12.2011</t>
  </si>
  <si>
    <t>22.12.2011</t>
  </si>
  <si>
    <t>30.12.2011</t>
  </si>
  <si>
    <t>19.12.2012</t>
  </si>
  <si>
    <t>18.12.2012</t>
  </si>
  <si>
    <t>25.06.2013</t>
  </si>
  <si>
    <t>19.06.2013</t>
  </si>
  <si>
    <t>02.12.2013</t>
  </si>
  <si>
    <t>03.12.2013</t>
  </si>
  <si>
    <t>19.05.2015</t>
  </si>
  <si>
    <t>25.06.2015</t>
  </si>
  <si>
    <t>26.06.2015</t>
  </si>
  <si>
    <t>18.11.2015</t>
  </si>
  <si>
    <t>02.06.2016</t>
  </si>
  <si>
    <t>03.06.2016</t>
  </si>
  <si>
    <t>22.11.2016</t>
  </si>
  <si>
    <t>24.11.2016</t>
  </si>
  <si>
    <t>21.11.2016</t>
  </si>
  <si>
    <t>25.11.2016</t>
  </si>
  <si>
    <t>UNIVERSITY COLLEGE OF ENGINEERING    /   REGIONAL CAMPUS   - TIRUNELVELI</t>
  </si>
  <si>
    <t>DATE OF JOINING IN SERVICE   XX/XX/XXX</t>
  </si>
  <si>
    <t>Medical Leave (ML)/ Maternity Leave(MRL)/                    Loss of pay(LOP)</t>
  </si>
  <si>
    <t>REMARKS</t>
  </si>
  <si>
    <t>08.05.2015</t>
  </si>
  <si>
    <t>11.05.2015</t>
  </si>
  <si>
    <t>07.07.2015</t>
  </si>
  <si>
    <t>11.07.2015</t>
  </si>
  <si>
    <t>13.07.2015</t>
  </si>
  <si>
    <t>14.08.2015</t>
  </si>
  <si>
    <t>17.08.2015</t>
  </si>
  <si>
    <t>28.09.2015</t>
  </si>
  <si>
    <t>01.10.2015</t>
  </si>
  <si>
    <t>05.10.2015</t>
  </si>
  <si>
    <t>18/08/2012</t>
  </si>
  <si>
    <t>Probation ends</t>
  </si>
  <si>
    <t xml:space="preserve">Total </t>
  </si>
  <si>
    <t>summer</t>
  </si>
  <si>
    <t xml:space="preserve">16.05.2018 </t>
  </si>
  <si>
    <t xml:space="preserve">29.06.2018 </t>
  </si>
  <si>
    <t>2018-2019</t>
  </si>
  <si>
    <t>22.11.2018</t>
  </si>
  <si>
    <t xml:space="preserve">  06.12.2018 </t>
  </si>
  <si>
    <t xml:space="preserve">14.05.2019 </t>
  </si>
  <si>
    <t xml:space="preserve"> 27.06.2019</t>
  </si>
  <si>
    <t>2019-2020</t>
  </si>
  <si>
    <t>22.11.2019</t>
  </si>
  <si>
    <t xml:space="preserve"> 06.12.2019</t>
  </si>
  <si>
    <t>16.05.2020</t>
  </si>
  <si>
    <t xml:space="preserve"> 29.06.2020</t>
  </si>
  <si>
    <t>2020-2021</t>
  </si>
  <si>
    <t>24.05.2021</t>
  </si>
  <si>
    <t>07.07.2021</t>
  </si>
  <si>
    <t>2021-2022</t>
  </si>
  <si>
    <t>27.01.2022</t>
  </si>
  <si>
    <t>10.02.2022</t>
  </si>
  <si>
    <t>22.06.2022</t>
  </si>
  <si>
    <t>26.07.2022</t>
  </si>
  <si>
    <t>2022-2023</t>
  </si>
  <si>
    <t>26.12.2022</t>
  </si>
  <si>
    <t>09.01.2023</t>
  </si>
  <si>
    <t>-</t>
  </si>
  <si>
    <t>ML</t>
  </si>
  <si>
    <t>12.08.2015-SUN</t>
  </si>
  <si>
    <t>15.08.2015-SAT, 16.08.2015-SUN</t>
  </si>
  <si>
    <t>09.05.2015-SAT, 10.05.2015-SUN</t>
  </si>
  <si>
    <t>01,02- GOVT HD, 03,04-SAT,SUN</t>
  </si>
  <si>
    <t>Department of Computer Science and Engg</t>
  </si>
  <si>
    <t xml:space="preserve">ANNA UNIVERSITY REGIONAL CAMPUS   -   TIRUNELVELI </t>
  </si>
  <si>
    <t>DETAILS OF VACATION</t>
  </si>
  <si>
    <t>Year</t>
  </si>
  <si>
    <t>Period of Vacation</t>
  </si>
  <si>
    <t>Vacation Availed</t>
  </si>
  <si>
    <t>Vacation Prevention</t>
  </si>
  <si>
    <t>Summer Winter</t>
  </si>
  <si>
    <t>Total No. of Days</t>
  </si>
  <si>
    <r>
      <rPr>
        <sz val="11"/>
        <rFont val="Arial"/>
        <family val="2"/>
      </rPr>
      <t>Total No.
Days</t>
    </r>
  </si>
  <si>
    <t>2010-11</t>
  </si>
  <si>
    <t>2011-12</t>
  </si>
  <si>
    <t>2012-13</t>
  </si>
  <si>
    <t>2014-15</t>
  </si>
  <si>
    <t>2015-16</t>
  </si>
  <si>
    <t>2016-17</t>
  </si>
  <si>
    <t>2017-18</t>
  </si>
  <si>
    <r>
      <rPr>
        <sz val="9.5"/>
        <rFont val="Arial"/>
        <family val="2"/>
      </rPr>
      <t xml:space="preserve">(ML/ </t>
    </r>
    <r>
      <rPr>
        <sz val="9.5"/>
        <color rgb="FF161616"/>
        <rFont val="Arial"/>
        <family val="2"/>
      </rPr>
      <t xml:space="preserve">EL
</t>
    </r>
    <r>
      <rPr>
        <sz val="9.5"/>
        <rFont val="Arial"/>
        <family val="2"/>
      </rPr>
      <t>/LOP/MTL)</t>
    </r>
  </si>
  <si>
    <t>2013-14</t>
  </si>
  <si>
    <t>05.11.2020</t>
  </si>
  <si>
    <t>11.11.2020</t>
  </si>
  <si>
    <t>12.11.2020</t>
  </si>
  <si>
    <t>27.03.2022</t>
  </si>
  <si>
    <t>04.05.2022</t>
  </si>
  <si>
    <t>18.05.2022</t>
  </si>
  <si>
    <t>10.10.2022</t>
  </si>
  <si>
    <t>16.10.2022</t>
  </si>
  <si>
    <t>28.03.2022</t>
  </si>
  <si>
    <t>19.05.2022</t>
  </si>
  <si>
    <t>22.03.2022</t>
  </si>
  <si>
    <t>28.03.222</t>
  </si>
  <si>
    <t>17.10.2022</t>
  </si>
  <si>
    <t>11.03.2020</t>
  </si>
  <si>
    <t>14.03.2020</t>
  </si>
  <si>
    <t>19.05.2020</t>
  </si>
  <si>
    <t>23.05.2020</t>
  </si>
  <si>
    <r>
      <rPr>
        <sz val="11"/>
        <color rgb="FF282828"/>
        <rFont val="Calibri"/>
        <family val="2"/>
        <scheme val="minor"/>
      </rPr>
      <t>EL</t>
    </r>
  </si>
  <si>
    <t>4*</t>
  </si>
  <si>
    <t>5*</t>
  </si>
  <si>
    <t>* 01.02.2019 to 31.07.2020 Deployment  to UCE  Nagercoil</t>
  </si>
  <si>
    <t>Annexure -II</t>
  </si>
  <si>
    <t>Anna University Chennai</t>
  </si>
  <si>
    <r>
      <rPr>
        <sz val="11"/>
        <color theme="1"/>
        <rFont val="Calibri"/>
        <family val="2"/>
        <scheme val="minor"/>
      </rPr>
      <t>Designation</t>
    </r>
  </si>
  <si>
    <r>
      <rPr>
        <sz val="11"/>
        <color theme="1"/>
        <rFont val="Calibri"/>
        <family val="2"/>
        <scheme val="minor"/>
      </rPr>
      <t>Department</t>
    </r>
  </si>
  <si>
    <r>
      <rPr>
        <sz val="11"/>
        <color theme="1"/>
        <rFont val="Calibri"/>
        <family val="2"/>
        <scheme val="minor"/>
      </rPr>
      <t>Date of Joining in Service</t>
    </r>
  </si>
  <si>
    <r>
      <rPr>
        <sz val="11"/>
        <color theme="1"/>
        <rFont val="Calibri"/>
        <family val="2"/>
        <scheme val="minor"/>
      </rPr>
      <t>Campus</t>
    </r>
  </si>
  <si>
    <r>
      <rPr>
        <sz val="11"/>
        <color theme="1"/>
        <rFont val="Calibri"/>
        <family val="2"/>
        <scheme val="minor"/>
      </rPr>
      <t xml:space="preserve">DETAILS OF </t>
    </r>
    <r>
      <rPr>
        <sz val="11"/>
        <color rgb="FF0C0C0C"/>
        <rFont val="Calibri"/>
        <family val="2"/>
        <scheme val="minor"/>
      </rPr>
      <t>LEAVE</t>
    </r>
  </si>
  <si>
    <r>
      <rPr>
        <sz val="11"/>
        <color theme="1"/>
        <rFont val="Calibri"/>
        <family val="2"/>
        <scheme val="minor"/>
      </rPr>
      <t>Earned Leave  (EL)</t>
    </r>
  </si>
  <si>
    <t>Medical Leave  (ML)  /  Maternity Leave  (MTL) / Loss of pay (LOP)</t>
  </si>
  <si>
    <r>
      <rPr>
        <sz val="11"/>
        <rFont val="Arial"/>
        <family val="2"/>
      </rPr>
      <t>Typeof
Leave</t>
    </r>
  </si>
  <si>
    <r>
      <rPr>
        <sz val="11"/>
        <color theme="1"/>
        <rFont val="Calibri"/>
        <family val="2"/>
        <scheme val="minor"/>
      </rPr>
      <t>From</t>
    </r>
  </si>
  <si>
    <t>with permission on</t>
  </si>
  <si>
    <t>Date of Joining on Duty after EL</t>
  </si>
  <si>
    <t>Medical Fitness on</t>
  </si>
  <si>
    <r>
      <rPr>
        <sz val="11"/>
        <rFont val="Arial"/>
        <family val="2"/>
      </rPr>
      <t>Date of Joining on Duty after
leave</t>
    </r>
  </si>
  <si>
    <t>Designation</t>
  </si>
  <si>
    <t>Department</t>
  </si>
  <si>
    <t>Date of Joining in Service</t>
  </si>
  <si>
    <t>30.05.2020</t>
  </si>
  <si>
    <t>29.05.2020</t>
  </si>
  <si>
    <t>Assistant Professor</t>
  </si>
  <si>
    <t>13.12.2010</t>
  </si>
  <si>
    <t>12.01.2011</t>
  </si>
  <si>
    <t>09.01.2011</t>
  </si>
  <si>
    <t>31.01.2011</t>
  </si>
  <si>
    <t>19-05-2011</t>
  </si>
  <si>
    <t>01.05.2015 to 03.05.2015 and 09.05.2015 &amp; 10.05.2015</t>
  </si>
  <si>
    <t>12.07.2015</t>
  </si>
  <si>
    <t xml:space="preserve">  08.08.2015 &amp; 09.08.2015 and 15.08.2015 &amp; 16.08.2015</t>
  </si>
  <si>
    <t>03.05.2022</t>
  </si>
  <si>
    <t>NIL</t>
  </si>
  <si>
    <t>0*</t>
  </si>
  <si>
    <t>14*</t>
  </si>
  <si>
    <t>12.06.2023</t>
  </si>
  <si>
    <t>26.07.2023</t>
  </si>
  <si>
    <t>27.09.2015 and 02.10.2015 to 04.10.2015</t>
  </si>
  <si>
    <t>Nil</t>
  </si>
  <si>
    <t>09.10.2022</t>
  </si>
  <si>
    <t>Remarks</t>
  </si>
  <si>
    <r>
      <t xml:space="preserve">AURCT /  AR /2011 / 01 </t>
    </r>
    <r>
      <rPr>
        <b/>
        <sz val="11"/>
        <color theme="1"/>
        <rFont val="Cambria"/>
        <family val="1"/>
        <scheme val="major"/>
      </rPr>
      <t>A</t>
    </r>
    <r>
      <rPr>
        <sz val="11"/>
        <color theme="1"/>
        <rFont val="Cambria"/>
        <family val="1"/>
        <scheme val="major"/>
      </rPr>
      <t xml:space="preserve">   of 05</t>
    </r>
  </si>
  <si>
    <r>
      <t xml:space="preserve">AURCT /  AR /2011 / 01 </t>
    </r>
    <r>
      <rPr>
        <b/>
        <sz val="11"/>
        <color theme="1"/>
        <rFont val="Cambria"/>
        <family val="1"/>
        <scheme val="major"/>
      </rPr>
      <t>B</t>
    </r>
    <r>
      <rPr>
        <sz val="11"/>
        <color theme="1"/>
        <rFont val="Cambria"/>
        <family val="1"/>
        <scheme val="major"/>
      </rPr>
      <t xml:space="preserve">   of 05</t>
    </r>
  </si>
  <si>
    <t>AURCT /  AR /2012 / 03 of 13</t>
  </si>
  <si>
    <t>AURCT /  AR /2013 / 03 of 11</t>
  </si>
  <si>
    <t>AURCT / AR / 2014 / 03 of 12</t>
  </si>
  <si>
    <t>AURCT /  AR /2015 / 03 of 13</t>
  </si>
  <si>
    <t>AURCT /  AR /2016 / 03 of 14</t>
  </si>
  <si>
    <t>AURCT /  AR /2017 / 03 of 15</t>
  </si>
  <si>
    <t>AURCT /  AR /2018 / 03 of 16</t>
  </si>
  <si>
    <t>AURCT /  AR /2021 / 03 of 18</t>
  </si>
  <si>
    <t>AURCT /  AR /2022 / 03 of 18</t>
  </si>
  <si>
    <t>AURCT /  AR /2022 / 03 of 18 and   AURCT /  AR /2023 / 03 of 18</t>
  </si>
  <si>
    <t xml:space="preserve">The Dean. UCE, Nagercoil : Lr. No: ES / UCEN / 2020-21/27 Dated : 18.08.2020                                                         (  AURCT - IW . Ref.No :  1454 / 19.08.2020)  </t>
  </si>
  <si>
    <t>AURCT /  AR /2023 / 03 of 18</t>
  </si>
  <si>
    <t>AURCT /  AR /2020 / 03 of 18</t>
  </si>
</sst>
</file>

<file path=xl/styles.xml><?xml version="1.0" encoding="utf-8"?>
<styleSheet xmlns="http://schemas.openxmlformats.org/spreadsheetml/2006/main">
  <numFmts count="1">
    <numFmt numFmtId="164" formatCode="dd\-mm\-yyyy"/>
  </numFmts>
  <fonts count="3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FF0000"/>
      <name val="Times New Roman"/>
      <family val="1"/>
    </font>
    <font>
      <sz val="9.5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sz val="9.5"/>
      <color rgb="FF161616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1"/>
      <name val="Calibri"/>
      <family val="2"/>
      <scheme val="minor"/>
    </font>
    <font>
      <sz val="11"/>
      <color rgb="FF28282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C0C0C"/>
      <name val="Calibri"/>
      <family val="2"/>
      <scheme val="minor"/>
    </font>
    <font>
      <b/>
      <sz val="1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2F2F2F"/>
      </left>
      <right/>
      <top style="thin">
        <color rgb="FF2F2F2F"/>
      </top>
      <bottom style="thin">
        <color rgb="FF2F2F2F"/>
      </bottom>
      <diagonal/>
    </border>
    <border>
      <left/>
      <right/>
      <top style="thin">
        <color rgb="FF2F2F2F"/>
      </top>
      <bottom style="thin">
        <color rgb="FF2F2F2F"/>
      </bottom>
      <diagonal/>
    </border>
    <border>
      <left/>
      <right style="thin">
        <color rgb="FF2F2F2F"/>
      </right>
      <top style="thin">
        <color rgb="FF2F2F2F"/>
      </top>
      <bottom style="thin">
        <color rgb="FF2F2F2F"/>
      </bottom>
      <diagonal/>
    </border>
    <border>
      <left style="thin">
        <color rgb="FF2F2F2F"/>
      </left>
      <right style="thin">
        <color rgb="FF2F2F2F"/>
      </right>
      <top style="thin">
        <color rgb="FF2F2F2F"/>
      </top>
      <bottom style="thin">
        <color rgb="FF2F2F2F"/>
      </bottom>
      <diagonal/>
    </border>
    <border>
      <left style="thin">
        <color rgb="FF2F2F2F"/>
      </left>
      <right style="thin">
        <color rgb="FF2F2F2F"/>
      </right>
      <top style="thin">
        <color rgb="FF2F2F2F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2F2F2F"/>
      </left>
      <right/>
      <top style="thin">
        <color indexed="64"/>
      </top>
      <bottom style="thin">
        <color rgb="FF2F2F2F"/>
      </bottom>
      <diagonal/>
    </border>
    <border>
      <left/>
      <right/>
      <top style="thin">
        <color indexed="64"/>
      </top>
      <bottom style="thin">
        <color rgb="FF2F2F2F"/>
      </bottom>
      <diagonal/>
    </border>
    <border>
      <left/>
      <right style="thin">
        <color rgb="FF2F2F2F"/>
      </right>
      <top style="thin">
        <color indexed="64"/>
      </top>
      <bottom style="thin">
        <color rgb="FF2F2F2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F2F2F"/>
      </left>
      <right style="thin">
        <color rgb="FF2F2F2F"/>
      </right>
      <top/>
      <bottom/>
      <diagonal/>
    </border>
  </borders>
  <cellStyleXfs count="1">
    <xf numFmtId="0" fontId="0" fillId="0" borderId="0"/>
  </cellStyleXfs>
  <cellXfs count="292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4" fontId="3" fillId="0" borderId="0" xfId="0" applyNumberFormat="1" applyFont="1" applyAlignment="1">
      <alignment vertical="center"/>
    </xf>
    <xf numFmtId="0" fontId="1" fillId="0" borderId="0" xfId="0" applyFont="1" applyBorder="1" applyAlignment="1">
      <alignment horizontal="center"/>
    </xf>
    <xf numFmtId="164" fontId="5" fillId="0" borderId="1" xfId="0" applyNumberFormat="1" applyFont="1" applyBorder="1" applyAlignment="1" applyProtection="1">
      <alignment horizontal="center" wrapText="1"/>
      <protection locked="0"/>
    </xf>
    <xf numFmtId="164" fontId="5" fillId="5" borderId="1" xfId="0" applyNumberFormat="1" applyFont="1" applyFill="1" applyBorder="1" applyAlignment="1" applyProtection="1">
      <alignment horizontal="center" wrapText="1"/>
      <protection locked="0"/>
    </xf>
    <xf numFmtId="164" fontId="5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wrapText="1"/>
    </xf>
    <xf numFmtId="1" fontId="1" fillId="0" borderId="0" xfId="0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/>
    <xf numFmtId="0" fontId="1" fillId="4" borderId="0" xfId="0" applyFont="1" applyFill="1"/>
    <xf numFmtId="1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/>
    <xf numFmtId="14" fontId="1" fillId="0" borderId="0" xfId="0" applyNumberFormat="1" applyFont="1"/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5" fillId="0" borderId="0" xfId="0" applyNumberFormat="1" applyFont="1" applyBorder="1" applyAlignment="1" applyProtection="1">
      <alignment horizontal="center" wrapText="1"/>
      <protection locked="0"/>
    </xf>
    <xf numFmtId="14" fontId="1" fillId="0" borderId="1" xfId="0" applyNumberFormat="1" applyFont="1" applyBorder="1" applyAlignment="1">
      <alignment horizontal="left" wrapText="1"/>
    </xf>
    <xf numFmtId="14" fontId="1" fillId="4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/>
    <xf numFmtId="14" fontId="1" fillId="4" borderId="1" xfId="0" applyNumberFormat="1" applyFont="1" applyFill="1" applyBorder="1" applyAlignment="1">
      <alignment horizontal="left" wrapText="1"/>
    </xf>
    <xf numFmtId="14" fontId="1" fillId="0" borderId="1" xfId="0" applyNumberFormat="1" applyFont="1" applyBorder="1" applyAlignment="1">
      <alignment horizontal="center"/>
    </xf>
    <xf numFmtId="0" fontId="8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8" fillId="0" borderId="0" xfId="0" applyFont="1"/>
    <xf numFmtId="1" fontId="1" fillId="0" borderId="1" xfId="0" applyNumberFormat="1" applyFont="1" applyBorder="1" applyAlignment="1">
      <alignment horizontal="center"/>
    </xf>
    <xf numFmtId="14" fontId="1" fillId="2" borderId="1" xfId="0" applyNumberFormat="1" applyFont="1" applyFill="1" applyBorder="1" applyAlignment="1">
      <alignment horizontal="left" wrapText="1"/>
    </xf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2" fillId="0" borderId="1" xfId="0" applyFont="1" applyBorder="1"/>
    <xf numFmtId="14" fontId="1" fillId="3" borderId="1" xfId="0" applyNumberFormat="1" applyFont="1" applyFill="1" applyBorder="1" applyAlignment="1">
      <alignment horizontal="left" wrapText="1"/>
    </xf>
    <xf numFmtId="1" fontId="1" fillId="3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/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NumberFormat="1" applyFont="1"/>
    <xf numFmtId="0" fontId="10" fillId="0" borderId="1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left" wrapText="1"/>
    </xf>
    <xf numFmtId="14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3" borderId="1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1" fillId="3" borderId="7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left" wrapText="1"/>
    </xf>
    <xf numFmtId="14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4" fontId="12" fillId="2" borderId="7" xfId="0" applyNumberFormat="1" applyFont="1" applyFill="1" applyBorder="1" applyAlignment="1">
      <alignment horizontal="left" wrapText="1"/>
    </xf>
    <xf numFmtId="14" fontId="12" fillId="2" borderId="7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4" fontId="12" fillId="2" borderId="12" xfId="0" applyNumberFormat="1" applyFont="1" applyFill="1" applyBorder="1" applyAlignment="1">
      <alignment horizontal="left" wrapText="1"/>
    </xf>
    <xf numFmtId="14" fontId="12" fillId="2" borderId="12" xfId="0" applyNumberFormat="1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15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right" vertical="top" wrapText="1" indent="3"/>
    </xf>
    <xf numFmtId="1" fontId="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wrapText="1"/>
    </xf>
    <xf numFmtId="0" fontId="23" fillId="0" borderId="1" xfId="0" applyFont="1" applyFill="1" applyBorder="1" applyAlignment="1">
      <alignment horizontal="left" vertical="top"/>
    </xf>
    <xf numFmtId="14" fontId="0" fillId="0" borderId="1" xfId="0" applyNumberFormat="1" applyFont="1" applyBorder="1" applyAlignment="1">
      <alignment horizontal="left" wrapText="1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right" vertical="top" wrapText="1" indent="3"/>
    </xf>
    <xf numFmtId="0" fontId="0" fillId="0" borderId="0" xfId="0" applyFont="1" applyFill="1" applyBorder="1" applyAlignment="1">
      <alignment horizontal="left" vertical="top"/>
    </xf>
    <xf numFmtId="0" fontId="0" fillId="0" borderId="21" xfId="0" applyFont="1" applyFill="1" applyBorder="1" applyAlignment="1">
      <alignment horizontal="left" vertical="top" wrapText="1" indent="2"/>
    </xf>
    <xf numFmtId="0" fontId="15" fillId="0" borderId="22" xfId="0" applyFont="1" applyFill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left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18" fillId="0" borderId="0" xfId="0" applyFont="1"/>
    <xf numFmtId="0" fontId="26" fillId="0" borderId="23" xfId="0" applyFont="1" applyFill="1" applyBorder="1" applyAlignment="1">
      <alignment vertical="top"/>
    </xf>
    <xf numFmtId="164" fontId="18" fillId="0" borderId="1" xfId="0" applyNumberFormat="1" applyFont="1" applyFill="1" applyBorder="1" applyAlignment="1">
      <alignment horizontal="center"/>
    </xf>
    <xf numFmtId="0" fontId="18" fillId="0" borderId="1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164" fontId="18" fillId="0" borderId="1" xfId="0" applyNumberFormat="1" applyFont="1" applyFill="1" applyBorder="1" applyAlignment="1">
      <alignment wrapText="1"/>
    </xf>
    <xf numFmtId="164" fontId="18" fillId="0" borderId="1" xfId="0" applyNumberFormat="1" applyFont="1" applyFill="1" applyBorder="1" applyAlignment="1"/>
    <xf numFmtId="0" fontId="27" fillId="0" borderId="1" xfId="0" applyFont="1" applyFill="1" applyBorder="1" applyAlignment="1">
      <alignment vertical="center"/>
    </xf>
    <xf numFmtId="164" fontId="18" fillId="0" borderId="1" xfId="0" applyNumberFormat="1" applyFont="1" applyFill="1" applyBorder="1" applyAlignment="1">
      <alignment horizontal="center" wrapText="1"/>
    </xf>
    <xf numFmtId="164" fontId="18" fillId="0" borderId="1" xfId="0" applyNumberFormat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164" fontId="18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top"/>
    </xf>
    <xf numFmtId="0" fontId="18" fillId="0" borderId="3" xfId="0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4" fontId="1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5" fillId="0" borderId="30" xfId="0" applyFont="1" applyFill="1" applyBorder="1" applyAlignment="1">
      <alignment horizontal="center" vertical="center" wrapText="1"/>
    </xf>
    <xf numFmtId="0" fontId="15" fillId="0" borderId="30" xfId="0" applyFont="1" applyFill="1" applyBorder="1" applyAlignment="1">
      <alignment horizontal="left" vertical="center" wrapText="1"/>
    </xf>
    <xf numFmtId="0" fontId="0" fillId="0" borderId="3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top" wrapText="1" indent="2"/>
    </xf>
    <xf numFmtId="0" fontId="14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" fontId="8" fillId="0" borderId="11" xfId="0" applyNumberFormat="1" applyFont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top"/>
    </xf>
    <xf numFmtId="0" fontId="13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left" wrapText="1"/>
    </xf>
    <xf numFmtId="14" fontId="18" fillId="0" borderId="1" xfId="0" applyNumberFormat="1" applyFont="1" applyFill="1" applyBorder="1" applyAlignment="1">
      <alignment horizontal="left" wrapText="1"/>
    </xf>
    <xf numFmtId="0" fontId="14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 indent="11"/>
    </xf>
    <xf numFmtId="0" fontId="15" fillId="0" borderId="1" xfId="0" applyFont="1" applyFill="1" applyBorder="1" applyAlignment="1">
      <alignment horizontal="left" vertical="center" wrapText="1" indent="8"/>
    </xf>
    <xf numFmtId="0" fontId="15" fillId="0" borderId="1" xfId="0" applyFont="1" applyFill="1" applyBorder="1" applyAlignment="1">
      <alignment horizontal="left" vertical="center" wrapText="1" indent="6"/>
    </xf>
    <xf numFmtId="0" fontId="18" fillId="0" borderId="1" xfId="0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top"/>
    </xf>
    <xf numFmtId="0" fontId="15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wrapText="1"/>
    </xf>
    <xf numFmtId="14" fontId="0" fillId="0" borderId="1" xfId="0" applyNumberFormat="1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15" fillId="0" borderId="1" xfId="0" applyFont="1" applyFill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31" fillId="0" borderId="3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top" wrapText="1"/>
    </xf>
    <xf numFmtId="0" fontId="15" fillId="0" borderId="19" xfId="0" applyFont="1" applyFill="1" applyBorder="1" applyAlignment="1">
      <alignment horizontal="center" vertical="top" wrapText="1"/>
    </xf>
    <xf numFmtId="0" fontId="15" fillId="0" borderId="20" xfId="0" applyFont="1" applyFill="1" applyBorder="1" applyAlignment="1">
      <alignment horizontal="center" vertical="top" wrapText="1"/>
    </xf>
    <xf numFmtId="0" fontId="15" fillId="0" borderId="18" xfId="0" applyFont="1" applyFill="1" applyBorder="1" applyAlignment="1">
      <alignment vertical="center" wrapText="1"/>
    </xf>
    <xf numFmtId="0" fontId="15" fillId="0" borderId="19" xfId="0" applyFont="1" applyFill="1" applyBorder="1" applyAlignment="1">
      <alignment vertical="center" wrapText="1"/>
    </xf>
    <xf numFmtId="0" fontId="15" fillId="0" borderId="20" xfId="0" applyFont="1" applyFill="1" applyBorder="1" applyAlignment="1">
      <alignment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top" wrapText="1"/>
    </xf>
    <xf numFmtId="0" fontId="21" fillId="0" borderId="4" xfId="0" applyFont="1" applyFill="1" applyBorder="1" applyAlignment="1">
      <alignment horizontal="center" vertical="top" wrapText="1"/>
    </xf>
    <xf numFmtId="0" fontId="15" fillId="0" borderId="18" xfId="0" applyFont="1" applyFill="1" applyBorder="1" applyAlignment="1">
      <alignment horizontal="left" vertical="top" wrapText="1"/>
    </xf>
    <xf numFmtId="0" fontId="15" fillId="0" borderId="19" xfId="0" applyFont="1" applyFill="1" applyBorder="1" applyAlignment="1">
      <alignment horizontal="left" vertical="top" wrapText="1"/>
    </xf>
    <xf numFmtId="0" fontId="15" fillId="0" borderId="20" xfId="0" applyFont="1" applyFill="1" applyBorder="1" applyAlignment="1">
      <alignment horizontal="left" vertical="top" wrapText="1"/>
    </xf>
    <xf numFmtId="0" fontId="0" fillId="0" borderId="18" xfId="0" applyFont="1" applyFill="1" applyBorder="1" applyAlignment="1">
      <alignment horizontal="left" wrapText="1"/>
    </xf>
    <xf numFmtId="0" fontId="0" fillId="0" borderId="19" xfId="0" applyFont="1" applyFill="1" applyBorder="1" applyAlignment="1">
      <alignment horizontal="left" wrapText="1"/>
    </xf>
    <xf numFmtId="0" fontId="0" fillId="0" borderId="20" xfId="0" applyFont="1" applyFill="1" applyBorder="1" applyAlignment="1">
      <alignment horizontal="left" wrapText="1"/>
    </xf>
    <xf numFmtId="14" fontId="0" fillId="0" borderId="18" xfId="0" applyNumberFormat="1" applyFont="1" applyFill="1" applyBorder="1" applyAlignment="1">
      <alignment horizontal="left" wrapText="1"/>
    </xf>
    <xf numFmtId="14" fontId="0" fillId="0" borderId="19" xfId="0" applyNumberFormat="1" applyFont="1" applyFill="1" applyBorder="1" applyAlignment="1">
      <alignment horizontal="left" wrapText="1"/>
    </xf>
    <xf numFmtId="14" fontId="0" fillId="0" borderId="20" xfId="0" applyNumberFormat="1" applyFont="1" applyFill="1" applyBorder="1" applyAlignment="1">
      <alignment horizontal="left" wrapText="1"/>
    </xf>
    <xf numFmtId="0" fontId="20" fillId="0" borderId="27" xfId="0" applyFont="1" applyFill="1" applyBorder="1" applyAlignment="1">
      <alignment horizontal="center" vertical="top"/>
    </xf>
    <xf numFmtId="0" fontId="20" fillId="0" borderId="28" xfId="0" applyFont="1" applyFill="1" applyBorder="1" applyAlignment="1">
      <alignment horizontal="center" vertical="top"/>
    </xf>
    <xf numFmtId="0" fontId="20" fillId="0" borderId="29" xfId="0" applyFont="1" applyFill="1" applyBorder="1" applyAlignment="1">
      <alignment horizontal="center" vertical="top"/>
    </xf>
    <xf numFmtId="0" fontId="15" fillId="0" borderId="24" xfId="0" applyFont="1" applyFill="1" applyBorder="1" applyAlignment="1">
      <alignment horizontal="left" vertical="top" wrapText="1"/>
    </xf>
    <xf numFmtId="0" fontId="15" fillId="0" borderId="25" xfId="0" applyFont="1" applyFill="1" applyBorder="1" applyAlignment="1">
      <alignment horizontal="left" vertical="top" wrapText="1"/>
    </xf>
    <xf numFmtId="0" fontId="15" fillId="0" borderId="26" xfId="0" applyFont="1" applyFill="1" applyBorder="1" applyAlignment="1">
      <alignment horizontal="left" vertical="top" wrapText="1"/>
    </xf>
    <xf numFmtId="0" fontId="0" fillId="0" borderId="24" xfId="0" applyFont="1" applyFill="1" applyBorder="1" applyAlignment="1">
      <alignment horizontal="left" wrapText="1"/>
    </xf>
    <xf numFmtId="0" fontId="0" fillId="0" borderId="25" xfId="0" applyFont="1" applyFill="1" applyBorder="1" applyAlignment="1">
      <alignment horizontal="left" wrapText="1"/>
    </xf>
    <xf numFmtId="0" fontId="0" fillId="0" borderId="26" xfId="0" applyFont="1" applyFill="1" applyBorder="1" applyAlignment="1">
      <alignment horizontal="left" wrapText="1"/>
    </xf>
    <xf numFmtId="0" fontId="0" fillId="0" borderId="18" xfId="0" applyFill="1" applyBorder="1" applyAlignment="1">
      <alignment horizontal="left" wrapText="1"/>
    </xf>
    <xf numFmtId="0" fontId="0" fillId="0" borderId="19" xfId="0" applyFill="1" applyBorder="1" applyAlignment="1">
      <alignment horizontal="left" wrapText="1"/>
    </xf>
    <xf numFmtId="0" fontId="0" fillId="0" borderId="20" xfId="0" applyFill="1" applyBorder="1" applyAlignment="1">
      <alignment horizontal="left" wrapText="1"/>
    </xf>
    <xf numFmtId="0" fontId="29" fillId="0" borderId="3" xfId="0" applyFont="1" applyBorder="1" applyAlignment="1">
      <alignment horizontal="center" wrapText="1"/>
    </xf>
    <xf numFmtId="0" fontId="29" fillId="0" borderId="4" xfId="0" applyFont="1" applyBorder="1" applyAlignment="1">
      <alignment horizontal="center" wrapText="1"/>
    </xf>
    <xf numFmtId="0" fontId="18" fillId="0" borderId="1" xfId="0" applyFont="1" applyFill="1" applyBorder="1" applyAlignment="1">
      <alignment horizontal="center" wrapText="1"/>
    </xf>
    <xf numFmtId="0" fontId="29" fillId="0" borderId="5" xfId="0" applyFont="1" applyBorder="1" applyAlignment="1">
      <alignment vertical="center" wrapText="1"/>
    </xf>
    <xf numFmtId="0" fontId="29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708279</xdr:colOff>
      <xdr:row>19</xdr:row>
      <xdr:rowOff>0</xdr:rowOff>
    </xdr:from>
    <xdr:ext cx="622300" cy="0"/>
    <xdr:sp macro="" textlink="">
      <xdr:nvSpPr>
        <xdr:cNvPr id="3" name="Shape 6"/>
        <xdr:cNvSpPr/>
      </xdr:nvSpPr>
      <xdr:spPr>
        <a:xfrm>
          <a:off x="8550529" y="3168650"/>
          <a:ext cx="622300" cy="0"/>
        </a:xfrm>
        <a:custGeom>
          <a:avLst/>
          <a:gdLst/>
          <a:ahLst/>
          <a:cxnLst/>
          <a:rect l="0" t="0" r="0" b="0"/>
          <a:pathLst>
            <a:path w="622300">
              <a:moveTo>
                <a:pt x="0" y="0"/>
              </a:moveTo>
              <a:lnTo>
                <a:pt x="621792" y="0"/>
              </a:lnTo>
            </a:path>
          </a:pathLst>
        </a:custGeom>
        <a:ln w="9144">
          <a:solidFill>
            <a:srgbClr val="545457"/>
          </a:solidFill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708279</xdr:colOff>
      <xdr:row>19</xdr:row>
      <xdr:rowOff>0</xdr:rowOff>
    </xdr:from>
    <xdr:ext cx="622300" cy="0"/>
    <xdr:sp macro="" textlink="">
      <xdr:nvSpPr>
        <xdr:cNvPr id="2" name="Shape 6"/>
        <xdr:cNvSpPr/>
      </xdr:nvSpPr>
      <xdr:spPr>
        <a:xfrm>
          <a:off x="7137654" y="6391275"/>
          <a:ext cx="622300" cy="0"/>
        </a:xfrm>
        <a:custGeom>
          <a:avLst/>
          <a:gdLst/>
          <a:ahLst/>
          <a:cxnLst/>
          <a:rect l="0" t="0" r="0" b="0"/>
          <a:pathLst>
            <a:path w="622300">
              <a:moveTo>
                <a:pt x="0" y="0"/>
              </a:moveTo>
              <a:lnTo>
                <a:pt x="621792" y="0"/>
              </a:lnTo>
            </a:path>
          </a:pathLst>
        </a:custGeom>
        <a:ln w="9144">
          <a:solidFill>
            <a:srgbClr val="545457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2"/>
  <sheetViews>
    <sheetView showGridLines="0" topLeftCell="A34" workbookViewId="0">
      <selection activeCell="B1" sqref="B1:B2"/>
    </sheetView>
  </sheetViews>
  <sheetFormatPr defaultColWidth="9.140625" defaultRowHeight="15"/>
  <cols>
    <col min="1" max="1" width="15.28515625" style="9" customWidth="1"/>
    <col min="2" max="2" width="14.5703125" style="9" customWidth="1"/>
    <col min="3" max="3" width="13" style="9" bestFit="1" customWidth="1"/>
    <col min="4" max="4" width="11.5703125" style="9" bestFit="1" customWidth="1"/>
    <col min="5" max="5" width="10.85546875" style="9" bestFit="1" customWidth="1"/>
    <col min="6" max="6" width="9.7109375" style="9" customWidth="1"/>
    <col min="7" max="7" width="7" style="9" customWidth="1"/>
    <col min="8" max="8" width="11.7109375" style="26" customWidth="1"/>
    <col min="9" max="9" width="12.5703125" style="9" customWidth="1"/>
    <col min="10" max="16384" width="9.140625" style="9"/>
  </cols>
  <sheetData>
    <row r="1" spans="1:17" ht="15.75">
      <c r="A1" s="7" t="s">
        <v>80</v>
      </c>
      <c r="B1" s="28" t="s">
        <v>122</v>
      </c>
      <c r="C1" s="7"/>
      <c r="D1" s="7"/>
      <c r="E1" s="7"/>
      <c r="F1" s="7"/>
      <c r="G1" s="7"/>
      <c r="H1" s="8"/>
      <c r="I1" s="7"/>
    </row>
    <row r="2" spans="1:17" ht="15.75">
      <c r="A2" s="7" t="s">
        <v>81</v>
      </c>
      <c r="B2" s="51" t="s">
        <v>124</v>
      </c>
      <c r="C2" s="7"/>
      <c r="D2" s="7"/>
      <c r="E2" s="7"/>
      <c r="F2" s="7"/>
      <c r="G2" s="7"/>
      <c r="H2" s="8"/>
      <c r="I2" s="7"/>
    </row>
    <row r="3" spans="1:17" ht="15.75">
      <c r="A3" s="7" t="s">
        <v>73</v>
      </c>
      <c r="B3" s="7" t="s">
        <v>82</v>
      </c>
      <c r="C3" s="7" t="s">
        <v>83</v>
      </c>
      <c r="D3" s="27" t="s">
        <v>125</v>
      </c>
      <c r="E3" s="7"/>
      <c r="F3" s="7"/>
      <c r="G3" s="7"/>
      <c r="H3" s="8"/>
      <c r="I3" s="7"/>
    </row>
    <row r="4" spans="1:17" ht="18.75" customHeight="1">
      <c r="A4" s="10" t="s">
        <v>78</v>
      </c>
      <c r="B4" s="10"/>
      <c r="C4" s="10"/>
      <c r="D4" s="10"/>
      <c r="E4" s="10"/>
      <c r="F4" s="10" t="s">
        <v>84</v>
      </c>
      <c r="G4" s="10" t="s">
        <v>85</v>
      </c>
      <c r="H4" s="11" t="s">
        <v>86</v>
      </c>
      <c r="I4" s="10" t="s">
        <v>87</v>
      </c>
      <c r="J4" s="12"/>
    </row>
    <row r="5" spans="1:17" s="18" customFormat="1" ht="24.95" customHeight="1">
      <c r="A5" s="29">
        <v>40409</v>
      </c>
      <c r="B5" s="29">
        <v>40552</v>
      </c>
      <c r="C5" s="13"/>
      <c r="D5" s="13"/>
      <c r="E5" s="14">
        <f>+B5-A5+1</f>
        <v>144</v>
      </c>
      <c r="F5" s="15">
        <f>ROUND(E5/22,0)</f>
        <v>7</v>
      </c>
      <c r="G5" s="15">
        <f>ROUND(E5/36,)</f>
        <v>4</v>
      </c>
      <c r="H5" s="15">
        <f>F5-G5</f>
        <v>3</v>
      </c>
      <c r="I5" s="16">
        <f>+H5</f>
        <v>3</v>
      </c>
      <c r="J5" s="17"/>
    </row>
    <row r="6" spans="1:17" s="18" customFormat="1" ht="24.95" customHeight="1">
      <c r="A6" s="13" t="s">
        <v>89</v>
      </c>
      <c r="B6" s="29">
        <v>40553</v>
      </c>
      <c r="C6" s="29">
        <v>40554</v>
      </c>
      <c r="D6" s="13"/>
      <c r="E6" s="14">
        <f>+C6-B6+1</f>
        <v>2</v>
      </c>
      <c r="F6" s="15"/>
      <c r="G6" s="15"/>
      <c r="H6" s="15">
        <v>0</v>
      </c>
      <c r="I6" s="16">
        <f>I5+H6</f>
        <v>3</v>
      </c>
      <c r="J6" s="17"/>
    </row>
    <row r="7" spans="1:17" s="18" customFormat="1" ht="24.95" customHeight="1">
      <c r="A7" s="29">
        <v>40555</v>
      </c>
      <c r="B7" s="29">
        <v>40724</v>
      </c>
      <c r="C7" s="13"/>
      <c r="D7" s="13"/>
      <c r="E7" s="14">
        <f>+B7-A7+1</f>
        <v>170</v>
      </c>
      <c r="F7" s="15">
        <f>ROUND(E7/22,0)</f>
        <v>8</v>
      </c>
      <c r="G7" s="15">
        <f>ROUND(E7/36,)</f>
        <v>5</v>
      </c>
      <c r="H7" s="15">
        <f>F7-G7</f>
        <v>3</v>
      </c>
      <c r="I7" s="16">
        <f t="shared" ref="I7:I31" si="0">I6+H7</f>
        <v>6</v>
      </c>
      <c r="J7" s="17"/>
      <c r="Q7" s="45"/>
    </row>
    <row r="8" spans="1:17" s="18" customFormat="1" ht="24.95" customHeight="1">
      <c r="A8" s="19" t="s">
        <v>88</v>
      </c>
      <c r="B8" s="19" t="s">
        <v>75</v>
      </c>
      <c r="C8" s="19"/>
      <c r="D8" s="19"/>
      <c r="E8" s="20"/>
      <c r="F8" s="21"/>
      <c r="G8" s="21"/>
      <c r="H8" s="20"/>
      <c r="I8" s="20">
        <f t="shared" si="0"/>
        <v>6</v>
      </c>
      <c r="J8" s="17"/>
    </row>
    <row r="9" spans="1:17" s="18" customFormat="1" ht="24.95" customHeight="1">
      <c r="A9" s="22">
        <v>40725</v>
      </c>
      <c r="B9" s="22">
        <v>41090</v>
      </c>
      <c r="C9" s="22"/>
      <c r="D9" s="22"/>
      <c r="E9" s="14">
        <f>+B9-A9+1</f>
        <v>366</v>
      </c>
      <c r="F9" s="15">
        <f>ROUND(E9/22,0)</f>
        <v>17</v>
      </c>
      <c r="G9" s="15">
        <f>ROUND(E9/36,)</f>
        <v>10</v>
      </c>
      <c r="H9" s="15">
        <f>F9-G9</f>
        <v>7</v>
      </c>
      <c r="I9" s="16">
        <f t="shared" si="0"/>
        <v>13</v>
      </c>
      <c r="J9" s="17"/>
    </row>
    <row r="10" spans="1:17" s="18" customFormat="1" ht="24.95" customHeight="1">
      <c r="A10" s="19" t="s">
        <v>88</v>
      </c>
      <c r="B10" s="19" t="s">
        <v>1</v>
      </c>
      <c r="C10" s="19"/>
      <c r="D10" s="19"/>
      <c r="E10" s="20">
        <v>28</v>
      </c>
      <c r="F10" s="20">
        <v>0</v>
      </c>
      <c r="G10" s="20">
        <v>0</v>
      </c>
      <c r="H10" s="20">
        <f>(45-E10)/3</f>
        <v>5.666666666666667</v>
      </c>
      <c r="I10" s="20">
        <f t="shared" si="0"/>
        <v>18.666666666666668</v>
      </c>
      <c r="J10" s="17"/>
    </row>
    <row r="11" spans="1:17" ht="24.95" customHeight="1">
      <c r="A11" s="22">
        <v>41091</v>
      </c>
      <c r="B11" s="22">
        <v>41141</v>
      </c>
      <c r="C11" s="22"/>
      <c r="D11" s="22"/>
      <c r="E11" s="14">
        <f>+B11-A11+1</f>
        <v>51</v>
      </c>
      <c r="F11" s="15">
        <f>ROUND(E11/22,0)</f>
        <v>2</v>
      </c>
      <c r="G11" s="15">
        <f>ROUND(E11/36,)</f>
        <v>1</v>
      </c>
      <c r="H11" s="15">
        <f>F11-G11</f>
        <v>1</v>
      </c>
      <c r="I11" s="16">
        <f t="shared" si="0"/>
        <v>19.666666666666668</v>
      </c>
      <c r="J11" s="23" t="s">
        <v>76</v>
      </c>
    </row>
    <row r="12" spans="1:17" ht="24.95" customHeight="1">
      <c r="A12" s="22">
        <v>41142</v>
      </c>
      <c r="B12" s="22">
        <v>41455</v>
      </c>
      <c r="C12" s="22"/>
      <c r="D12" s="22"/>
      <c r="E12" s="14">
        <f>+B12-A12+1</f>
        <v>314</v>
      </c>
      <c r="F12" s="15">
        <f>ROUND(E12/11,0)</f>
        <v>29</v>
      </c>
      <c r="G12" s="15">
        <f>ROUND(E12/18,)</f>
        <v>17</v>
      </c>
      <c r="H12" s="15">
        <f>F12-G12</f>
        <v>12</v>
      </c>
      <c r="I12" s="16">
        <f t="shared" si="0"/>
        <v>31.666666666666668</v>
      </c>
      <c r="J12" s="12"/>
    </row>
    <row r="13" spans="1:17" s="18" customFormat="1" ht="24.95" customHeight="1">
      <c r="A13" s="19" t="s">
        <v>88</v>
      </c>
      <c r="B13" s="19" t="s">
        <v>2</v>
      </c>
      <c r="C13" s="19"/>
      <c r="D13" s="19"/>
      <c r="E13" s="20">
        <v>11</v>
      </c>
      <c r="F13" s="20">
        <v>0</v>
      </c>
      <c r="G13" s="20">
        <v>0</v>
      </c>
      <c r="H13" s="20">
        <f>(45-E13)/3</f>
        <v>11.333333333333334</v>
      </c>
      <c r="I13" s="20">
        <f t="shared" si="0"/>
        <v>43</v>
      </c>
      <c r="J13" s="17"/>
    </row>
    <row r="14" spans="1:17" ht="24.95" customHeight="1">
      <c r="A14" s="22">
        <v>41456</v>
      </c>
      <c r="B14" s="29">
        <v>41820</v>
      </c>
      <c r="C14" s="22"/>
      <c r="D14" s="22"/>
      <c r="E14" s="14">
        <f>+B14-A14+1</f>
        <v>365</v>
      </c>
      <c r="F14" s="15">
        <f>ROUND(E14/11,0)</f>
        <v>33</v>
      </c>
      <c r="G14" s="15">
        <f>ROUND(E14/18,)</f>
        <v>20</v>
      </c>
      <c r="H14" s="15">
        <f>F14-G14</f>
        <v>13</v>
      </c>
      <c r="I14" s="16">
        <f t="shared" si="0"/>
        <v>56</v>
      </c>
      <c r="J14" s="12"/>
      <c r="M14" s="29"/>
    </row>
    <row r="15" spans="1:17" ht="24.95" customHeight="1">
      <c r="A15" s="19" t="s">
        <v>88</v>
      </c>
      <c r="B15" s="19" t="s">
        <v>3</v>
      </c>
      <c r="C15" s="19"/>
      <c r="D15" s="19"/>
      <c r="E15" s="20">
        <v>56</v>
      </c>
      <c r="F15" s="20"/>
      <c r="G15" s="20"/>
      <c r="H15" s="20">
        <f>(60-E15)/3</f>
        <v>1.3333333333333333</v>
      </c>
      <c r="I15" s="20">
        <f t="shared" si="0"/>
        <v>57.333333333333336</v>
      </c>
      <c r="J15" s="12"/>
    </row>
    <row r="16" spans="1:17" ht="24.95" customHeight="1">
      <c r="A16" s="29">
        <v>41821</v>
      </c>
      <c r="B16" s="29">
        <v>42127</v>
      </c>
      <c r="C16" s="22"/>
      <c r="D16" s="22"/>
      <c r="E16" s="14">
        <f>+B16-A16+1</f>
        <v>307</v>
      </c>
      <c r="F16" s="15">
        <f>ROUND(E16/11,0)</f>
        <v>28</v>
      </c>
      <c r="G16" s="15">
        <f>ROUND(E16/18,)</f>
        <v>17</v>
      </c>
      <c r="H16" s="15">
        <f>F16-G16</f>
        <v>11</v>
      </c>
      <c r="I16" s="16">
        <f t="shared" si="0"/>
        <v>68.333333333333343</v>
      </c>
      <c r="J16" s="12"/>
    </row>
    <row r="17" spans="1:10" ht="24.95" customHeight="1">
      <c r="A17" s="31" t="s">
        <v>29</v>
      </c>
      <c r="B17" s="30">
        <v>42128</v>
      </c>
      <c r="C17" s="30">
        <v>42132</v>
      </c>
      <c r="D17" s="31"/>
      <c r="E17" s="32">
        <f>+C17-B17+1</f>
        <v>5</v>
      </c>
      <c r="F17" s="32"/>
      <c r="G17" s="32"/>
      <c r="H17" s="32">
        <v>0</v>
      </c>
      <c r="I17" s="32">
        <f>I16-E17</f>
        <v>63.333333333333343</v>
      </c>
      <c r="J17" s="12"/>
    </row>
    <row r="18" spans="1:10" ht="24.95" customHeight="1">
      <c r="A18" s="22">
        <v>42133</v>
      </c>
      <c r="B18" s="22">
        <v>42185</v>
      </c>
      <c r="C18" s="22"/>
      <c r="D18" s="22"/>
      <c r="E18" s="14">
        <f>+B18-A18+1</f>
        <v>53</v>
      </c>
      <c r="F18" s="15">
        <f>ROUND(E18/11,0)</f>
        <v>5</v>
      </c>
      <c r="G18" s="15">
        <f>ROUND(E18/18,)</f>
        <v>3</v>
      </c>
      <c r="H18" s="15">
        <f>F18-G18</f>
        <v>2</v>
      </c>
      <c r="I18" s="16">
        <f t="shared" si="0"/>
        <v>65.333333333333343</v>
      </c>
      <c r="J18" s="12"/>
    </row>
    <row r="19" spans="1:10" ht="24.95" customHeight="1">
      <c r="A19" s="19" t="s">
        <v>88</v>
      </c>
      <c r="B19" s="19" t="s">
        <v>4</v>
      </c>
      <c r="C19" s="19"/>
      <c r="D19" s="19"/>
      <c r="E19" s="20">
        <v>39</v>
      </c>
      <c r="F19" s="20"/>
      <c r="G19" s="20"/>
      <c r="H19" s="20">
        <f>(60-E19)/3</f>
        <v>7</v>
      </c>
      <c r="I19" s="20">
        <f t="shared" si="0"/>
        <v>72.333333333333343</v>
      </c>
      <c r="J19" s="24"/>
    </row>
    <row r="20" spans="1:10" ht="24.95" customHeight="1">
      <c r="A20" s="29">
        <v>42186</v>
      </c>
      <c r="B20" s="29">
        <v>42191</v>
      </c>
      <c r="C20" s="22"/>
      <c r="D20" s="22"/>
      <c r="E20" s="14">
        <f>+B20-A20+1</f>
        <v>6</v>
      </c>
      <c r="F20" s="15">
        <f>ROUND(E20/11,0)</f>
        <v>1</v>
      </c>
      <c r="G20" s="15">
        <f>ROUND(E20/18,)</f>
        <v>0</v>
      </c>
      <c r="H20" s="15">
        <f>F20-G20</f>
        <v>1</v>
      </c>
      <c r="I20" s="16">
        <f t="shared" si="0"/>
        <v>73.333333333333343</v>
      </c>
      <c r="J20" s="24"/>
    </row>
    <row r="21" spans="1:10" ht="24.95" customHeight="1">
      <c r="A21" s="31" t="s">
        <v>29</v>
      </c>
      <c r="B21" s="30">
        <v>42192</v>
      </c>
      <c r="C21" s="30">
        <v>42196</v>
      </c>
      <c r="D21" s="31"/>
      <c r="E21" s="32">
        <f>+C21-B21+1</f>
        <v>5</v>
      </c>
      <c r="F21" s="32"/>
      <c r="G21" s="32"/>
      <c r="H21" s="32">
        <v>0</v>
      </c>
      <c r="I21" s="32">
        <f>I20-E21</f>
        <v>68.333333333333343</v>
      </c>
      <c r="J21" s="24"/>
    </row>
    <row r="22" spans="1:10" ht="24.95" customHeight="1">
      <c r="A22" s="29">
        <v>42197</v>
      </c>
      <c r="B22" s="29">
        <v>42225</v>
      </c>
      <c r="C22" s="22"/>
      <c r="D22" s="22"/>
      <c r="E22" s="14">
        <f>+B22-A22+1</f>
        <v>29</v>
      </c>
      <c r="F22" s="15">
        <f>ROUND(E22/11,0)</f>
        <v>3</v>
      </c>
      <c r="G22" s="15">
        <f>ROUND(E22/18,)</f>
        <v>2</v>
      </c>
      <c r="H22" s="15">
        <f>F22-G22</f>
        <v>1</v>
      </c>
      <c r="I22" s="16">
        <f t="shared" si="0"/>
        <v>69.333333333333343</v>
      </c>
      <c r="J22" s="24"/>
    </row>
    <row r="23" spans="1:10" ht="24.95" customHeight="1">
      <c r="A23" s="31" t="s">
        <v>29</v>
      </c>
      <c r="B23" s="30">
        <v>42226</v>
      </c>
      <c r="C23" s="30">
        <v>42230</v>
      </c>
      <c r="D23" s="31"/>
      <c r="E23" s="32">
        <f>+C23-B23+1</f>
        <v>5</v>
      </c>
      <c r="F23" s="32"/>
      <c r="G23" s="32"/>
      <c r="H23" s="32">
        <v>0</v>
      </c>
      <c r="I23" s="32">
        <f>I22-E23</f>
        <v>64.333333333333343</v>
      </c>
      <c r="J23" s="24"/>
    </row>
    <row r="24" spans="1:10" ht="24.95" customHeight="1">
      <c r="A24" s="29">
        <v>42231</v>
      </c>
      <c r="B24" s="29">
        <v>42274</v>
      </c>
      <c r="C24" s="22"/>
      <c r="D24" s="22"/>
      <c r="E24" s="14">
        <f>+B24-A24+1</f>
        <v>44</v>
      </c>
      <c r="F24" s="15">
        <f>ROUND(E24/11,0)</f>
        <v>4</v>
      </c>
      <c r="G24" s="15">
        <f>ROUND(E24/18,)</f>
        <v>2</v>
      </c>
      <c r="H24" s="15">
        <f>F24-G24</f>
        <v>2</v>
      </c>
      <c r="I24" s="16">
        <f t="shared" ref="I24" si="1">I23+H24</f>
        <v>66.333333333333343</v>
      </c>
      <c r="J24" s="24"/>
    </row>
    <row r="25" spans="1:10" ht="24.95" customHeight="1">
      <c r="A25" s="31" t="s">
        <v>29</v>
      </c>
      <c r="B25" s="30">
        <v>42275</v>
      </c>
      <c r="C25" s="30">
        <v>42278</v>
      </c>
      <c r="D25" s="31"/>
      <c r="E25" s="32">
        <f>+C25-B25+1</f>
        <v>4</v>
      </c>
      <c r="F25" s="32"/>
      <c r="G25" s="32"/>
      <c r="H25" s="32">
        <v>0</v>
      </c>
      <c r="I25" s="32">
        <f>I24-E25</f>
        <v>62.333333333333343</v>
      </c>
      <c r="J25" s="24"/>
    </row>
    <row r="26" spans="1:10" ht="24.95" customHeight="1">
      <c r="A26" s="29">
        <v>42279</v>
      </c>
      <c r="B26" s="29">
        <v>42551</v>
      </c>
      <c r="C26" s="22"/>
      <c r="D26" s="22"/>
      <c r="E26" s="14">
        <f>+B26-A26+1</f>
        <v>273</v>
      </c>
      <c r="F26" s="15">
        <f>ROUND(E26/11,0)</f>
        <v>25</v>
      </c>
      <c r="G26" s="15">
        <f>ROUND(E26/18,)</f>
        <v>15</v>
      </c>
      <c r="H26" s="15">
        <f>F26-G26</f>
        <v>10</v>
      </c>
      <c r="I26" s="16">
        <f>I24+H26</f>
        <v>76.333333333333343</v>
      </c>
      <c r="J26" s="24"/>
    </row>
    <row r="27" spans="1:10" ht="24.95" customHeight="1">
      <c r="A27" s="19" t="s">
        <v>88</v>
      </c>
      <c r="B27" s="19" t="s">
        <v>5</v>
      </c>
      <c r="C27" s="19"/>
      <c r="D27" s="19"/>
      <c r="E27" s="20">
        <v>21</v>
      </c>
      <c r="F27" s="20"/>
      <c r="G27" s="20"/>
      <c r="H27" s="20">
        <f>(60-E27)/3</f>
        <v>13</v>
      </c>
      <c r="I27" s="20">
        <f>I22+H27</f>
        <v>82.333333333333343</v>
      </c>
      <c r="J27" s="12"/>
    </row>
    <row r="28" spans="1:10" ht="24.95" customHeight="1">
      <c r="A28" s="22">
        <v>42552</v>
      </c>
      <c r="B28" s="22">
        <v>42916</v>
      </c>
      <c r="C28" s="22"/>
      <c r="D28" s="22"/>
      <c r="E28" s="14">
        <f>+B28-A28+1</f>
        <v>365</v>
      </c>
      <c r="F28" s="15">
        <f>ROUND(E28/11,0)</f>
        <v>33</v>
      </c>
      <c r="G28" s="15">
        <f>ROUND(E28/18,)</f>
        <v>20</v>
      </c>
      <c r="H28" s="15">
        <f>F28-G28</f>
        <v>13</v>
      </c>
      <c r="I28" s="16">
        <f t="shared" si="0"/>
        <v>95.333333333333343</v>
      </c>
      <c r="J28" s="12"/>
    </row>
    <row r="29" spans="1:10" ht="24.95" customHeight="1">
      <c r="A29" s="19" t="s">
        <v>88</v>
      </c>
      <c r="B29" s="19" t="s">
        <v>6</v>
      </c>
      <c r="C29" s="19"/>
      <c r="D29" s="19"/>
      <c r="E29" s="20">
        <v>32</v>
      </c>
      <c r="F29" s="20"/>
      <c r="G29" s="20"/>
      <c r="H29" s="20">
        <f>(60-E29)/3</f>
        <v>9.3333333333333339</v>
      </c>
      <c r="I29" s="20">
        <f t="shared" si="0"/>
        <v>104.66666666666667</v>
      </c>
      <c r="J29" s="12"/>
    </row>
    <row r="30" spans="1:10" ht="24.95" customHeight="1">
      <c r="A30" s="22">
        <v>42917</v>
      </c>
      <c r="B30" s="22">
        <v>43281</v>
      </c>
      <c r="C30" s="22"/>
      <c r="D30" s="22"/>
      <c r="E30" s="14">
        <f>+B30-A30+1</f>
        <v>365</v>
      </c>
      <c r="F30" s="15">
        <f>ROUND(E30/11,0)</f>
        <v>33</v>
      </c>
      <c r="G30" s="15">
        <f>ROUND(E30/18,)</f>
        <v>20</v>
      </c>
      <c r="H30" s="15">
        <f>F30-G30</f>
        <v>13</v>
      </c>
      <c r="I30" s="16">
        <f t="shared" si="0"/>
        <v>117.66666666666667</v>
      </c>
      <c r="J30" s="12"/>
    </row>
    <row r="31" spans="1:10" ht="24.95" customHeight="1">
      <c r="A31" s="19" t="s">
        <v>88</v>
      </c>
      <c r="B31" s="19" t="s">
        <v>7</v>
      </c>
      <c r="C31" s="19"/>
      <c r="D31" s="19"/>
      <c r="E31" s="20">
        <v>30</v>
      </c>
      <c r="F31" s="20"/>
      <c r="G31" s="20"/>
      <c r="H31" s="20">
        <f>(60-E31)/3</f>
        <v>10</v>
      </c>
      <c r="I31" s="20">
        <f t="shared" si="0"/>
        <v>127.66666666666667</v>
      </c>
      <c r="J31" s="12"/>
    </row>
    <row r="32" spans="1:10" ht="24.95" customHeight="1">
      <c r="A32" s="13"/>
      <c r="B32" s="25"/>
      <c r="C32" s="25"/>
      <c r="D32" s="25"/>
      <c r="E32" s="16"/>
      <c r="F32" s="16"/>
      <c r="G32" s="16"/>
      <c r="H32" s="15"/>
      <c r="I32" s="15"/>
      <c r="J32" s="12"/>
    </row>
  </sheetData>
  <autoFilter ref="A4:I32"/>
  <pageMargins left="0.17" right="0.26" top="0.49803149600000002" bottom="0.49803149600000002" header="0.31496062992126" footer="0.31496062992126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60"/>
  <sheetViews>
    <sheetView topLeftCell="A28" workbookViewId="0">
      <selection activeCell="I37" sqref="I37"/>
    </sheetView>
  </sheetViews>
  <sheetFormatPr defaultColWidth="9.140625" defaultRowHeight="15"/>
  <cols>
    <col min="1" max="1" width="15.42578125" style="42" customWidth="1"/>
    <col min="2" max="2" width="19.28515625" style="1" customWidth="1"/>
    <col min="3" max="3" width="10.140625" style="35" bestFit="1" customWidth="1"/>
    <col min="4" max="4" width="12.5703125" style="1" customWidth="1"/>
    <col min="5" max="5" width="10.140625" style="2" bestFit="1" customWidth="1"/>
    <col min="6" max="6" width="13.28515625" style="1" customWidth="1"/>
    <col min="7" max="7" width="10.85546875" style="1" customWidth="1"/>
    <col min="8" max="8" width="14" style="1" customWidth="1"/>
    <col min="9" max="9" width="15.42578125" style="35" customWidth="1"/>
    <col min="10" max="10" width="9.140625" style="35"/>
    <col min="11" max="12" width="10.140625" style="35" bestFit="1" customWidth="1"/>
    <col min="13" max="16" width="9.140625" style="35"/>
    <col min="17" max="18" width="10.140625" style="35" bestFit="1" customWidth="1"/>
    <col min="19" max="19" width="9.140625" style="35"/>
    <col min="20" max="21" width="10.140625" style="35" bestFit="1" customWidth="1"/>
    <col min="22" max="16384" width="9.140625" style="35"/>
  </cols>
  <sheetData>
    <row r="1" spans="1:14">
      <c r="A1" s="33" t="s">
        <v>80</v>
      </c>
      <c r="B1" s="28" t="s">
        <v>122</v>
      </c>
      <c r="C1" s="36"/>
      <c r="D1" s="28"/>
      <c r="E1" s="34"/>
      <c r="F1" s="28"/>
      <c r="G1" s="28"/>
      <c r="H1" s="28"/>
    </row>
    <row r="2" spans="1:14">
      <c r="A2" s="33" t="s">
        <v>0</v>
      </c>
      <c r="B2" s="28" t="s">
        <v>123</v>
      </c>
      <c r="C2" s="36"/>
      <c r="D2" s="28"/>
      <c r="E2" s="34"/>
      <c r="F2" s="28"/>
      <c r="G2" s="28"/>
      <c r="H2" s="28"/>
    </row>
    <row r="3" spans="1:14">
      <c r="A3" s="33" t="s">
        <v>73</v>
      </c>
      <c r="B3" s="180" t="s">
        <v>74</v>
      </c>
      <c r="C3" s="180"/>
      <c r="D3" s="180"/>
      <c r="E3" s="34" t="s">
        <v>83</v>
      </c>
      <c r="F3" s="28" t="s">
        <v>169</v>
      </c>
      <c r="G3" s="28"/>
      <c r="H3" s="28"/>
    </row>
    <row r="4" spans="1:14">
      <c r="A4" s="33"/>
      <c r="B4" s="28"/>
      <c r="C4" s="28"/>
      <c r="D4" s="28"/>
      <c r="E4" s="34"/>
      <c r="F4" s="28"/>
      <c r="G4" s="28"/>
      <c r="H4" s="28"/>
    </row>
    <row r="5" spans="1:14" ht="15.75">
      <c r="A5" s="10" t="s">
        <v>78</v>
      </c>
      <c r="B5" s="10"/>
      <c r="C5" s="10"/>
      <c r="D5" s="37"/>
      <c r="E5" s="10" t="s">
        <v>84</v>
      </c>
      <c r="F5" s="10" t="s">
        <v>85</v>
      </c>
      <c r="G5" s="11" t="s">
        <v>86</v>
      </c>
      <c r="H5" s="10" t="s">
        <v>87</v>
      </c>
      <c r="I5" s="38"/>
    </row>
    <row r="6" spans="1:14">
      <c r="A6" s="52">
        <v>40409</v>
      </c>
      <c r="B6" s="56">
        <v>40552</v>
      </c>
      <c r="C6" s="38"/>
      <c r="D6" s="37">
        <f>B6-A6+1</f>
        <v>144</v>
      </c>
      <c r="E6" s="62">
        <f>ROUND(D6/11,0)</f>
        <v>13</v>
      </c>
      <c r="F6" s="62">
        <f>ROUND(D6/18,0)</f>
        <v>8</v>
      </c>
      <c r="G6" s="62">
        <f>E6-F6</f>
        <v>5</v>
      </c>
      <c r="H6" s="62">
        <f>G6</f>
        <v>5</v>
      </c>
      <c r="I6" s="38"/>
    </row>
    <row r="7" spans="1:14">
      <c r="A7" s="52">
        <v>40555</v>
      </c>
      <c r="B7" s="56">
        <v>40724</v>
      </c>
      <c r="C7" s="38"/>
      <c r="D7" s="37">
        <f>B7-A7+1</f>
        <v>170</v>
      </c>
      <c r="E7" s="62">
        <f t="shared" ref="E7:E43" si="0">ROUND(D7/11,0)</f>
        <v>15</v>
      </c>
      <c r="F7" s="62">
        <f t="shared" ref="F7:F43" si="1">ROUND(D7/18,0)</f>
        <v>9</v>
      </c>
      <c r="G7" s="62">
        <f>E7-F7</f>
        <v>6</v>
      </c>
      <c r="H7" s="62">
        <f>H6+G7</f>
        <v>11</v>
      </c>
      <c r="I7" s="38"/>
    </row>
    <row r="8" spans="1:14" ht="30">
      <c r="A8" s="63" t="s">
        <v>90</v>
      </c>
      <c r="B8" s="3"/>
      <c r="C8" s="64"/>
      <c r="D8" s="4"/>
      <c r="E8" s="65"/>
      <c r="F8" s="65"/>
      <c r="G8" s="65">
        <f>(45-D58)/3</f>
        <v>14.333333333333334</v>
      </c>
      <c r="H8" s="65">
        <f t="shared" ref="H8:H23" si="2">H7+G8</f>
        <v>25.333333333333336</v>
      </c>
      <c r="I8" s="38"/>
    </row>
    <row r="9" spans="1:14">
      <c r="A9" s="52">
        <v>40725</v>
      </c>
      <c r="B9" s="56">
        <v>40884</v>
      </c>
      <c r="C9" s="38"/>
      <c r="D9" s="37">
        <f>B9-A9+1</f>
        <v>160</v>
      </c>
      <c r="E9" s="62">
        <f t="shared" si="0"/>
        <v>15</v>
      </c>
      <c r="F9" s="62">
        <f t="shared" si="1"/>
        <v>9</v>
      </c>
      <c r="G9" s="62">
        <f>E9-F9</f>
        <v>6</v>
      </c>
      <c r="H9" s="62">
        <f t="shared" si="2"/>
        <v>31.333333333333336</v>
      </c>
      <c r="I9" s="38"/>
      <c r="M9" s="52"/>
      <c r="N9" s="56"/>
    </row>
    <row r="10" spans="1:14">
      <c r="A10" s="52">
        <v>40892</v>
      </c>
      <c r="B10" s="56">
        <v>40899</v>
      </c>
      <c r="C10" s="38"/>
      <c r="D10" s="37">
        <f t="shared" ref="D10:D17" si="3">B10-A10+1</f>
        <v>8</v>
      </c>
      <c r="E10" s="62">
        <f t="shared" si="0"/>
        <v>1</v>
      </c>
      <c r="F10" s="62">
        <f t="shared" si="1"/>
        <v>0</v>
      </c>
      <c r="G10" s="62">
        <f t="shared" ref="G10:G12" si="4">E10-F10</f>
        <v>1</v>
      </c>
      <c r="H10" s="62">
        <f t="shared" si="2"/>
        <v>32.333333333333336</v>
      </c>
      <c r="I10" s="38"/>
    </row>
    <row r="11" spans="1:14">
      <c r="A11" s="52">
        <v>40907</v>
      </c>
      <c r="B11" s="56">
        <v>41065</v>
      </c>
      <c r="C11" s="38"/>
      <c r="D11" s="37">
        <f t="shared" si="3"/>
        <v>159</v>
      </c>
      <c r="E11" s="62">
        <f t="shared" si="0"/>
        <v>14</v>
      </c>
      <c r="F11" s="62">
        <f t="shared" si="1"/>
        <v>9</v>
      </c>
      <c r="G11" s="62">
        <f t="shared" si="4"/>
        <v>5</v>
      </c>
      <c r="H11" s="62">
        <f t="shared" si="2"/>
        <v>37.333333333333336</v>
      </c>
      <c r="I11" s="38"/>
    </row>
    <row r="12" spans="1:14">
      <c r="A12" s="52">
        <v>41080</v>
      </c>
      <c r="B12" s="56">
        <v>41090</v>
      </c>
      <c r="C12" s="38"/>
      <c r="D12" s="37">
        <f t="shared" si="3"/>
        <v>11</v>
      </c>
      <c r="E12" s="62">
        <f t="shared" si="0"/>
        <v>1</v>
      </c>
      <c r="F12" s="62">
        <f t="shared" si="1"/>
        <v>1</v>
      </c>
      <c r="G12" s="62">
        <f t="shared" si="4"/>
        <v>0</v>
      </c>
      <c r="H12" s="62">
        <f t="shared" si="2"/>
        <v>37.333333333333336</v>
      </c>
      <c r="I12" s="38"/>
    </row>
    <row r="13" spans="1:14" ht="30">
      <c r="A13" s="63" t="s">
        <v>91</v>
      </c>
      <c r="B13" s="3"/>
      <c r="C13" s="64"/>
      <c r="D13" s="4"/>
      <c r="E13" s="65"/>
      <c r="F13" s="65"/>
      <c r="G13" s="65">
        <f>(45-G58)/3</f>
        <v>5.666666666666667</v>
      </c>
      <c r="H13" s="65">
        <f t="shared" si="2"/>
        <v>43</v>
      </c>
      <c r="I13" s="38"/>
    </row>
    <row r="14" spans="1:14" ht="15" customHeight="1">
      <c r="A14" s="52">
        <v>41091</v>
      </c>
      <c r="B14" s="66">
        <v>41139</v>
      </c>
      <c r="C14" s="38"/>
      <c r="D14" s="37">
        <f t="shared" si="3"/>
        <v>49</v>
      </c>
      <c r="E14" s="62">
        <f t="shared" si="0"/>
        <v>4</v>
      </c>
      <c r="F14" s="62">
        <f t="shared" si="1"/>
        <v>3</v>
      </c>
      <c r="G14" s="62">
        <f>E14-F14</f>
        <v>1</v>
      </c>
      <c r="H14" s="62">
        <f t="shared" si="2"/>
        <v>44</v>
      </c>
      <c r="I14" s="67" t="s">
        <v>170</v>
      </c>
    </row>
    <row r="15" spans="1:14">
      <c r="A15" s="52">
        <v>41140</v>
      </c>
      <c r="B15" s="56">
        <v>41261</v>
      </c>
      <c r="C15" s="38"/>
      <c r="D15" s="37">
        <f t="shared" si="3"/>
        <v>122</v>
      </c>
      <c r="E15" s="62">
        <f t="shared" si="0"/>
        <v>11</v>
      </c>
      <c r="F15" s="62">
        <f t="shared" si="1"/>
        <v>7</v>
      </c>
      <c r="G15" s="62">
        <f t="shared" ref="G15:G17" si="5">E15-F15</f>
        <v>4</v>
      </c>
      <c r="H15" s="62">
        <f t="shared" si="2"/>
        <v>48</v>
      </c>
      <c r="I15" s="38"/>
    </row>
    <row r="16" spans="1:14">
      <c r="A16" s="52">
        <v>41267</v>
      </c>
      <c r="B16" s="56">
        <v>41444</v>
      </c>
      <c r="C16" s="38"/>
      <c r="D16" s="37">
        <f t="shared" si="3"/>
        <v>178</v>
      </c>
      <c r="E16" s="62">
        <f t="shared" si="0"/>
        <v>16</v>
      </c>
      <c r="F16" s="62">
        <f t="shared" si="1"/>
        <v>10</v>
      </c>
      <c r="G16" s="62">
        <f t="shared" si="5"/>
        <v>6</v>
      </c>
      <c r="H16" s="62">
        <f t="shared" si="2"/>
        <v>54</v>
      </c>
      <c r="I16" s="38"/>
    </row>
    <row r="17" spans="1:9">
      <c r="A17" s="52">
        <v>41451</v>
      </c>
      <c r="B17" s="56">
        <v>41455</v>
      </c>
      <c r="C17" s="38"/>
      <c r="D17" s="37">
        <f t="shared" si="3"/>
        <v>5</v>
      </c>
      <c r="E17" s="62">
        <f t="shared" si="0"/>
        <v>0</v>
      </c>
      <c r="F17" s="62">
        <f t="shared" si="1"/>
        <v>0</v>
      </c>
      <c r="G17" s="62">
        <f t="shared" si="5"/>
        <v>0</v>
      </c>
      <c r="H17" s="62">
        <f t="shared" si="2"/>
        <v>54</v>
      </c>
      <c r="I17" s="38"/>
    </row>
    <row r="18" spans="1:9" ht="30">
      <c r="A18" s="63" t="s">
        <v>92</v>
      </c>
      <c r="B18" s="3"/>
      <c r="C18" s="64"/>
      <c r="D18" s="4"/>
      <c r="E18" s="65"/>
      <c r="F18" s="65"/>
      <c r="G18" s="65">
        <f>(60-J57)/3</f>
        <v>16.333333333333332</v>
      </c>
      <c r="H18" s="65">
        <f t="shared" si="2"/>
        <v>70.333333333333329</v>
      </c>
      <c r="I18" s="38"/>
    </row>
    <row r="19" spans="1:9">
      <c r="A19" s="52">
        <v>41456</v>
      </c>
      <c r="B19" s="56">
        <v>41603</v>
      </c>
      <c r="C19" s="38"/>
      <c r="D19" s="37">
        <f>B19-A19+1</f>
        <v>148</v>
      </c>
      <c r="E19" s="62">
        <f t="shared" si="0"/>
        <v>13</v>
      </c>
      <c r="F19" s="62">
        <f t="shared" si="1"/>
        <v>8</v>
      </c>
      <c r="G19" s="62">
        <f>E19-F19</f>
        <v>5</v>
      </c>
      <c r="H19" s="62">
        <f t="shared" si="2"/>
        <v>75.333333333333329</v>
      </c>
      <c r="I19" s="38"/>
    </row>
    <row r="20" spans="1:9" s="40" customFormat="1">
      <c r="A20" s="52">
        <v>41611</v>
      </c>
      <c r="B20" s="56">
        <v>41618</v>
      </c>
      <c r="C20" s="38"/>
      <c r="D20" s="37">
        <f>B20-A20+1</f>
        <v>8</v>
      </c>
      <c r="E20" s="62">
        <f t="shared" si="0"/>
        <v>1</v>
      </c>
      <c r="F20" s="62">
        <f t="shared" si="1"/>
        <v>0</v>
      </c>
      <c r="G20" s="62">
        <f>E20-F20</f>
        <v>1</v>
      </c>
      <c r="H20" s="62">
        <f t="shared" si="2"/>
        <v>76.333333333333329</v>
      </c>
      <c r="I20" s="39"/>
    </row>
    <row r="21" spans="1:9" s="40" customFormat="1">
      <c r="A21" s="52">
        <v>41621</v>
      </c>
      <c r="B21" s="56">
        <v>41773</v>
      </c>
      <c r="C21" s="38"/>
      <c r="D21" s="37">
        <f>B21-A21+1</f>
        <v>153</v>
      </c>
      <c r="E21" s="62">
        <f t="shared" si="0"/>
        <v>14</v>
      </c>
      <c r="F21" s="62">
        <f t="shared" si="1"/>
        <v>9</v>
      </c>
      <c r="G21" s="62">
        <f>E21-F21</f>
        <v>5</v>
      </c>
      <c r="H21" s="62">
        <f t="shared" si="2"/>
        <v>81.333333333333329</v>
      </c>
      <c r="I21" s="39"/>
    </row>
    <row r="22" spans="1:9" ht="30">
      <c r="A22" s="63" t="s">
        <v>93</v>
      </c>
      <c r="B22" s="3"/>
      <c r="C22" s="3"/>
      <c r="D22" s="4"/>
      <c r="E22" s="65"/>
      <c r="F22" s="65"/>
      <c r="G22" s="4">
        <f>(60-M57)/3</f>
        <v>1.3333333333333333</v>
      </c>
      <c r="H22" s="65">
        <f t="shared" si="2"/>
        <v>82.666666666666657</v>
      </c>
      <c r="I22" s="38"/>
    </row>
    <row r="23" spans="1:9">
      <c r="A23" s="55">
        <v>41822</v>
      </c>
      <c r="B23" s="53">
        <v>42127</v>
      </c>
      <c r="C23" s="53"/>
      <c r="D23" s="37">
        <f>B23-A23+1</f>
        <v>306</v>
      </c>
      <c r="E23" s="62">
        <f t="shared" si="0"/>
        <v>28</v>
      </c>
      <c r="F23" s="62">
        <f t="shared" si="1"/>
        <v>17</v>
      </c>
      <c r="G23" s="62">
        <f>E23-F23</f>
        <v>11</v>
      </c>
      <c r="H23" s="62">
        <f t="shared" si="2"/>
        <v>93.666666666666657</v>
      </c>
      <c r="I23" s="38"/>
    </row>
    <row r="24" spans="1:9">
      <c r="A24" s="68" t="s">
        <v>29</v>
      </c>
      <c r="B24" s="5">
        <v>42128</v>
      </c>
      <c r="C24" s="54">
        <v>42132</v>
      </c>
      <c r="D24" s="6"/>
      <c r="E24" s="6"/>
      <c r="F24" s="6">
        <f t="shared" si="1"/>
        <v>0</v>
      </c>
      <c r="G24" s="6">
        <f>C24-B24+1</f>
        <v>5</v>
      </c>
      <c r="H24" s="69">
        <f>H23-G24</f>
        <v>88.666666666666657</v>
      </c>
      <c r="I24" s="38"/>
    </row>
    <row r="25" spans="1:9">
      <c r="A25" s="55">
        <v>42133</v>
      </c>
      <c r="B25" s="53">
        <v>42142</v>
      </c>
      <c r="C25" s="53"/>
      <c r="D25" s="37">
        <f>B25-A25+1</f>
        <v>10</v>
      </c>
      <c r="E25" s="62">
        <f t="shared" si="0"/>
        <v>1</v>
      </c>
      <c r="F25" s="62">
        <f t="shared" si="1"/>
        <v>1</v>
      </c>
      <c r="G25" s="62">
        <f>E25-F25</f>
        <v>0</v>
      </c>
      <c r="H25" s="70">
        <f>H24+G25</f>
        <v>88.666666666666657</v>
      </c>
      <c r="I25" s="38"/>
    </row>
    <row r="26" spans="1:9">
      <c r="A26" s="55">
        <v>42181</v>
      </c>
      <c r="B26" s="53">
        <v>42185</v>
      </c>
      <c r="C26" s="53"/>
      <c r="D26" s="37">
        <f>B26-A26+1</f>
        <v>5</v>
      </c>
      <c r="E26" s="62">
        <f t="shared" si="0"/>
        <v>0</v>
      </c>
      <c r="F26" s="62">
        <f t="shared" si="1"/>
        <v>0</v>
      </c>
      <c r="G26" s="62">
        <f>E26-F26</f>
        <v>0</v>
      </c>
      <c r="H26" s="70">
        <f t="shared" ref="H26:H28" si="6">H25+G26</f>
        <v>88.666666666666657</v>
      </c>
      <c r="I26" s="38"/>
    </row>
    <row r="27" spans="1:9" ht="30">
      <c r="A27" s="63" t="s">
        <v>94</v>
      </c>
      <c r="B27" s="3"/>
      <c r="C27" s="3"/>
      <c r="D27" s="4"/>
      <c r="E27" s="65"/>
      <c r="F27" s="65"/>
      <c r="G27" s="65">
        <f>(60-P57)/3</f>
        <v>7</v>
      </c>
      <c r="H27" s="65">
        <f t="shared" si="6"/>
        <v>95.666666666666657</v>
      </c>
      <c r="I27" s="38"/>
    </row>
    <row r="28" spans="1:9">
      <c r="A28" s="52">
        <v>42186</v>
      </c>
      <c r="B28" s="56">
        <v>42191</v>
      </c>
      <c r="C28" s="38"/>
      <c r="D28" s="37">
        <f>B28-A28+1</f>
        <v>6</v>
      </c>
      <c r="E28" s="62">
        <f t="shared" si="0"/>
        <v>1</v>
      </c>
      <c r="F28" s="62">
        <f t="shared" si="1"/>
        <v>0</v>
      </c>
      <c r="G28" s="62">
        <f>E28-F28</f>
        <v>1</v>
      </c>
      <c r="H28" s="70">
        <f t="shared" si="6"/>
        <v>96.666666666666657</v>
      </c>
      <c r="I28" s="38"/>
    </row>
    <row r="29" spans="1:9">
      <c r="A29" s="68" t="s">
        <v>29</v>
      </c>
      <c r="B29" s="5">
        <v>42192</v>
      </c>
      <c r="C29" s="54">
        <v>42196</v>
      </c>
      <c r="D29" s="6"/>
      <c r="E29" s="6"/>
      <c r="F29" s="6"/>
      <c r="G29" s="6">
        <f>C29-B29+1</f>
        <v>5</v>
      </c>
      <c r="H29" s="69">
        <f>H28-G29</f>
        <v>91.666666666666657</v>
      </c>
      <c r="I29" s="38"/>
    </row>
    <row r="30" spans="1:9">
      <c r="A30" s="52">
        <v>42197</v>
      </c>
      <c r="B30" s="56">
        <v>42225</v>
      </c>
      <c r="C30" s="38"/>
      <c r="D30" s="37">
        <f>B30-A30+1</f>
        <v>29</v>
      </c>
      <c r="E30" s="62">
        <f t="shared" si="0"/>
        <v>3</v>
      </c>
      <c r="F30" s="62">
        <f t="shared" si="1"/>
        <v>2</v>
      </c>
      <c r="G30" s="62">
        <f>E30-F30</f>
        <v>1</v>
      </c>
      <c r="H30" s="62">
        <f>H29+G30</f>
        <v>92.666666666666657</v>
      </c>
      <c r="I30" s="38"/>
    </row>
    <row r="31" spans="1:9">
      <c r="A31" s="68" t="s">
        <v>29</v>
      </c>
      <c r="B31" s="5">
        <v>42226</v>
      </c>
      <c r="C31" s="54">
        <v>42230</v>
      </c>
      <c r="D31" s="6"/>
      <c r="E31" s="6"/>
      <c r="F31" s="6"/>
      <c r="G31" s="6">
        <f>C31-B31+1</f>
        <v>5</v>
      </c>
      <c r="H31" s="69">
        <f>H30-G31</f>
        <v>87.666666666666657</v>
      </c>
      <c r="I31" s="38"/>
    </row>
    <row r="32" spans="1:9">
      <c r="A32" s="52">
        <v>42231</v>
      </c>
      <c r="B32" s="56">
        <v>42274</v>
      </c>
      <c r="C32" s="38"/>
      <c r="D32" s="37">
        <f>B32-A32+1</f>
        <v>44</v>
      </c>
      <c r="E32" s="62">
        <f t="shared" si="0"/>
        <v>4</v>
      </c>
      <c r="F32" s="62">
        <f t="shared" si="1"/>
        <v>2</v>
      </c>
      <c r="G32" s="62">
        <f>E32-F32</f>
        <v>2</v>
      </c>
      <c r="H32" s="62">
        <f>H31+G32</f>
        <v>89.666666666666657</v>
      </c>
      <c r="I32" s="38"/>
    </row>
    <row r="33" spans="1:28">
      <c r="A33" s="68" t="s">
        <v>29</v>
      </c>
      <c r="B33" s="5">
        <v>42275</v>
      </c>
      <c r="C33" s="54">
        <v>42278</v>
      </c>
      <c r="D33" s="6"/>
      <c r="E33" s="6"/>
      <c r="F33" s="6"/>
      <c r="G33" s="6">
        <f>C33-B33+1</f>
        <v>4</v>
      </c>
      <c r="H33" s="69">
        <f>H32-G33</f>
        <v>85.666666666666657</v>
      </c>
      <c r="I33" s="38"/>
    </row>
    <row r="34" spans="1:28">
      <c r="A34" s="52">
        <v>42279</v>
      </c>
      <c r="B34" s="56">
        <v>42325</v>
      </c>
      <c r="C34" s="38"/>
      <c r="D34" s="37">
        <f>B34-A34+1</f>
        <v>47</v>
      </c>
      <c r="E34" s="62">
        <f t="shared" si="0"/>
        <v>4</v>
      </c>
      <c r="F34" s="62">
        <f t="shared" si="1"/>
        <v>3</v>
      </c>
      <c r="G34" s="62">
        <f>E34-F34</f>
        <v>1</v>
      </c>
      <c r="H34" s="62">
        <f>H33+G34</f>
        <v>86.666666666666657</v>
      </c>
      <c r="I34" s="38"/>
    </row>
    <row r="35" spans="1:28">
      <c r="A35" s="52">
        <v>42331</v>
      </c>
      <c r="B35" s="56">
        <v>42507</v>
      </c>
      <c r="C35" s="38"/>
      <c r="D35" s="37">
        <f t="shared" ref="D35:D36" si="7">B35-A35+1</f>
        <v>177</v>
      </c>
      <c r="E35" s="62">
        <f t="shared" si="0"/>
        <v>16</v>
      </c>
      <c r="F35" s="62">
        <f t="shared" si="1"/>
        <v>10</v>
      </c>
      <c r="G35" s="62">
        <f t="shared" ref="G35:G36" si="8">E35-F35</f>
        <v>6</v>
      </c>
      <c r="H35" s="62">
        <f t="shared" ref="H35:H43" si="9">H34+G35</f>
        <v>92.666666666666657</v>
      </c>
      <c r="I35" s="38"/>
    </row>
    <row r="36" spans="1:28">
      <c r="A36" s="52">
        <v>42524</v>
      </c>
      <c r="B36" s="56">
        <v>42551</v>
      </c>
      <c r="C36" s="38"/>
      <c r="D36" s="37">
        <f t="shared" si="7"/>
        <v>28</v>
      </c>
      <c r="E36" s="62">
        <f t="shared" si="0"/>
        <v>3</v>
      </c>
      <c r="F36" s="62">
        <f t="shared" si="1"/>
        <v>2</v>
      </c>
      <c r="G36" s="62">
        <f t="shared" si="8"/>
        <v>1</v>
      </c>
      <c r="H36" s="62">
        <f t="shared" si="9"/>
        <v>93.666666666666657</v>
      </c>
      <c r="I36" s="38"/>
    </row>
    <row r="37" spans="1:28" ht="30">
      <c r="A37" s="63" t="s">
        <v>95</v>
      </c>
      <c r="B37" s="3"/>
      <c r="C37" s="71"/>
      <c r="D37" s="4"/>
      <c r="E37" s="65"/>
      <c r="F37" s="65"/>
      <c r="G37" s="4">
        <f>(60-S57)/3</f>
        <v>13</v>
      </c>
      <c r="H37" s="65">
        <f t="shared" si="9"/>
        <v>106.66666666666666</v>
      </c>
      <c r="I37" s="38"/>
    </row>
    <row r="38" spans="1:28">
      <c r="A38" s="52">
        <v>42552</v>
      </c>
      <c r="B38" s="56">
        <v>42695</v>
      </c>
      <c r="C38" s="38"/>
      <c r="D38" s="37">
        <f>B38-A38+1</f>
        <v>144</v>
      </c>
      <c r="E38" s="62">
        <f t="shared" si="0"/>
        <v>13</v>
      </c>
      <c r="F38" s="62">
        <f t="shared" si="1"/>
        <v>8</v>
      </c>
      <c r="G38" s="62">
        <f>E38-F38</f>
        <v>5</v>
      </c>
      <c r="H38" s="62">
        <f t="shared" si="9"/>
        <v>111.66666666666666</v>
      </c>
      <c r="I38" s="38"/>
    </row>
    <row r="39" spans="1:28">
      <c r="A39" s="52">
        <v>42699</v>
      </c>
      <c r="B39" s="56">
        <v>42886</v>
      </c>
      <c r="C39" s="38"/>
      <c r="D39" s="37">
        <f>B39-A39+1</f>
        <v>188</v>
      </c>
      <c r="E39" s="62">
        <f t="shared" si="0"/>
        <v>17</v>
      </c>
      <c r="F39" s="62">
        <f t="shared" si="1"/>
        <v>10</v>
      </c>
      <c r="G39" s="62">
        <f>E39-F39</f>
        <v>7</v>
      </c>
      <c r="H39" s="62">
        <f t="shared" si="9"/>
        <v>118.66666666666666</v>
      </c>
      <c r="I39" s="38"/>
    </row>
    <row r="40" spans="1:28">
      <c r="A40" s="52">
        <v>42916</v>
      </c>
      <c r="B40" s="56">
        <v>42916</v>
      </c>
      <c r="C40" s="38"/>
      <c r="D40" s="37">
        <f>B40-A40+1</f>
        <v>1</v>
      </c>
      <c r="E40" s="62">
        <f t="shared" si="0"/>
        <v>0</v>
      </c>
      <c r="F40" s="62">
        <f t="shared" si="1"/>
        <v>0</v>
      </c>
      <c r="G40" s="62">
        <f>E40-F40</f>
        <v>0</v>
      </c>
      <c r="H40" s="62">
        <f t="shared" si="9"/>
        <v>118.66666666666666</v>
      </c>
      <c r="I40" s="38"/>
    </row>
    <row r="41" spans="1:28" ht="30">
      <c r="A41" s="63" t="s">
        <v>96</v>
      </c>
      <c r="B41" s="4"/>
      <c r="C41" s="64"/>
      <c r="D41" s="4"/>
      <c r="E41" s="65"/>
      <c r="F41" s="65"/>
      <c r="G41" s="65">
        <f>(60-V57)/3</f>
        <v>9.3333333333333339</v>
      </c>
      <c r="H41" s="65">
        <f t="shared" si="9"/>
        <v>127.99999999999999</v>
      </c>
      <c r="I41" s="38"/>
    </row>
    <row r="42" spans="1:28">
      <c r="A42" s="52">
        <v>42917</v>
      </c>
      <c r="B42" s="56">
        <v>43241</v>
      </c>
      <c r="C42" s="38"/>
      <c r="D42" s="37">
        <f>B42-A42+1</f>
        <v>325</v>
      </c>
      <c r="E42" s="62">
        <f t="shared" si="0"/>
        <v>30</v>
      </c>
      <c r="F42" s="62">
        <f t="shared" si="1"/>
        <v>18</v>
      </c>
      <c r="G42" s="62">
        <f>E42-F42</f>
        <v>12</v>
      </c>
      <c r="H42" s="62">
        <f t="shared" si="9"/>
        <v>140</v>
      </c>
      <c r="I42" s="38"/>
    </row>
    <row r="43" spans="1:28">
      <c r="A43" s="52">
        <v>43272</v>
      </c>
      <c r="B43" s="56">
        <v>43281</v>
      </c>
      <c r="C43" s="38"/>
      <c r="D43" s="37">
        <f>B43-A43+1</f>
        <v>10</v>
      </c>
      <c r="E43" s="62">
        <f t="shared" si="0"/>
        <v>1</v>
      </c>
      <c r="F43" s="62">
        <f t="shared" si="1"/>
        <v>1</v>
      </c>
      <c r="G43" s="62">
        <f>E43-F43</f>
        <v>0</v>
      </c>
      <c r="H43" s="62">
        <f t="shared" si="9"/>
        <v>140</v>
      </c>
      <c r="I43" s="38"/>
    </row>
    <row r="44" spans="1:28" ht="30">
      <c r="A44" s="63" t="s">
        <v>97</v>
      </c>
      <c r="B44" s="4"/>
      <c r="C44" s="64"/>
      <c r="D44" s="4"/>
      <c r="E44" s="65"/>
      <c r="F44" s="4"/>
      <c r="G44" s="65">
        <f>(60-Y57)/3</f>
        <v>10</v>
      </c>
      <c r="H44" s="65">
        <f>H43+G44</f>
        <v>150</v>
      </c>
      <c r="I44" s="38"/>
    </row>
    <row r="45" spans="1:28">
      <c r="A45" s="72"/>
      <c r="B45" s="37"/>
      <c r="C45" s="38"/>
      <c r="D45" s="37"/>
      <c r="E45" s="62"/>
      <c r="F45" s="37"/>
      <c r="G45" s="73" t="s">
        <v>171</v>
      </c>
      <c r="H45" s="41">
        <f>H44</f>
        <v>150</v>
      </c>
      <c r="I45" s="38"/>
    </row>
    <row r="47" spans="1:28">
      <c r="I47" s="1"/>
      <c r="J47" s="1"/>
      <c r="K47" s="179" t="s">
        <v>3</v>
      </c>
      <c r="L47" s="179"/>
      <c r="M47" s="179"/>
      <c r="N47" s="179" t="s">
        <v>4</v>
      </c>
      <c r="O47" s="179"/>
      <c r="P47" s="179"/>
      <c r="Q47" s="179" t="s">
        <v>5</v>
      </c>
      <c r="R47" s="179"/>
      <c r="S47" s="179"/>
      <c r="T47" s="179" t="s">
        <v>6</v>
      </c>
      <c r="U47" s="179"/>
      <c r="V47" s="179"/>
      <c r="W47" s="179" t="s">
        <v>7</v>
      </c>
      <c r="X47" s="179"/>
      <c r="Y47" s="179"/>
      <c r="Z47" s="74"/>
      <c r="AA47" s="74"/>
      <c r="AB47" s="74"/>
    </row>
    <row r="48" spans="1:28">
      <c r="B48" s="179" t="s">
        <v>75</v>
      </c>
      <c r="C48" s="179"/>
      <c r="D48" s="179"/>
      <c r="E48" s="179" t="s">
        <v>1</v>
      </c>
      <c r="F48" s="179"/>
      <c r="G48" s="179"/>
      <c r="H48" s="1" t="s">
        <v>2</v>
      </c>
      <c r="I48" s="35" t="s">
        <v>21</v>
      </c>
      <c r="J48" s="1" t="s">
        <v>87</v>
      </c>
      <c r="K48" s="1" t="s">
        <v>99</v>
      </c>
      <c r="L48" s="35" t="s">
        <v>21</v>
      </c>
      <c r="M48" s="1" t="s">
        <v>87</v>
      </c>
      <c r="N48" s="1" t="s">
        <v>99</v>
      </c>
      <c r="O48" s="35" t="s">
        <v>21</v>
      </c>
      <c r="P48" s="1" t="s">
        <v>87</v>
      </c>
      <c r="Q48" s="1" t="s">
        <v>99</v>
      </c>
      <c r="R48" s="35" t="s">
        <v>21</v>
      </c>
      <c r="S48" s="1" t="s">
        <v>87</v>
      </c>
      <c r="T48" s="1" t="s">
        <v>99</v>
      </c>
      <c r="U48" s="35" t="s">
        <v>21</v>
      </c>
      <c r="V48" s="1" t="s">
        <v>87</v>
      </c>
      <c r="W48" s="1" t="s">
        <v>99</v>
      </c>
      <c r="X48" s="35" t="s">
        <v>21</v>
      </c>
      <c r="Y48" s="1" t="s">
        <v>87</v>
      </c>
      <c r="Z48" s="1"/>
      <c r="AB48" s="1"/>
    </row>
    <row r="49" spans="1:27">
      <c r="A49" s="42" t="s">
        <v>98</v>
      </c>
      <c r="B49" s="1" t="s">
        <v>99</v>
      </c>
      <c r="C49" s="35" t="s">
        <v>21</v>
      </c>
      <c r="D49" s="1" t="s">
        <v>87</v>
      </c>
      <c r="E49" s="1" t="s">
        <v>99</v>
      </c>
      <c r="F49" s="35" t="s">
        <v>21</v>
      </c>
      <c r="G49" s="1" t="s">
        <v>87</v>
      </c>
      <c r="H49" s="1" t="s">
        <v>99</v>
      </c>
      <c r="I49" s="45"/>
      <c r="K49" s="45"/>
      <c r="L49" s="45"/>
      <c r="N49" s="45"/>
      <c r="O49" s="45"/>
      <c r="Q49" s="45"/>
      <c r="R49" s="45"/>
      <c r="S49" s="75"/>
      <c r="T49" s="45"/>
      <c r="U49" s="45"/>
      <c r="W49" s="45"/>
      <c r="X49" s="45"/>
      <c r="Z49" s="45"/>
      <c r="AA49" s="45"/>
    </row>
    <row r="50" spans="1:27">
      <c r="A50" s="43" t="s">
        <v>43</v>
      </c>
      <c r="B50" s="45"/>
      <c r="C50" s="45"/>
      <c r="D50" s="35"/>
      <c r="E50" s="45"/>
      <c r="F50" s="45"/>
      <c r="G50" s="35"/>
      <c r="H50" s="45">
        <v>41262</v>
      </c>
      <c r="I50" s="45">
        <v>41266</v>
      </c>
      <c r="J50" s="35">
        <f>I50-H50+1</f>
        <v>5</v>
      </c>
      <c r="K50" s="45">
        <v>41604</v>
      </c>
      <c r="L50" s="45">
        <v>41610</v>
      </c>
      <c r="M50" s="35">
        <f>L50-K50+1</f>
        <v>7</v>
      </c>
      <c r="N50" s="45">
        <v>41821</v>
      </c>
      <c r="O50" s="45">
        <v>41821</v>
      </c>
      <c r="P50" s="35">
        <f>O50-N50+1</f>
        <v>1</v>
      </c>
      <c r="Q50" s="45">
        <v>42326</v>
      </c>
      <c r="R50" s="45">
        <v>42330</v>
      </c>
      <c r="S50" s="35">
        <f>R50-Q50+1</f>
        <v>5</v>
      </c>
      <c r="T50" s="45">
        <v>42696</v>
      </c>
      <c r="U50" s="45">
        <v>42698</v>
      </c>
      <c r="V50" s="35">
        <f>U50-T50+1</f>
        <v>3</v>
      </c>
      <c r="W50" s="45"/>
      <c r="X50" s="45"/>
      <c r="Z50" s="45"/>
      <c r="AA50" s="45"/>
    </row>
    <row r="51" spans="1:27">
      <c r="A51" s="35" t="s">
        <v>100</v>
      </c>
      <c r="B51" s="45">
        <v>40553</v>
      </c>
      <c r="C51" s="45">
        <v>40554</v>
      </c>
      <c r="D51" s="35">
        <f>C51-B51+1</f>
        <v>2</v>
      </c>
      <c r="E51" s="45">
        <v>40885</v>
      </c>
      <c r="F51" s="45">
        <v>40891</v>
      </c>
      <c r="G51" s="35">
        <f>F51-E51+1</f>
        <v>7</v>
      </c>
      <c r="H51" s="35"/>
      <c r="I51" s="45"/>
      <c r="K51" s="45">
        <v>41619</v>
      </c>
      <c r="L51" s="45">
        <v>41620</v>
      </c>
      <c r="M51" s="35">
        <f>L51-K51+1</f>
        <v>2</v>
      </c>
      <c r="N51" s="45"/>
      <c r="O51" s="45"/>
      <c r="Q51" s="45"/>
      <c r="R51" s="45"/>
      <c r="T51" s="45"/>
      <c r="U51" s="45"/>
      <c r="W51" s="45"/>
      <c r="X51" s="45"/>
      <c r="Z51" s="45"/>
      <c r="AA51" s="45"/>
    </row>
    <row r="52" spans="1:27">
      <c r="A52" s="35" t="s">
        <v>101</v>
      </c>
      <c r="B52" s="45"/>
      <c r="C52" s="45"/>
      <c r="D52" s="35"/>
      <c r="E52" s="45">
        <v>40900</v>
      </c>
      <c r="F52" s="45">
        <v>40906</v>
      </c>
      <c r="G52" s="35">
        <f t="shared" ref="G52:G57" si="10">F52-E52+1</f>
        <v>7</v>
      </c>
      <c r="H52" s="45"/>
      <c r="I52" s="45"/>
      <c r="K52" s="45"/>
      <c r="L52" s="45"/>
      <c r="N52" s="45"/>
      <c r="O52" s="45"/>
      <c r="Q52" s="45"/>
      <c r="R52" s="45"/>
      <c r="T52" s="45"/>
      <c r="U52" s="45"/>
      <c r="W52" s="45"/>
      <c r="X52" s="45"/>
      <c r="Z52" s="45"/>
      <c r="AA52" s="45"/>
    </row>
    <row r="53" spans="1:27">
      <c r="A53" s="35" t="s">
        <v>102</v>
      </c>
      <c r="B53" s="45"/>
      <c r="C53" s="45"/>
      <c r="D53" s="35"/>
      <c r="E53" s="45"/>
      <c r="F53" s="45"/>
      <c r="G53" s="35"/>
      <c r="H53" s="45"/>
      <c r="I53" s="45"/>
      <c r="K53" s="45"/>
      <c r="L53" s="45"/>
      <c r="N53" s="45"/>
      <c r="O53" s="45"/>
      <c r="Q53" s="45"/>
      <c r="R53" s="45"/>
      <c r="T53" s="45"/>
      <c r="U53" s="45"/>
      <c r="W53" s="45"/>
      <c r="X53" s="45"/>
      <c r="Z53" s="45"/>
      <c r="AA53" s="45"/>
    </row>
    <row r="54" spans="1:27">
      <c r="A54" s="35" t="s">
        <v>103</v>
      </c>
      <c r="B54" s="45"/>
      <c r="C54" s="45"/>
      <c r="D54" s="35"/>
      <c r="E54" s="45"/>
      <c r="F54" s="45"/>
      <c r="G54" s="35"/>
      <c r="H54" s="45"/>
      <c r="I54" s="45"/>
      <c r="K54" s="45"/>
      <c r="L54" s="45"/>
      <c r="N54" s="45"/>
      <c r="O54" s="45"/>
      <c r="Q54" s="45"/>
      <c r="R54" s="45"/>
      <c r="T54" s="45"/>
      <c r="U54" s="45"/>
      <c r="W54" s="45"/>
      <c r="X54" s="45"/>
      <c r="Z54" s="45"/>
      <c r="AA54" s="45"/>
    </row>
    <row r="55" spans="1:27">
      <c r="A55" s="35" t="s">
        <v>104</v>
      </c>
      <c r="B55" s="45"/>
      <c r="C55" s="45"/>
      <c r="D55" s="35"/>
      <c r="E55" s="45"/>
      <c r="F55" s="45"/>
      <c r="G55" s="35"/>
      <c r="H55" s="45"/>
      <c r="I55" s="45"/>
      <c r="K55" s="45"/>
      <c r="L55" s="45"/>
      <c r="N55" s="45"/>
      <c r="O55" s="45"/>
      <c r="Q55" s="45"/>
      <c r="R55" s="45"/>
      <c r="T55" s="45"/>
      <c r="U55" s="45"/>
      <c r="W55" s="45"/>
      <c r="X55" s="45"/>
      <c r="Z55" s="45"/>
      <c r="AA55" s="45"/>
    </row>
    <row r="56" spans="1:27">
      <c r="A56" s="44" t="s">
        <v>46</v>
      </c>
      <c r="B56" s="45"/>
      <c r="C56" s="45"/>
      <c r="D56" s="35"/>
      <c r="E56" s="35"/>
      <c r="F56" s="35"/>
      <c r="G56" s="35"/>
      <c r="H56" s="45">
        <v>41445</v>
      </c>
      <c r="I56" s="45">
        <v>41450</v>
      </c>
      <c r="J56" s="35">
        <f>I56-H56+1</f>
        <v>6</v>
      </c>
      <c r="K56" s="45">
        <v>41774</v>
      </c>
      <c r="L56" s="45">
        <v>41820</v>
      </c>
      <c r="M56" s="35">
        <f t="shared" ref="M56" si="11">L56-K56+1</f>
        <v>47</v>
      </c>
      <c r="N56" s="45">
        <v>42143</v>
      </c>
      <c r="O56" s="45">
        <v>42180</v>
      </c>
      <c r="P56" s="35">
        <f t="shared" ref="P56" si="12">O56-N56+1</f>
        <v>38</v>
      </c>
      <c r="Q56" s="45">
        <v>42508</v>
      </c>
      <c r="R56" s="45">
        <v>42523</v>
      </c>
      <c r="S56" s="35">
        <f t="shared" ref="S56" si="13">R56-Q56+1</f>
        <v>16</v>
      </c>
      <c r="T56" s="45">
        <v>42887</v>
      </c>
      <c r="U56" s="45">
        <v>42915</v>
      </c>
      <c r="V56" s="35">
        <f t="shared" ref="V56" si="14">U56-T56+1</f>
        <v>29</v>
      </c>
      <c r="W56" s="45">
        <v>43242</v>
      </c>
      <c r="X56" s="45">
        <v>43271</v>
      </c>
      <c r="Y56" s="35">
        <f>X56-W56+1</f>
        <v>30</v>
      </c>
    </row>
    <row r="57" spans="1:27">
      <c r="A57" s="35" t="s">
        <v>100</v>
      </c>
      <c r="B57" s="74"/>
      <c r="C57" s="74"/>
      <c r="D57" s="35"/>
      <c r="E57" s="45">
        <v>41066</v>
      </c>
      <c r="F57" s="45">
        <v>41079</v>
      </c>
      <c r="G57" s="35">
        <f t="shared" si="10"/>
        <v>14</v>
      </c>
      <c r="H57" s="35"/>
      <c r="J57" s="35">
        <f t="shared" ref="G57:Y58" si="15">SUM(J50:J56)</f>
        <v>11</v>
      </c>
      <c r="M57" s="35">
        <f t="shared" si="15"/>
        <v>56</v>
      </c>
      <c r="P57" s="35">
        <f t="shared" si="15"/>
        <v>39</v>
      </c>
      <c r="S57" s="35">
        <f t="shared" si="15"/>
        <v>21</v>
      </c>
      <c r="V57" s="35">
        <f t="shared" si="15"/>
        <v>32</v>
      </c>
      <c r="Y57" s="35">
        <f t="shared" si="15"/>
        <v>30</v>
      </c>
    </row>
    <row r="58" spans="1:27">
      <c r="A58" s="35"/>
      <c r="B58" s="179" t="s">
        <v>87</v>
      </c>
      <c r="C58" s="179"/>
      <c r="D58" s="35">
        <f>SUM(D51:D57)</f>
        <v>2</v>
      </c>
      <c r="E58" s="35"/>
      <c r="F58" s="35"/>
      <c r="G58" s="35">
        <f t="shared" si="15"/>
        <v>28</v>
      </c>
      <c r="H58" s="35"/>
    </row>
    <row r="59" spans="1:27">
      <c r="A59" s="35"/>
      <c r="B59" s="35"/>
      <c r="D59" s="35"/>
      <c r="E59" s="35"/>
      <c r="F59" s="35"/>
      <c r="G59" s="35"/>
      <c r="H59" s="35"/>
    </row>
    <row r="60" spans="1:27">
      <c r="A60" s="35"/>
      <c r="B60" s="35"/>
      <c r="D60" s="35"/>
      <c r="E60" s="35"/>
      <c r="F60" s="35"/>
      <c r="G60" s="35"/>
      <c r="H60" s="35"/>
    </row>
  </sheetData>
  <mergeCells count="9">
    <mergeCell ref="W47:Y47"/>
    <mergeCell ref="B48:D48"/>
    <mergeCell ref="E48:G48"/>
    <mergeCell ref="B58:C58"/>
    <mergeCell ref="B3:D3"/>
    <mergeCell ref="K47:M47"/>
    <mergeCell ref="N47:P47"/>
    <mergeCell ref="Q47:S47"/>
    <mergeCell ref="T47:V47"/>
  </mergeCells>
  <pageMargins left="0.7" right="0.21" top="0.75" bottom="0.35" header="0.3" footer="0.44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5"/>
  <sheetViews>
    <sheetView view="pageBreakPreview" topLeftCell="D1" zoomScale="90" zoomScaleSheetLayoutView="90" workbookViewId="0">
      <selection activeCell="L23" sqref="L23:P25"/>
    </sheetView>
  </sheetViews>
  <sheetFormatPr defaultRowHeight="15"/>
  <cols>
    <col min="1" max="1" width="4.140625" customWidth="1"/>
    <col min="2" max="2" width="10.140625" customWidth="1"/>
    <col min="4" max="4" width="10.5703125" customWidth="1"/>
    <col min="7" max="7" width="9.85546875" bestFit="1" customWidth="1"/>
    <col min="8" max="8" width="10.28515625" bestFit="1" customWidth="1"/>
    <col min="9" max="9" width="12.42578125" customWidth="1"/>
    <col min="10" max="10" width="10.85546875" customWidth="1"/>
    <col min="12" max="12" width="11.85546875" customWidth="1"/>
    <col min="13" max="13" width="10.85546875" customWidth="1"/>
    <col min="14" max="14" width="11" customWidth="1"/>
    <col min="17" max="17" width="22" bestFit="1" customWidth="1"/>
    <col min="18" max="18" width="15.140625" customWidth="1"/>
  </cols>
  <sheetData>
    <row r="1" spans="1:18" s="61" customFormat="1" ht="12">
      <c r="A1" s="194" t="s">
        <v>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</row>
    <row r="2" spans="1:18" s="61" customFormat="1" ht="12">
      <c r="A2" s="195" t="s">
        <v>9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</row>
    <row r="3" spans="1:18" s="61" customFormat="1" ht="12">
      <c r="A3" s="196" t="s">
        <v>155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</row>
    <row r="4" spans="1:18" s="61" customFormat="1" ht="24">
      <c r="A4" s="197" t="s">
        <v>10</v>
      </c>
      <c r="B4" s="199" t="s">
        <v>11</v>
      </c>
      <c r="C4" s="193" t="s">
        <v>12</v>
      </c>
      <c r="D4" s="193" t="s">
        <v>13</v>
      </c>
      <c r="E4" s="193" t="s">
        <v>14</v>
      </c>
      <c r="F4" s="193" t="s">
        <v>156</v>
      </c>
      <c r="G4" s="193" t="s">
        <v>16</v>
      </c>
      <c r="H4" s="193" t="s">
        <v>17</v>
      </c>
      <c r="I4" s="193"/>
      <c r="J4" s="193"/>
      <c r="K4" s="193"/>
      <c r="L4" s="193" t="s">
        <v>157</v>
      </c>
      <c r="M4" s="193"/>
      <c r="N4" s="193"/>
      <c r="O4" s="193"/>
      <c r="P4" s="46" t="s">
        <v>18</v>
      </c>
      <c r="Q4" s="193" t="s">
        <v>19</v>
      </c>
      <c r="R4" s="193" t="s">
        <v>158</v>
      </c>
    </row>
    <row r="5" spans="1:18" s="61" customFormat="1" ht="36">
      <c r="A5" s="198"/>
      <c r="B5" s="199"/>
      <c r="C5" s="193"/>
      <c r="D5" s="193"/>
      <c r="E5" s="193"/>
      <c r="F5" s="193"/>
      <c r="G5" s="193"/>
      <c r="H5" s="47" t="s">
        <v>20</v>
      </c>
      <c r="I5" s="47" t="s">
        <v>21</v>
      </c>
      <c r="J5" s="46" t="s">
        <v>22</v>
      </c>
      <c r="K5" s="46" t="s">
        <v>23</v>
      </c>
      <c r="L5" s="47" t="s">
        <v>20</v>
      </c>
      <c r="M5" s="47" t="s">
        <v>21</v>
      </c>
      <c r="N5" s="46" t="s">
        <v>24</v>
      </c>
      <c r="O5" s="46" t="s">
        <v>23</v>
      </c>
      <c r="P5" s="46" t="s">
        <v>25</v>
      </c>
      <c r="Q5" s="193"/>
      <c r="R5" s="193"/>
    </row>
    <row r="6" spans="1:18" ht="15" customHeight="1">
      <c r="A6" s="187">
        <v>9</v>
      </c>
      <c r="B6" s="184" t="s">
        <v>127</v>
      </c>
      <c r="C6" s="187"/>
      <c r="D6" s="190" t="s">
        <v>26</v>
      </c>
      <c r="E6" s="184" t="s">
        <v>106</v>
      </c>
      <c r="F6" s="184" t="s">
        <v>128</v>
      </c>
      <c r="G6" s="48">
        <v>2008</v>
      </c>
      <c r="H6" s="49" t="s">
        <v>27</v>
      </c>
      <c r="I6" s="49" t="s">
        <v>27</v>
      </c>
      <c r="J6" s="49" t="s">
        <v>27</v>
      </c>
      <c r="K6" s="49" t="s">
        <v>27</v>
      </c>
      <c r="L6" s="49" t="s">
        <v>27</v>
      </c>
      <c r="M6" s="49" t="s">
        <v>27</v>
      </c>
      <c r="N6" s="49" t="s">
        <v>27</v>
      </c>
      <c r="O6" s="49" t="s">
        <v>27</v>
      </c>
      <c r="P6" s="49" t="s">
        <v>27</v>
      </c>
      <c r="Q6" s="49" t="s">
        <v>27</v>
      </c>
      <c r="R6" s="49" t="s">
        <v>27</v>
      </c>
    </row>
    <row r="7" spans="1:18">
      <c r="A7" s="188"/>
      <c r="B7" s="185"/>
      <c r="C7" s="188"/>
      <c r="D7" s="191"/>
      <c r="E7" s="185"/>
      <c r="F7" s="185"/>
      <c r="G7" s="48">
        <v>2009</v>
      </c>
      <c r="H7" s="49" t="s">
        <v>27</v>
      </c>
      <c r="I7" s="49" t="s">
        <v>27</v>
      </c>
      <c r="J7" s="49" t="s">
        <v>27</v>
      </c>
      <c r="K7" s="49" t="s">
        <v>27</v>
      </c>
      <c r="L7" s="49" t="s">
        <v>27</v>
      </c>
      <c r="M7" s="49" t="s">
        <v>27</v>
      </c>
      <c r="N7" s="49" t="s">
        <v>27</v>
      </c>
      <c r="O7" s="49" t="s">
        <v>27</v>
      </c>
      <c r="P7" s="49" t="s">
        <v>27</v>
      </c>
      <c r="Q7" s="49" t="s">
        <v>27</v>
      </c>
      <c r="R7" s="49" t="s">
        <v>27</v>
      </c>
    </row>
    <row r="8" spans="1:18">
      <c r="A8" s="188"/>
      <c r="B8" s="185"/>
      <c r="C8" s="188"/>
      <c r="D8" s="191"/>
      <c r="E8" s="185"/>
      <c r="F8" s="185"/>
      <c r="G8" s="48">
        <v>2010</v>
      </c>
      <c r="H8" s="49" t="s">
        <v>27</v>
      </c>
      <c r="I8" s="49" t="s">
        <v>27</v>
      </c>
      <c r="J8" s="49" t="s">
        <v>27</v>
      </c>
      <c r="K8" s="49" t="s">
        <v>27</v>
      </c>
      <c r="L8" s="49" t="s">
        <v>27</v>
      </c>
      <c r="M8" s="49" t="s">
        <v>27</v>
      </c>
      <c r="N8" s="49" t="s">
        <v>27</v>
      </c>
      <c r="O8" s="49" t="s">
        <v>27</v>
      </c>
      <c r="P8" s="49" t="s">
        <v>27</v>
      </c>
      <c r="Q8" s="49" t="s">
        <v>27</v>
      </c>
      <c r="R8" s="49" t="s">
        <v>27</v>
      </c>
    </row>
    <row r="9" spans="1:18">
      <c r="A9" s="188"/>
      <c r="B9" s="185"/>
      <c r="C9" s="188"/>
      <c r="D9" s="191"/>
      <c r="E9" s="185"/>
      <c r="F9" s="185"/>
      <c r="G9" s="48">
        <v>2011</v>
      </c>
      <c r="H9" s="49" t="s">
        <v>27</v>
      </c>
      <c r="I9" s="49" t="s">
        <v>27</v>
      </c>
      <c r="J9" s="49" t="s">
        <v>27</v>
      </c>
      <c r="K9" s="49" t="s">
        <v>27</v>
      </c>
      <c r="L9" s="49" t="s">
        <v>27</v>
      </c>
      <c r="M9" s="49" t="s">
        <v>27</v>
      </c>
      <c r="N9" s="49" t="s">
        <v>27</v>
      </c>
      <c r="O9" s="49" t="s">
        <v>27</v>
      </c>
      <c r="P9" s="49" t="s">
        <v>27</v>
      </c>
      <c r="Q9" s="49" t="s">
        <v>27</v>
      </c>
      <c r="R9" s="49" t="s">
        <v>27</v>
      </c>
    </row>
    <row r="10" spans="1:18">
      <c r="A10" s="188"/>
      <c r="B10" s="185"/>
      <c r="C10" s="188"/>
      <c r="D10" s="191"/>
      <c r="E10" s="185"/>
      <c r="F10" s="185"/>
      <c r="G10" s="48">
        <v>2012</v>
      </c>
      <c r="H10" s="49" t="s">
        <v>27</v>
      </c>
      <c r="I10" s="49" t="s">
        <v>27</v>
      </c>
      <c r="J10" s="49" t="s">
        <v>27</v>
      </c>
      <c r="K10" s="49" t="s">
        <v>27</v>
      </c>
      <c r="L10" s="49" t="s">
        <v>27</v>
      </c>
      <c r="M10" s="49" t="s">
        <v>27</v>
      </c>
      <c r="N10" s="49" t="s">
        <v>27</v>
      </c>
      <c r="O10" s="49" t="s">
        <v>27</v>
      </c>
      <c r="P10" s="49" t="s">
        <v>27</v>
      </c>
      <c r="Q10" s="49" t="s">
        <v>27</v>
      </c>
      <c r="R10" s="49" t="s">
        <v>27</v>
      </c>
    </row>
    <row r="11" spans="1:18">
      <c r="A11" s="188"/>
      <c r="B11" s="185"/>
      <c r="C11" s="188"/>
      <c r="D11" s="191"/>
      <c r="E11" s="185"/>
      <c r="F11" s="185"/>
      <c r="G11" s="48">
        <v>2013</v>
      </c>
      <c r="H11" s="49" t="s">
        <v>27</v>
      </c>
      <c r="I11" s="49" t="s">
        <v>27</v>
      </c>
      <c r="J11" s="49" t="s">
        <v>27</v>
      </c>
      <c r="K11" s="49" t="s">
        <v>27</v>
      </c>
      <c r="L11" s="49" t="s">
        <v>27</v>
      </c>
      <c r="M11" s="49" t="s">
        <v>27</v>
      </c>
      <c r="N11" s="49" t="s">
        <v>27</v>
      </c>
      <c r="O11" s="49" t="s">
        <v>27</v>
      </c>
      <c r="P11" s="49" t="s">
        <v>27</v>
      </c>
      <c r="Q11" s="49" t="s">
        <v>27</v>
      </c>
      <c r="R11" s="49" t="s">
        <v>27</v>
      </c>
    </row>
    <row r="12" spans="1:18">
      <c r="A12" s="188"/>
      <c r="B12" s="185"/>
      <c r="C12" s="188"/>
      <c r="D12" s="191"/>
      <c r="E12" s="185"/>
      <c r="F12" s="185"/>
      <c r="G12" s="48">
        <v>2014</v>
      </c>
      <c r="H12" s="49" t="s">
        <v>27</v>
      </c>
      <c r="I12" s="49" t="s">
        <v>27</v>
      </c>
      <c r="J12" s="49" t="s">
        <v>27</v>
      </c>
      <c r="K12" s="49" t="s">
        <v>27</v>
      </c>
      <c r="L12" s="49" t="s">
        <v>27</v>
      </c>
      <c r="M12" s="49" t="s">
        <v>27</v>
      </c>
      <c r="N12" s="49" t="s">
        <v>27</v>
      </c>
      <c r="O12" s="49" t="s">
        <v>27</v>
      </c>
      <c r="P12" s="49" t="s">
        <v>27</v>
      </c>
      <c r="Q12" s="49" t="s">
        <v>27</v>
      </c>
      <c r="R12" s="49" t="s">
        <v>27</v>
      </c>
    </row>
    <row r="13" spans="1:18" ht="24">
      <c r="A13" s="188"/>
      <c r="B13" s="185"/>
      <c r="C13" s="188"/>
      <c r="D13" s="191"/>
      <c r="E13" s="185"/>
      <c r="F13" s="185"/>
      <c r="G13" s="184">
        <v>2015</v>
      </c>
      <c r="H13" s="49" t="s">
        <v>30</v>
      </c>
      <c r="I13" s="49" t="s">
        <v>159</v>
      </c>
      <c r="J13" s="49" t="s">
        <v>160</v>
      </c>
      <c r="K13" s="49">
        <v>5</v>
      </c>
      <c r="L13" s="49" t="s">
        <v>27</v>
      </c>
      <c r="M13" s="49" t="s">
        <v>27</v>
      </c>
      <c r="N13" s="49" t="s">
        <v>27</v>
      </c>
      <c r="O13" s="49" t="s">
        <v>27</v>
      </c>
      <c r="P13" s="49" t="s">
        <v>29</v>
      </c>
      <c r="Q13" s="49">
        <v>5</v>
      </c>
      <c r="R13" s="102" t="s">
        <v>200</v>
      </c>
    </row>
    <row r="14" spans="1:18">
      <c r="A14" s="188"/>
      <c r="B14" s="185"/>
      <c r="C14" s="188"/>
      <c r="D14" s="191"/>
      <c r="E14" s="185"/>
      <c r="F14" s="185"/>
      <c r="G14" s="185"/>
      <c r="H14" s="49" t="s">
        <v>161</v>
      </c>
      <c r="I14" s="49" t="s">
        <v>162</v>
      </c>
      <c r="J14" s="49" t="s">
        <v>163</v>
      </c>
      <c r="K14" s="49">
        <v>5</v>
      </c>
      <c r="L14" s="49" t="s">
        <v>27</v>
      </c>
      <c r="M14" s="49" t="s">
        <v>27</v>
      </c>
      <c r="N14" s="49" t="s">
        <v>27</v>
      </c>
      <c r="O14" s="49" t="s">
        <v>27</v>
      </c>
      <c r="P14" s="49" t="s">
        <v>29</v>
      </c>
      <c r="Q14" s="49">
        <v>5</v>
      </c>
      <c r="R14" s="102" t="s">
        <v>198</v>
      </c>
    </row>
    <row r="15" spans="1:18" ht="24">
      <c r="A15" s="188"/>
      <c r="B15" s="185"/>
      <c r="C15" s="188"/>
      <c r="D15" s="191"/>
      <c r="E15" s="185"/>
      <c r="F15" s="185"/>
      <c r="G15" s="185"/>
      <c r="H15" s="49" t="s">
        <v>31</v>
      </c>
      <c r="I15" s="49" t="s">
        <v>164</v>
      </c>
      <c r="J15" s="49" t="s">
        <v>165</v>
      </c>
      <c r="K15" s="49">
        <v>5</v>
      </c>
      <c r="L15" s="49" t="s">
        <v>27</v>
      </c>
      <c r="M15" s="49" t="s">
        <v>27</v>
      </c>
      <c r="N15" s="49" t="s">
        <v>27</v>
      </c>
      <c r="O15" s="49" t="s">
        <v>27</v>
      </c>
      <c r="P15" s="49" t="s">
        <v>29</v>
      </c>
      <c r="Q15" s="49">
        <v>5</v>
      </c>
      <c r="R15" s="102" t="s">
        <v>199</v>
      </c>
    </row>
    <row r="16" spans="1:18" ht="24">
      <c r="A16" s="188"/>
      <c r="B16" s="185"/>
      <c r="C16" s="188"/>
      <c r="D16" s="191"/>
      <c r="E16" s="185"/>
      <c r="F16" s="185"/>
      <c r="G16" s="186"/>
      <c r="H16" s="49" t="s">
        <v>166</v>
      </c>
      <c r="I16" s="49" t="s">
        <v>167</v>
      </c>
      <c r="J16" s="49" t="s">
        <v>168</v>
      </c>
      <c r="K16" s="49">
        <v>4</v>
      </c>
      <c r="L16" s="49" t="s">
        <v>27</v>
      </c>
      <c r="M16" s="49" t="s">
        <v>27</v>
      </c>
      <c r="N16" s="49" t="s">
        <v>27</v>
      </c>
      <c r="O16" s="49" t="s">
        <v>27</v>
      </c>
      <c r="P16" s="49" t="s">
        <v>29</v>
      </c>
      <c r="Q16" s="49">
        <v>4</v>
      </c>
      <c r="R16" s="102" t="s">
        <v>201</v>
      </c>
    </row>
    <row r="17" spans="1:18">
      <c r="A17" s="188"/>
      <c r="B17" s="185"/>
      <c r="C17" s="188"/>
      <c r="D17" s="191"/>
      <c r="E17" s="185"/>
      <c r="F17" s="185"/>
      <c r="G17" s="50">
        <v>2016</v>
      </c>
      <c r="H17" s="49" t="s">
        <v>27</v>
      </c>
      <c r="I17" s="49" t="s">
        <v>27</v>
      </c>
      <c r="J17" s="49" t="s">
        <v>27</v>
      </c>
      <c r="K17" s="49" t="s">
        <v>27</v>
      </c>
      <c r="L17" s="49" t="s">
        <v>27</v>
      </c>
      <c r="M17" s="49" t="s">
        <v>27</v>
      </c>
      <c r="N17" s="49" t="s">
        <v>27</v>
      </c>
      <c r="O17" s="49" t="s">
        <v>27</v>
      </c>
      <c r="P17" s="49" t="s">
        <v>27</v>
      </c>
      <c r="Q17" s="49" t="s">
        <v>27</v>
      </c>
      <c r="R17" s="49" t="s">
        <v>27</v>
      </c>
    </row>
    <row r="18" spans="1:18">
      <c r="A18" s="189"/>
      <c r="B18" s="186"/>
      <c r="C18" s="189"/>
      <c r="D18" s="192"/>
      <c r="E18" s="186"/>
      <c r="F18" s="186"/>
      <c r="G18" s="50">
        <v>2017</v>
      </c>
      <c r="H18" s="49" t="s">
        <v>27</v>
      </c>
      <c r="I18" s="49" t="s">
        <v>27</v>
      </c>
      <c r="J18" s="49" t="s">
        <v>27</v>
      </c>
      <c r="K18" s="49" t="s">
        <v>27</v>
      </c>
      <c r="L18" s="49" t="s">
        <v>27</v>
      </c>
      <c r="M18" s="49" t="s">
        <v>27</v>
      </c>
      <c r="N18" s="49" t="s">
        <v>27</v>
      </c>
      <c r="O18" s="49" t="s">
        <v>27</v>
      </c>
      <c r="P18" s="49" t="s">
        <v>27</v>
      </c>
      <c r="Q18" s="49" t="s">
        <v>27</v>
      </c>
      <c r="R18" s="49" t="s">
        <v>27</v>
      </c>
    </row>
    <row r="19" spans="1:18">
      <c r="G19" s="103">
        <v>2018</v>
      </c>
      <c r="H19" s="49" t="s">
        <v>27</v>
      </c>
      <c r="I19" s="49" t="s">
        <v>27</v>
      </c>
      <c r="J19" s="49" t="s">
        <v>27</v>
      </c>
      <c r="K19" s="49" t="s">
        <v>27</v>
      </c>
      <c r="L19" s="49" t="s">
        <v>27</v>
      </c>
      <c r="M19" s="49" t="s">
        <v>27</v>
      </c>
      <c r="N19" s="49" t="s">
        <v>27</v>
      </c>
      <c r="O19" s="49" t="s">
        <v>27</v>
      </c>
      <c r="P19" s="49" t="s">
        <v>27</v>
      </c>
      <c r="Q19" s="49" t="s">
        <v>27</v>
      </c>
      <c r="R19" s="49" t="s">
        <v>27</v>
      </c>
    </row>
    <row r="20" spans="1:18">
      <c r="G20" s="103">
        <v>2019</v>
      </c>
      <c r="H20" s="49" t="s">
        <v>27</v>
      </c>
      <c r="I20" s="49" t="s">
        <v>27</v>
      </c>
      <c r="J20" s="49" t="s">
        <v>27</v>
      </c>
      <c r="K20" s="49" t="s">
        <v>27</v>
      </c>
      <c r="L20" s="49" t="s">
        <v>27</v>
      </c>
      <c r="M20" s="49" t="s">
        <v>27</v>
      </c>
      <c r="N20" s="49" t="s">
        <v>27</v>
      </c>
      <c r="O20" s="49" t="s">
        <v>27</v>
      </c>
      <c r="P20" s="49" t="s">
        <v>27</v>
      </c>
      <c r="Q20" s="49" t="s">
        <v>27</v>
      </c>
      <c r="R20" s="49" t="s">
        <v>27</v>
      </c>
    </row>
    <row r="21" spans="1:18">
      <c r="G21" s="76">
        <v>2020</v>
      </c>
      <c r="H21" s="52">
        <v>44140</v>
      </c>
      <c r="I21" s="56">
        <v>44146</v>
      </c>
      <c r="J21" s="56">
        <v>44147</v>
      </c>
      <c r="K21" s="37">
        <f>I21-H21+1</f>
        <v>7</v>
      </c>
      <c r="L21" s="49" t="s">
        <v>27</v>
      </c>
      <c r="M21" s="49" t="s">
        <v>27</v>
      </c>
      <c r="N21" s="49" t="s">
        <v>27</v>
      </c>
      <c r="O21" s="49" t="s">
        <v>27</v>
      </c>
      <c r="P21" s="49" t="s">
        <v>27</v>
      </c>
      <c r="Q21" s="49" t="s">
        <v>27</v>
      </c>
      <c r="R21" s="49" t="s">
        <v>27</v>
      </c>
    </row>
    <row r="22" spans="1:18">
      <c r="G22" s="101">
        <v>2021</v>
      </c>
      <c r="H22" s="49" t="s">
        <v>27</v>
      </c>
      <c r="I22" s="49" t="s">
        <v>27</v>
      </c>
      <c r="J22" s="49" t="s">
        <v>27</v>
      </c>
      <c r="K22" s="49" t="s">
        <v>27</v>
      </c>
      <c r="L22" s="49" t="s">
        <v>27</v>
      </c>
      <c r="M22" s="49" t="s">
        <v>27</v>
      </c>
      <c r="N22" s="49" t="s">
        <v>27</v>
      </c>
      <c r="O22" s="49" t="s">
        <v>27</v>
      </c>
      <c r="P22" s="49" t="s">
        <v>27</v>
      </c>
      <c r="Q22" s="49" t="s">
        <v>27</v>
      </c>
      <c r="R22" s="49" t="s">
        <v>27</v>
      </c>
    </row>
    <row r="23" spans="1:18">
      <c r="G23" s="181">
        <v>2022</v>
      </c>
      <c r="H23" s="49" t="s">
        <v>27</v>
      </c>
      <c r="I23" s="49" t="s">
        <v>27</v>
      </c>
      <c r="J23" s="49" t="s">
        <v>27</v>
      </c>
      <c r="K23" s="49" t="s">
        <v>27</v>
      </c>
      <c r="L23" s="52">
        <v>44642</v>
      </c>
      <c r="M23" s="56">
        <v>44647</v>
      </c>
      <c r="N23" s="56">
        <v>44648</v>
      </c>
      <c r="O23" s="37">
        <f>M23-L23+1</f>
        <v>6</v>
      </c>
      <c r="P23" s="49" t="s">
        <v>197</v>
      </c>
      <c r="Q23" s="49" t="s">
        <v>27</v>
      </c>
      <c r="R23" s="49" t="s">
        <v>27</v>
      </c>
    </row>
    <row r="24" spans="1:18">
      <c r="G24" s="182"/>
      <c r="H24" s="49" t="s">
        <v>27</v>
      </c>
      <c r="I24" s="49" t="s">
        <v>27</v>
      </c>
      <c r="J24" s="49" t="s">
        <v>27</v>
      </c>
      <c r="K24" s="49" t="s">
        <v>27</v>
      </c>
      <c r="L24" s="52">
        <v>44685</v>
      </c>
      <c r="M24" s="56">
        <v>44699</v>
      </c>
      <c r="N24" s="56">
        <v>44700</v>
      </c>
      <c r="O24" s="37">
        <f>M24-L24+1</f>
        <v>15</v>
      </c>
      <c r="P24" s="49" t="s">
        <v>197</v>
      </c>
      <c r="Q24" s="49" t="s">
        <v>27</v>
      </c>
      <c r="R24" s="49" t="s">
        <v>27</v>
      </c>
    </row>
    <row r="25" spans="1:18">
      <c r="G25" s="183"/>
      <c r="H25" s="49" t="s">
        <v>27</v>
      </c>
      <c r="I25" s="49" t="s">
        <v>27</v>
      </c>
      <c r="J25" s="49" t="s">
        <v>27</v>
      </c>
      <c r="K25" s="49" t="s">
        <v>27</v>
      </c>
      <c r="L25" s="52">
        <v>44844</v>
      </c>
      <c r="M25" s="56">
        <v>44850</v>
      </c>
      <c r="N25" s="56">
        <v>44698</v>
      </c>
      <c r="O25" s="37">
        <f>M25-L25+1</f>
        <v>7</v>
      </c>
      <c r="P25" s="49" t="s">
        <v>197</v>
      </c>
      <c r="Q25" s="49" t="s">
        <v>27</v>
      </c>
      <c r="R25" s="49" t="s">
        <v>27</v>
      </c>
    </row>
  </sheetData>
  <mergeCells count="22">
    <mergeCell ref="F4:F5"/>
    <mergeCell ref="G4:G5"/>
    <mergeCell ref="Q4:Q5"/>
    <mergeCell ref="A1:R1"/>
    <mergeCell ref="A2:R2"/>
    <mergeCell ref="A3:R3"/>
    <mergeCell ref="R4:R5"/>
    <mergeCell ref="H4:K4"/>
    <mergeCell ref="L4:O4"/>
    <mergeCell ref="A4:A5"/>
    <mergeCell ref="B4:B5"/>
    <mergeCell ref="C4:C5"/>
    <mergeCell ref="D4:D5"/>
    <mergeCell ref="E4:E5"/>
    <mergeCell ref="G23:G25"/>
    <mergeCell ref="F6:F18"/>
    <mergeCell ref="G13:G16"/>
    <mergeCell ref="A6:A18"/>
    <mergeCell ref="B6:B18"/>
    <mergeCell ref="C6:C18"/>
    <mergeCell ref="D6:D18"/>
    <mergeCell ref="E6:E18"/>
  </mergeCells>
  <pageMargins left="0.25" right="0.25" top="0.75" bottom="0.75" header="0.3" footer="0.3"/>
  <pageSetup paperSize="8" scale="97" orientation="landscape" horizontalDpi="300" verticalDpi="300" r:id="rId1"/>
  <colBreaks count="1" manualBreakCount="1">
    <brk id="1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S44"/>
  <sheetViews>
    <sheetView topLeftCell="F25" workbookViewId="0">
      <selection activeCell="G8" sqref="G8:Q44"/>
    </sheetView>
  </sheetViews>
  <sheetFormatPr defaultRowHeight="15"/>
  <cols>
    <col min="2" max="2" width="13.140625" customWidth="1"/>
    <col min="8" max="8" width="11" customWidth="1"/>
    <col min="12" max="12" width="15" customWidth="1"/>
    <col min="13" max="13" width="10.7109375" customWidth="1"/>
    <col min="15" max="16" width="10.140625" bestFit="1" customWidth="1"/>
    <col min="17" max="17" width="16.42578125" customWidth="1"/>
  </cols>
  <sheetData>
    <row r="1" spans="1:17">
      <c r="A1" s="195" t="s">
        <v>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</row>
    <row r="2" spans="1:17">
      <c r="A2" s="195" t="s">
        <v>105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</row>
    <row r="3" spans="1:17">
      <c r="A3" s="195" t="s">
        <v>126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</row>
    <row r="4" spans="1:17" ht="11.25" customHeight="1">
      <c r="A4" s="199" t="s">
        <v>10</v>
      </c>
      <c r="B4" s="199" t="s">
        <v>11</v>
      </c>
      <c r="C4" s="193" t="s">
        <v>32</v>
      </c>
      <c r="D4" s="193" t="s">
        <v>13</v>
      </c>
      <c r="E4" s="193" t="s">
        <v>14</v>
      </c>
      <c r="F4" s="58" t="s">
        <v>15</v>
      </c>
      <c r="G4" s="193" t="s">
        <v>16</v>
      </c>
      <c r="H4" s="193" t="s">
        <v>33</v>
      </c>
      <c r="I4" s="193"/>
      <c r="J4" s="193"/>
      <c r="K4" s="193"/>
      <c r="L4" s="193"/>
      <c r="M4" s="193"/>
      <c r="N4" s="193"/>
      <c r="O4" s="193"/>
      <c r="P4" s="193"/>
      <c r="Q4" s="193"/>
    </row>
    <row r="5" spans="1:17" ht="11.25" customHeight="1">
      <c r="A5" s="199"/>
      <c r="B5" s="199"/>
      <c r="C5" s="193"/>
      <c r="D5" s="193"/>
      <c r="E5" s="193"/>
      <c r="F5" s="59"/>
      <c r="G5" s="193"/>
      <c r="H5" s="193" t="s">
        <v>34</v>
      </c>
      <c r="I5" s="193"/>
      <c r="J5" s="193"/>
      <c r="K5" s="193"/>
      <c r="L5" s="193" t="s">
        <v>35</v>
      </c>
      <c r="M5" s="193"/>
      <c r="N5" s="193"/>
      <c r="O5" s="193" t="s">
        <v>36</v>
      </c>
      <c r="P5" s="193"/>
      <c r="Q5" s="193"/>
    </row>
    <row r="6" spans="1:17" ht="67.5" customHeight="1">
      <c r="A6" s="199"/>
      <c r="B6" s="199"/>
      <c r="C6" s="193"/>
      <c r="D6" s="193"/>
      <c r="E6" s="193"/>
      <c r="F6" s="60"/>
      <c r="G6" s="193"/>
      <c r="H6" s="46" t="s">
        <v>37</v>
      </c>
      <c r="I6" s="47" t="s">
        <v>38</v>
      </c>
      <c r="J6" s="47" t="s">
        <v>39</v>
      </c>
      <c r="K6" s="46" t="s">
        <v>40</v>
      </c>
      <c r="L6" s="47" t="s">
        <v>38</v>
      </c>
      <c r="M6" s="47" t="s">
        <v>39</v>
      </c>
      <c r="N6" s="46" t="s">
        <v>41</v>
      </c>
      <c r="O6" s="47" t="s">
        <v>38</v>
      </c>
      <c r="P6" s="47" t="s">
        <v>39</v>
      </c>
      <c r="Q6" s="46" t="s">
        <v>42</v>
      </c>
    </row>
    <row r="7" spans="1:17" ht="15" customHeight="1">
      <c r="A7" s="187">
        <v>9</v>
      </c>
      <c r="B7" s="184" t="s">
        <v>127</v>
      </c>
      <c r="C7" s="187"/>
      <c r="D7" s="190" t="s">
        <v>26</v>
      </c>
      <c r="E7" s="184" t="s">
        <v>106</v>
      </c>
      <c r="F7" s="184" t="s">
        <v>128</v>
      </c>
      <c r="G7" s="48">
        <v>2010</v>
      </c>
      <c r="H7" s="49" t="s">
        <v>27</v>
      </c>
      <c r="I7" s="49" t="s">
        <v>28</v>
      </c>
      <c r="J7" s="49" t="s">
        <v>28</v>
      </c>
      <c r="K7" s="49" t="s">
        <v>28</v>
      </c>
      <c r="L7" s="49" t="s">
        <v>27</v>
      </c>
      <c r="M7" s="49" t="s">
        <v>27</v>
      </c>
      <c r="N7" s="49" t="s">
        <v>27</v>
      </c>
      <c r="O7" s="49" t="s">
        <v>129</v>
      </c>
      <c r="P7" s="49" t="s">
        <v>129</v>
      </c>
      <c r="Q7" s="49" t="s">
        <v>129</v>
      </c>
    </row>
    <row r="8" spans="1:17">
      <c r="A8" s="188"/>
      <c r="B8" s="185"/>
      <c r="C8" s="188"/>
      <c r="D8" s="191"/>
      <c r="E8" s="185"/>
      <c r="F8" s="185"/>
      <c r="G8" s="216">
        <v>2011</v>
      </c>
      <c r="H8" s="49" t="s">
        <v>46</v>
      </c>
      <c r="I8" s="49" t="s">
        <v>28</v>
      </c>
      <c r="J8" s="49" t="s">
        <v>28</v>
      </c>
      <c r="K8" s="49" t="s">
        <v>28</v>
      </c>
      <c r="L8" s="49" t="s">
        <v>130</v>
      </c>
      <c r="M8" s="49" t="s">
        <v>131</v>
      </c>
      <c r="N8" s="49">
        <v>2</v>
      </c>
      <c r="O8" s="49" t="s">
        <v>129</v>
      </c>
      <c r="P8" s="49" t="s">
        <v>129</v>
      </c>
      <c r="Q8" s="49" t="s">
        <v>129</v>
      </c>
    </row>
    <row r="9" spans="1:17">
      <c r="A9" s="188"/>
      <c r="B9" s="185"/>
      <c r="C9" s="188"/>
      <c r="D9" s="191"/>
      <c r="E9" s="185"/>
      <c r="F9" s="185"/>
      <c r="G9" s="216"/>
      <c r="H9" s="187" t="s">
        <v>43</v>
      </c>
      <c r="I9" s="187" t="s">
        <v>107</v>
      </c>
      <c r="J9" s="187" t="s">
        <v>45</v>
      </c>
      <c r="K9" s="187">
        <v>46</v>
      </c>
      <c r="L9" s="49" t="s">
        <v>132</v>
      </c>
      <c r="M9" s="49" t="s">
        <v>133</v>
      </c>
      <c r="N9" s="49">
        <v>7</v>
      </c>
      <c r="O9" s="49" t="s">
        <v>107</v>
      </c>
      <c r="P9" s="49" t="s">
        <v>134</v>
      </c>
      <c r="Q9" s="49">
        <v>22</v>
      </c>
    </row>
    <row r="10" spans="1:17">
      <c r="A10" s="188"/>
      <c r="B10" s="185"/>
      <c r="C10" s="188"/>
      <c r="D10" s="191"/>
      <c r="E10" s="185"/>
      <c r="F10" s="185"/>
      <c r="G10" s="216"/>
      <c r="H10" s="188"/>
      <c r="I10" s="188"/>
      <c r="J10" s="188"/>
      <c r="K10" s="188"/>
      <c r="L10" s="187" t="s">
        <v>135</v>
      </c>
      <c r="M10" s="187" t="s">
        <v>44</v>
      </c>
      <c r="N10" s="187">
        <v>7</v>
      </c>
      <c r="O10" s="49" t="s">
        <v>136</v>
      </c>
      <c r="P10" s="49" t="s">
        <v>137</v>
      </c>
      <c r="Q10" s="49">
        <v>8</v>
      </c>
    </row>
    <row r="11" spans="1:17">
      <c r="A11" s="188"/>
      <c r="B11" s="185"/>
      <c r="C11" s="188"/>
      <c r="D11" s="191"/>
      <c r="E11" s="185"/>
      <c r="F11" s="185"/>
      <c r="G11" s="216"/>
      <c r="H11" s="189"/>
      <c r="I11" s="189"/>
      <c r="J11" s="189"/>
      <c r="K11" s="189"/>
      <c r="L11" s="189"/>
      <c r="M11" s="189"/>
      <c r="N11" s="189"/>
      <c r="O11" s="49" t="s">
        <v>138</v>
      </c>
      <c r="P11" s="49" t="s">
        <v>45</v>
      </c>
      <c r="Q11" s="49">
        <v>2</v>
      </c>
    </row>
    <row r="12" spans="1:17">
      <c r="A12" s="188"/>
      <c r="B12" s="185"/>
      <c r="C12" s="188"/>
      <c r="D12" s="191"/>
      <c r="E12" s="185"/>
      <c r="F12" s="185"/>
      <c r="G12" s="184">
        <v>2012</v>
      </c>
      <c r="H12" s="187" t="s">
        <v>46</v>
      </c>
      <c r="I12" s="187" t="s">
        <v>108</v>
      </c>
      <c r="J12" s="187" t="s">
        <v>109</v>
      </c>
      <c r="K12" s="187">
        <v>47</v>
      </c>
      <c r="L12" s="187" t="s">
        <v>47</v>
      </c>
      <c r="M12" s="187" t="s">
        <v>48</v>
      </c>
      <c r="N12" s="187">
        <v>14</v>
      </c>
      <c r="O12" s="49" t="s">
        <v>108</v>
      </c>
      <c r="P12" s="49" t="s">
        <v>49</v>
      </c>
      <c r="Q12" s="49">
        <v>22</v>
      </c>
    </row>
    <row r="13" spans="1:17">
      <c r="A13" s="188"/>
      <c r="B13" s="185"/>
      <c r="C13" s="188"/>
      <c r="D13" s="191"/>
      <c r="E13" s="185"/>
      <c r="F13" s="185"/>
      <c r="G13" s="185"/>
      <c r="H13" s="189"/>
      <c r="I13" s="189"/>
      <c r="J13" s="189"/>
      <c r="K13" s="189"/>
      <c r="L13" s="189"/>
      <c r="M13" s="189"/>
      <c r="N13" s="189"/>
      <c r="O13" s="49" t="s">
        <v>54</v>
      </c>
      <c r="P13" s="49" t="s">
        <v>109</v>
      </c>
      <c r="Q13" s="49">
        <v>11</v>
      </c>
    </row>
    <row r="14" spans="1:17">
      <c r="A14" s="188"/>
      <c r="B14" s="185"/>
      <c r="C14" s="188"/>
      <c r="D14" s="191"/>
      <c r="E14" s="185"/>
      <c r="F14" s="185"/>
      <c r="G14" s="185"/>
      <c r="H14" s="187" t="s">
        <v>43</v>
      </c>
      <c r="I14" s="187" t="s">
        <v>50</v>
      </c>
      <c r="J14" s="187" t="s">
        <v>51</v>
      </c>
      <c r="K14" s="187">
        <v>21</v>
      </c>
      <c r="L14" s="187" t="s">
        <v>139</v>
      </c>
      <c r="M14" s="187" t="s">
        <v>52</v>
      </c>
      <c r="N14" s="187">
        <v>5</v>
      </c>
      <c r="O14" s="49" t="s">
        <v>50</v>
      </c>
      <c r="P14" s="49" t="s">
        <v>140</v>
      </c>
      <c r="Q14" s="49">
        <v>13</v>
      </c>
    </row>
    <row r="15" spans="1:17">
      <c r="A15" s="188"/>
      <c r="B15" s="185"/>
      <c r="C15" s="188"/>
      <c r="D15" s="191"/>
      <c r="E15" s="185"/>
      <c r="F15" s="185"/>
      <c r="G15" s="186"/>
      <c r="H15" s="189"/>
      <c r="I15" s="189"/>
      <c r="J15" s="189"/>
      <c r="K15" s="189"/>
      <c r="L15" s="189"/>
      <c r="M15" s="189"/>
      <c r="N15" s="189"/>
      <c r="O15" s="57" t="s">
        <v>53</v>
      </c>
      <c r="P15" s="57" t="s">
        <v>51</v>
      </c>
      <c r="Q15" s="49">
        <v>3</v>
      </c>
    </row>
    <row r="16" spans="1:17">
      <c r="A16" s="188"/>
      <c r="B16" s="185"/>
      <c r="C16" s="188"/>
      <c r="D16" s="191"/>
      <c r="E16" s="185"/>
      <c r="F16" s="185"/>
      <c r="G16" s="184">
        <v>2013</v>
      </c>
      <c r="H16" s="187" t="s">
        <v>46</v>
      </c>
      <c r="I16" s="187" t="s">
        <v>55</v>
      </c>
      <c r="J16" s="187" t="s">
        <v>56</v>
      </c>
      <c r="K16" s="187">
        <v>39</v>
      </c>
      <c r="L16" s="187" t="s">
        <v>110</v>
      </c>
      <c r="M16" s="187" t="s">
        <v>141</v>
      </c>
      <c r="N16" s="187">
        <v>6</v>
      </c>
      <c r="O16" s="49" t="s">
        <v>55</v>
      </c>
      <c r="P16" s="49" t="s">
        <v>142</v>
      </c>
      <c r="Q16" s="49">
        <v>31</v>
      </c>
    </row>
    <row r="17" spans="1:19">
      <c r="A17" s="188"/>
      <c r="B17" s="185"/>
      <c r="C17" s="188"/>
      <c r="D17" s="191"/>
      <c r="E17" s="185"/>
      <c r="F17" s="185"/>
      <c r="G17" s="185"/>
      <c r="H17" s="189"/>
      <c r="I17" s="189"/>
      <c r="J17" s="189"/>
      <c r="K17" s="189"/>
      <c r="L17" s="189"/>
      <c r="M17" s="189"/>
      <c r="N17" s="189"/>
      <c r="O17" s="49" t="s">
        <v>57</v>
      </c>
      <c r="P17" s="49" t="s">
        <v>56</v>
      </c>
      <c r="Q17" s="49">
        <v>2</v>
      </c>
    </row>
    <row r="18" spans="1:19">
      <c r="A18" s="188"/>
      <c r="B18" s="185"/>
      <c r="C18" s="188"/>
      <c r="D18" s="191"/>
      <c r="E18" s="185"/>
      <c r="F18" s="185"/>
      <c r="G18" s="185"/>
      <c r="H18" s="187" t="s">
        <v>43</v>
      </c>
      <c r="I18" s="187" t="s">
        <v>58</v>
      </c>
      <c r="J18" s="187" t="s">
        <v>59</v>
      </c>
      <c r="K18" s="187">
        <v>17</v>
      </c>
      <c r="L18" s="49" t="s">
        <v>58</v>
      </c>
      <c r="M18" s="49" t="s">
        <v>143</v>
      </c>
      <c r="N18" s="49">
        <v>7</v>
      </c>
      <c r="O18" s="49" t="s">
        <v>144</v>
      </c>
      <c r="P18" s="49" t="s">
        <v>61</v>
      </c>
      <c r="Q18" s="49">
        <v>8</v>
      </c>
    </row>
    <row r="19" spans="1:19">
      <c r="A19" s="188"/>
      <c r="B19" s="185"/>
      <c r="C19" s="188"/>
      <c r="D19" s="191"/>
      <c r="E19" s="185"/>
      <c r="F19" s="185"/>
      <c r="G19" s="186"/>
      <c r="H19" s="189"/>
      <c r="I19" s="189"/>
      <c r="J19" s="189"/>
      <c r="K19" s="189"/>
      <c r="L19" s="49" t="s">
        <v>60</v>
      </c>
      <c r="M19" s="49" t="s">
        <v>59</v>
      </c>
      <c r="N19" s="49">
        <v>2</v>
      </c>
      <c r="O19" s="49" t="s">
        <v>27</v>
      </c>
      <c r="P19" s="49" t="s">
        <v>27</v>
      </c>
      <c r="Q19" s="49" t="s">
        <v>27</v>
      </c>
    </row>
    <row r="20" spans="1:19">
      <c r="A20" s="188"/>
      <c r="B20" s="185"/>
      <c r="C20" s="188"/>
      <c r="D20" s="191"/>
      <c r="E20" s="185"/>
      <c r="F20" s="185"/>
      <c r="G20" s="48">
        <v>2014</v>
      </c>
      <c r="H20" s="49" t="s">
        <v>46</v>
      </c>
      <c r="I20" s="49" t="s">
        <v>62</v>
      </c>
      <c r="J20" s="49" t="s">
        <v>111</v>
      </c>
      <c r="K20" s="49">
        <v>48</v>
      </c>
      <c r="L20" s="49" t="s">
        <v>62</v>
      </c>
      <c r="M20" s="49" t="s">
        <v>111</v>
      </c>
      <c r="N20" s="49">
        <v>48</v>
      </c>
      <c r="O20" s="49" t="s">
        <v>27</v>
      </c>
      <c r="P20" s="49" t="s">
        <v>27</v>
      </c>
      <c r="Q20" s="49" t="s">
        <v>27</v>
      </c>
    </row>
    <row r="21" spans="1:19">
      <c r="A21" s="188"/>
      <c r="B21" s="185"/>
      <c r="C21" s="188"/>
      <c r="D21" s="191"/>
      <c r="E21" s="185"/>
      <c r="F21" s="185"/>
      <c r="G21" s="48"/>
      <c r="H21" s="49" t="s">
        <v>43</v>
      </c>
      <c r="I21" s="49" t="s">
        <v>112</v>
      </c>
      <c r="J21" s="49" t="s">
        <v>63</v>
      </c>
      <c r="K21" s="49">
        <v>15</v>
      </c>
      <c r="L21" s="49" t="s">
        <v>27</v>
      </c>
      <c r="M21" s="49" t="s">
        <v>27</v>
      </c>
      <c r="N21" s="49" t="s">
        <v>27</v>
      </c>
      <c r="O21" s="49" t="s">
        <v>112</v>
      </c>
      <c r="P21" s="49" t="s">
        <v>63</v>
      </c>
      <c r="Q21" s="49">
        <v>15</v>
      </c>
    </row>
    <row r="22" spans="1:19">
      <c r="A22" s="188"/>
      <c r="B22" s="185"/>
      <c r="C22" s="188"/>
      <c r="D22" s="191"/>
      <c r="E22" s="185"/>
      <c r="F22" s="185"/>
      <c r="G22" s="216">
        <v>2015</v>
      </c>
      <c r="H22" s="187" t="s">
        <v>46</v>
      </c>
      <c r="I22" s="187" t="s">
        <v>64</v>
      </c>
      <c r="J22" s="187" t="s">
        <v>79</v>
      </c>
      <c r="K22" s="187">
        <v>45</v>
      </c>
      <c r="L22" s="187" t="s">
        <v>145</v>
      </c>
      <c r="M22" s="187" t="s">
        <v>146</v>
      </c>
      <c r="N22" s="187">
        <v>38</v>
      </c>
      <c r="O22" s="49" t="s">
        <v>64</v>
      </c>
      <c r="P22" s="49" t="s">
        <v>113</v>
      </c>
      <c r="Q22" s="49">
        <v>4</v>
      </c>
    </row>
    <row r="23" spans="1:19">
      <c r="A23" s="188"/>
      <c r="B23" s="185"/>
      <c r="C23" s="188"/>
      <c r="D23" s="191"/>
      <c r="E23" s="185"/>
      <c r="F23" s="185"/>
      <c r="G23" s="216"/>
      <c r="H23" s="189"/>
      <c r="I23" s="189"/>
      <c r="J23" s="189"/>
      <c r="K23" s="189"/>
      <c r="L23" s="189"/>
      <c r="M23" s="189"/>
      <c r="N23" s="189"/>
      <c r="O23" s="49" t="s">
        <v>147</v>
      </c>
      <c r="P23" s="49" t="s">
        <v>79</v>
      </c>
      <c r="Q23" s="49">
        <v>3</v>
      </c>
    </row>
    <row r="24" spans="1:19">
      <c r="A24" s="188"/>
      <c r="B24" s="185"/>
      <c r="C24" s="188"/>
      <c r="D24" s="191"/>
      <c r="E24" s="185"/>
      <c r="F24" s="185"/>
      <c r="G24" s="216"/>
      <c r="H24" s="187" t="s">
        <v>43</v>
      </c>
      <c r="I24" s="187" t="s">
        <v>114</v>
      </c>
      <c r="J24" s="187" t="s">
        <v>65</v>
      </c>
      <c r="K24" s="187">
        <v>15</v>
      </c>
      <c r="L24" s="187" t="s">
        <v>148</v>
      </c>
      <c r="M24" s="187" t="s">
        <v>116</v>
      </c>
      <c r="N24" s="187">
        <v>5</v>
      </c>
      <c r="O24" s="49" t="s">
        <v>114</v>
      </c>
      <c r="P24" s="49" t="s">
        <v>115</v>
      </c>
      <c r="Q24" s="49">
        <v>2</v>
      </c>
    </row>
    <row r="25" spans="1:19">
      <c r="A25" s="188"/>
      <c r="B25" s="185"/>
      <c r="C25" s="188"/>
      <c r="D25" s="191"/>
      <c r="E25" s="185"/>
      <c r="F25" s="185"/>
      <c r="G25" s="216"/>
      <c r="H25" s="189"/>
      <c r="I25" s="189"/>
      <c r="J25" s="189"/>
      <c r="K25" s="189"/>
      <c r="L25" s="189"/>
      <c r="M25" s="189"/>
      <c r="N25" s="189"/>
      <c r="O25" s="57" t="s">
        <v>117</v>
      </c>
      <c r="P25" s="57" t="s">
        <v>65</v>
      </c>
      <c r="Q25" s="49">
        <v>8</v>
      </c>
    </row>
    <row r="26" spans="1:19">
      <c r="A26" s="188"/>
      <c r="B26" s="185"/>
      <c r="C26" s="188"/>
      <c r="D26" s="191"/>
      <c r="E26" s="185"/>
      <c r="F26" s="185"/>
      <c r="G26" s="184">
        <v>2016</v>
      </c>
      <c r="H26" s="187" t="s">
        <v>46</v>
      </c>
      <c r="I26" s="187" t="s">
        <v>118</v>
      </c>
      <c r="J26" s="187" t="s">
        <v>66</v>
      </c>
      <c r="K26" s="187">
        <v>48</v>
      </c>
      <c r="L26" s="187" t="s">
        <v>67</v>
      </c>
      <c r="M26" s="187" t="s">
        <v>149</v>
      </c>
      <c r="N26" s="187">
        <v>16</v>
      </c>
      <c r="O26" s="49" t="s">
        <v>118</v>
      </c>
      <c r="P26" s="49" t="s">
        <v>68</v>
      </c>
      <c r="Q26" s="49">
        <v>4</v>
      </c>
    </row>
    <row r="27" spans="1:19">
      <c r="A27" s="188"/>
      <c r="B27" s="185"/>
      <c r="C27" s="188"/>
      <c r="D27" s="191"/>
      <c r="E27" s="185"/>
      <c r="F27" s="185"/>
      <c r="G27" s="185"/>
      <c r="H27" s="189"/>
      <c r="I27" s="189"/>
      <c r="J27" s="189"/>
      <c r="K27" s="189"/>
      <c r="L27" s="189"/>
      <c r="M27" s="189"/>
      <c r="N27" s="189"/>
      <c r="O27" s="49" t="s">
        <v>150</v>
      </c>
      <c r="P27" s="49" t="s">
        <v>66</v>
      </c>
      <c r="Q27" s="49">
        <v>28</v>
      </c>
    </row>
    <row r="28" spans="1:19">
      <c r="A28" s="188"/>
      <c r="B28" s="185"/>
      <c r="C28" s="188"/>
      <c r="D28" s="191"/>
      <c r="E28" s="185"/>
      <c r="F28" s="185"/>
      <c r="G28" s="185"/>
      <c r="H28" s="187" t="s">
        <v>43</v>
      </c>
      <c r="I28" s="187" t="s">
        <v>77</v>
      </c>
      <c r="J28" s="187" t="s">
        <v>119</v>
      </c>
      <c r="K28" s="187">
        <v>15</v>
      </c>
      <c r="L28" s="187" t="s">
        <v>151</v>
      </c>
      <c r="M28" s="187" t="s">
        <v>152</v>
      </c>
      <c r="N28" s="187">
        <v>3</v>
      </c>
      <c r="O28" s="49" t="s">
        <v>77</v>
      </c>
      <c r="P28" s="49" t="s">
        <v>153</v>
      </c>
      <c r="Q28" s="49">
        <v>5</v>
      </c>
    </row>
    <row r="29" spans="1:19">
      <c r="A29" s="188"/>
      <c r="B29" s="185"/>
      <c r="C29" s="188"/>
      <c r="D29" s="191"/>
      <c r="E29" s="185"/>
      <c r="F29" s="185"/>
      <c r="G29" s="186"/>
      <c r="H29" s="189"/>
      <c r="I29" s="189"/>
      <c r="J29" s="189"/>
      <c r="K29" s="189"/>
      <c r="L29" s="189"/>
      <c r="M29" s="189"/>
      <c r="N29" s="189"/>
      <c r="O29" s="57" t="s">
        <v>154</v>
      </c>
      <c r="P29" s="49" t="s">
        <v>119</v>
      </c>
      <c r="Q29" s="49">
        <v>7</v>
      </c>
    </row>
    <row r="30" spans="1:19">
      <c r="A30" s="188"/>
      <c r="B30" s="185"/>
      <c r="C30" s="188"/>
      <c r="D30" s="191"/>
      <c r="E30" s="185"/>
      <c r="F30" s="185"/>
      <c r="G30" s="184">
        <v>2017</v>
      </c>
      <c r="H30" s="49" t="s">
        <v>46</v>
      </c>
      <c r="I30" s="49" t="s">
        <v>69</v>
      </c>
      <c r="J30" s="49" t="s">
        <v>70</v>
      </c>
      <c r="K30" s="49">
        <v>45</v>
      </c>
      <c r="L30" s="49" t="s">
        <v>121</v>
      </c>
      <c r="M30" s="49" t="s">
        <v>70</v>
      </c>
      <c r="N30" s="49">
        <v>29</v>
      </c>
      <c r="O30" s="49" t="s">
        <v>69</v>
      </c>
      <c r="P30" s="49" t="s">
        <v>120</v>
      </c>
      <c r="Q30" s="49">
        <v>16</v>
      </c>
    </row>
    <row r="31" spans="1:19" ht="15.75" thickBot="1">
      <c r="A31" s="189"/>
      <c r="B31" s="186"/>
      <c r="C31" s="189"/>
      <c r="D31" s="192"/>
      <c r="E31" s="186"/>
      <c r="F31" s="185"/>
      <c r="G31" s="186"/>
      <c r="H31" s="49" t="s">
        <v>43</v>
      </c>
      <c r="I31" s="49" t="s">
        <v>71</v>
      </c>
      <c r="J31" s="49" t="s">
        <v>72</v>
      </c>
      <c r="K31" s="49">
        <v>15</v>
      </c>
      <c r="L31" s="49" t="s">
        <v>27</v>
      </c>
      <c r="M31" s="49" t="s">
        <v>27</v>
      </c>
      <c r="N31" s="49" t="s">
        <v>27</v>
      </c>
      <c r="O31" s="49" t="s">
        <v>71</v>
      </c>
      <c r="P31" s="49" t="s">
        <v>72</v>
      </c>
      <c r="Q31" s="49">
        <v>15</v>
      </c>
    </row>
    <row r="32" spans="1:19" ht="15.75" thickBot="1">
      <c r="G32" s="77"/>
      <c r="H32" s="78" t="s">
        <v>172</v>
      </c>
      <c r="I32" s="79" t="s">
        <v>173</v>
      </c>
      <c r="J32" s="79" t="s">
        <v>174</v>
      </c>
      <c r="K32" s="79">
        <v>45</v>
      </c>
      <c r="L32" s="83">
        <v>43242</v>
      </c>
      <c r="M32" s="84">
        <v>43271</v>
      </c>
      <c r="N32" s="85">
        <f>M32-L32+1</f>
        <v>30</v>
      </c>
      <c r="O32" s="83">
        <v>43236</v>
      </c>
      <c r="P32" s="83">
        <v>43241</v>
      </c>
      <c r="Q32" s="85">
        <f>P32-O32+1</f>
        <v>6</v>
      </c>
      <c r="R32" s="80">
        <v>45</v>
      </c>
      <c r="S32" s="81"/>
    </row>
    <row r="33" spans="2:19" ht="15.75" thickBot="1">
      <c r="G33" s="97"/>
      <c r="H33" s="57"/>
      <c r="I33" s="98"/>
      <c r="J33" s="98"/>
      <c r="K33" s="98"/>
      <c r="L33" s="83"/>
      <c r="M33" s="84"/>
      <c r="N33" s="85"/>
      <c r="O33" s="84">
        <v>43272</v>
      </c>
      <c r="P33" s="84">
        <v>43280</v>
      </c>
      <c r="Q33" s="85">
        <f>P33-O33+1</f>
        <v>9</v>
      </c>
      <c r="R33" s="99"/>
      <c r="S33" s="100"/>
    </row>
    <row r="34" spans="2:19">
      <c r="G34" s="200" t="s">
        <v>175</v>
      </c>
      <c r="H34" s="82" t="s">
        <v>43</v>
      </c>
      <c r="I34" s="82" t="s">
        <v>176</v>
      </c>
      <c r="J34" s="82" t="s">
        <v>177</v>
      </c>
      <c r="K34" s="82">
        <v>15</v>
      </c>
      <c r="L34" s="49" t="s">
        <v>27</v>
      </c>
      <c r="M34" s="49" t="s">
        <v>27</v>
      </c>
      <c r="N34" s="49" t="s">
        <v>27</v>
      </c>
      <c r="O34" s="83">
        <v>43426</v>
      </c>
      <c r="P34" s="84">
        <v>43440</v>
      </c>
      <c r="Q34" s="85">
        <f>P34-O34+1</f>
        <v>15</v>
      </c>
      <c r="R34" s="86">
        <v>9</v>
      </c>
      <c r="S34" s="214">
        <v>5</v>
      </c>
    </row>
    <row r="35" spans="2:19" ht="15.75" thickBot="1">
      <c r="B35" s="87"/>
      <c r="D35" s="87"/>
      <c r="G35" s="201"/>
      <c r="H35" s="88" t="s">
        <v>172</v>
      </c>
      <c r="I35" s="88" t="s">
        <v>178</v>
      </c>
      <c r="J35" s="88" t="s">
        <v>179</v>
      </c>
      <c r="K35" s="88">
        <v>45</v>
      </c>
      <c r="L35" s="104">
        <v>43608</v>
      </c>
      <c r="M35" s="105">
        <v>43643</v>
      </c>
      <c r="N35" s="106">
        <f>M35-L35+1</f>
        <v>36</v>
      </c>
      <c r="O35" s="104">
        <v>43599</v>
      </c>
      <c r="P35" s="105">
        <v>43607</v>
      </c>
      <c r="Q35" s="89">
        <f>P35-O35+1</f>
        <v>9</v>
      </c>
      <c r="R35" s="90">
        <v>36</v>
      </c>
      <c r="S35" s="215"/>
    </row>
    <row r="36" spans="2:19" ht="15.75" thickBot="1">
      <c r="G36" s="204" t="s">
        <v>180</v>
      </c>
      <c r="H36" s="91" t="s">
        <v>43</v>
      </c>
      <c r="I36" s="92" t="s">
        <v>181</v>
      </c>
      <c r="J36" s="92" t="s">
        <v>182</v>
      </c>
      <c r="K36" s="92">
        <v>15</v>
      </c>
      <c r="L36" s="107">
        <v>43791</v>
      </c>
      <c r="M36" s="108">
        <v>43805</v>
      </c>
      <c r="N36" s="109">
        <f>M36-L36+1</f>
        <v>15</v>
      </c>
      <c r="O36" s="110" t="s">
        <v>28</v>
      </c>
      <c r="P36" s="110" t="s">
        <v>28</v>
      </c>
      <c r="Q36" s="91" t="s">
        <v>28</v>
      </c>
      <c r="R36" s="92">
        <v>15</v>
      </c>
      <c r="S36" s="207">
        <v>8.6</v>
      </c>
    </row>
    <row r="37" spans="2:19" ht="15.75" thickBot="1">
      <c r="B37" s="87"/>
      <c r="C37" s="87"/>
      <c r="G37" s="206"/>
      <c r="H37" s="78" t="s">
        <v>172</v>
      </c>
      <c r="I37" s="79" t="s">
        <v>183</v>
      </c>
      <c r="J37" s="79" t="s">
        <v>184</v>
      </c>
      <c r="K37" s="79">
        <v>45</v>
      </c>
      <c r="L37" s="104">
        <v>43981</v>
      </c>
      <c r="M37" s="105">
        <v>44011</v>
      </c>
      <c r="N37" s="106">
        <v>20</v>
      </c>
      <c r="O37" s="104">
        <v>43967</v>
      </c>
      <c r="P37" s="104">
        <v>43980</v>
      </c>
      <c r="Q37" s="79">
        <f>P37-O37+1</f>
        <v>14</v>
      </c>
      <c r="R37" s="79">
        <v>20</v>
      </c>
      <c r="S37" s="209"/>
    </row>
    <row r="38" spans="2:19">
      <c r="G38" s="200" t="s">
        <v>185</v>
      </c>
      <c r="H38" s="82" t="s">
        <v>43</v>
      </c>
      <c r="I38" s="82" t="s">
        <v>27</v>
      </c>
      <c r="J38" s="82" t="s">
        <v>27</v>
      </c>
      <c r="K38" s="82" t="s">
        <v>27</v>
      </c>
      <c r="L38" s="82"/>
      <c r="M38" s="82"/>
      <c r="N38" s="82"/>
      <c r="O38" s="82"/>
      <c r="P38" s="82"/>
      <c r="Q38" s="82"/>
      <c r="R38" s="82" t="s">
        <v>27</v>
      </c>
      <c r="S38" s="202">
        <v>6</v>
      </c>
    </row>
    <row r="39" spans="2:19" ht="15.75" thickBot="1">
      <c r="G39" s="201"/>
      <c r="H39" s="88" t="s">
        <v>172</v>
      </c>
      <c r="I39" s="88" t="s">
        <v>186</v>
      </c>
      <c r="J39" s="88" t="s">
        <v>187</v>
      </c>
      <c r="K39" s="88">
        <v>45</v>
      </c>
      <c r="L39" s="88"/>
      <c r="M39" s="88"/>
      <c r="N39" s="88"/>
      <c r="O39" s="88"/>
      <c r="P39" s="88"/>
      <c r="Q39" s="88"/>
      <c r="R39" s="88" t="s">
        <v>27</v>
      </c>
      <c r="S39" s="203"/>
    </row>
    <row r="40" spans="2:19" ht="15.75" thickBot="1">
      <c r="G40" s="204" t="s">
        <v>188</v>
      </c>
      <c r="H40" s="91" t="s">
        <v>43</v>
      </c>
      <c r="I40" s="92" t="s">
        <v>189</v>
      </c>
      <c r="J40" s="92" t="s">
        <v>190</v>
      </c>
      <c r="K40" s="91">
        <v>15</v>
      </c>
      <c r="L40" s="93">
        <v>44590</v>
      </c>
      <c r="M40" s="94">
        <v>44595</v>
      </c>
      <c r="N40" s="95">
        <f>M40-L40+1</f>
        <v>6</v>
      </c>
      <c r="O40" s="93">
        <v>44588</v>
      </c>
      <c r="P40" s="93">
        <v>44589</v>
      </c>
      <c r="Q40" s="95">
        <f>P40-O40+1</f>
        <v>2</v>
      </c>
      <c r="R40" s="212">
        <v>6</v>
      </c>
      <c r="S40" s="207">
        <v>5</v>
      </c>
    </row>
    <row r="41" spans="2:19" ht="15.75" thickBot="1">
      <c r="G41" s="205"/>
      <c r="H41" s="57"/>
      <c r="I41" s="98"/>
      <c r="J41" s="98"/>
      <c r="K41" s="57"/>
      <c r="L41" s="93"/>
      <c r="M41" s="94"/>
      <c r="N41" s="95"/>
      <c r="O41" s="94">
        <v>44596</v>
      </c>
      <c r="P41" s="94">
        <v>44602</v>
      </c>
      <c r="Q41" s="95">
        <f>P41-O41+1</f>
        <v>7</v>
      </c>
      <c r="R41" s="213"/>
      <c r="S41" s="208"/>
    </row>
    <row r="42" spans="2:19" ht="15.75" thickBot="1">
      <c r="G42" s="206"/>
      <c r="H42" s="78" t="s">
        <v>172</v>
      </c>
      <c r="I42" s="79" t="s">
        <v>191</v>
      </c>
      <c r="J42" s="79" t="s">
        <v>192</v>
      </c>
      <c r="K42" s="79">
        <v>35</v>
      </c>
      <c r="L42" s="93">
        <v>44741</v>
      </c>
      <c r="M42" s="93">
        <v>44768</v>
      </c>
      <c r="N42" s="95">
        <f>M42-L42+1</f>
        <v>28</v>
      </c>
      <c r="O42" s="93">
        <v>44734</v>
      </c>
      <c r="P42" s="93">
        <v>44740</v>
      </c>
      <c r="Q42" s="95">
        <f>P42-O42+1</f>
        <v>7</v>
      </c>
      <c r="R42" s="79">
        <v>28</v>
      </c>
      <c r="S42" s="209"/>
    </row>
    <row r="43" spans="2:19" ht="15.75" thickBot="1">
      <c r="G43" s="210" t="s">
        <v>193</v>
      </c>
      <c r="H43" s="82" t="s">
        <v>43</v>
      </c>
      <c r="I43" s="82" t="s">
        <v>194</v>
      </c>
      <c r="J43" s="82" t="s">
        <v>195</v>
      </c>
      <c r="K43" s="82">
        <v>15</v>
      </c>
      <c r="L43" s="93">
        <v>44921</v>
      </c>
      <c r="M43" s="93">
        <v>44935</v>
      </c>
      <c r="N43" s="95">
        <f>M43-L43+1</f>
        <v>15</v>
      </c>
      <c r="O43" s="82" t="s">
        <v>27</v>
      </c>
      <c r="P43" s="82" t="s">
        <v>27</v>
      </c>
      <c r="Q43" s="82" t="s">
        <v>27</v>
      </c>
      <c r="R43" s="82">
        <v>15</v>
      </c>
      <c r="S43" s="202">
        <v>0</v>
      </c>
    </row>
    <row r="44" spans="2:19" ht="15.75" thickBot="1">
      <c r="G44" s="211"/>
      <c r="H44" s="88" t="s">
        <v>172</v>
      </c>
      <c r="I44" s="96" t="s">
        <v>196</v>
      </c>
      <c r="J44" s="96" t="s">
        <v>196</v>
      </c>
      <c r="K44" s="96" t="s">
        <v>196</v>
      </c>
      <c r="L44" s="96" t="s">
        <v>196</v>
      </c>
      <c r="M44" s="96" t="s">
        <v>196</v>
      </c>
      <c r="N44" s="96" t="s">
        <v>196</v>
      </c>
      <c r="O44" s="96" t="s">
        <v>196</v>
      </c>
      <c r="P44" s="96" t="s">
        <v>196</v>
      </c>
      <c r="Q44" s="96" t="s">
        <v>196</v>
      </c>
      <c r="R44" s="96" t="s">
        <v>196</v>
      </c>
      <c r="S44" s="203"/>
    </row>
  </sheetData>
  <mergeCells count="96">
    <mergeCell ref="N24:N25"/>
    <mergeCell ref="G26:G29"/>
    <mergeCell ref="H26:H27"/>
    <mergeCell ref="I26:I27"/>
    <mergeCell ref="J26:J27"/>
    <mergeCell ref="K26:K27"/>
    <mergeCell ref="L26:L27"/>
    <mergeCell ref="M26:M27"/>
    <mergeCell ref="N26:N27"/>
    <mergeCell ref="H28:H29"/>
    <mergeCell ref="I28:I29"/>
    <mergeCell ref="J28:J29"/>
    <mergeCell ref="K28:K29"/>
    <mergeCell ref="L28:L29"/>
    <mergeCell ref="M28:M29"/>
    <mergeCell ref="N28:N29"/>
    <mergeCell ref="I24:I25"/>
    <mergeCell ref="J24:J25"/>
    <mergeCell ref="K24:K25"/>
    <mergeCell ref="L24:L25"/>
    <mergeCell ref="M24:M25"/>
    <mergeCell ref="N12:N13"/>
    <mergeCell ref="G16:G19"/>
    <mergeCell ref="I14:I15"/>
    <mergeCell ref="J14:J15"/>
    <mergeCell ref="K14:K15"/>
    <mergeCell ref="L14:L15"/>
    <mergeCell ref="N14:N15"/>
    <mergeCell ref="H16:H17"/>
    <mergeCell ref="I16:I17"/>
    <mergeCell ref="J16:J17"/>
    <mergeCell ref="K16:K17"/>
    <mergeCell ref="L16:L17"/>
    <mergeCell ref="M16:M17"/>
    <mergeCell ref="N16:N17"/>
    <mergeCell ref="M14:M15"/>
    <mergeCell ref="I12:I13"/>
    <mergeCell ref="J12:J13"/>
    <mergeCell ref="K12:K13"/>
    <mergeCell ref="L12:L13"/>
    <mergeCell ref="M12:M13"/>
    <mergeCell ref="J9:J11"/>
    <mergeCell ref="K9:K11"/>
    <mergeCell ref="L10:L11"/>
    <mergeCell ref="M10:M11"/>
    <mergeCell ref="F7:F31"/>
    <mergeCell ref="G8:G11"/>
    <mergeCell ref="G22:G25"/>
    <mergeCell ref="G30:G31"/>
    <mergeCell ref="H22:H23"/>
    <mergeCell ref="H9:H11"/>
    <mergeCell ref="H24:H25"/>
    <mergeCell ref="H12:H13"/>
    <mergeCell ref="G12:G15"/>
    <mergeCell ref="H14:H15"/>
    <mergeCell ref="A7:A31"/>
    <mergeCell ref="B7:B31"/>
    <mergeCell ref="C7:C31"/>
    <mergeCell ref="D7:D31"/>
    <mergeCell ref="E7:E31"/>
    <mergeCell ref="A1:Q1"/>
    <mergeCell ref="A2:Q2"/>
    <mergeCell ref="A3:Q3"/>
    <mergeCell ref="A4:A6"/>
    <mergeCell ref="B4:B6"/>
    <mergeCell ref="C4:C6"/>
    <mergeCell ref="D4:D6"/>
    <mergeCell ref="E4:E6"/>
    <mergeCell ref="G4:G6"/>
    <mergeCell ref="H4:Q4"/>
    <mergeCell ref="H5:K5"/>
    <mergeCell ref="L5:N5"/>
    <mergeCell ref="O5:Q5"/>
    <mergeCell ref="I9:I11"/>
    <mergeCell ref="G34:G35"/>
    <mergeCell ref="S34:S35"/>
    <mergeCell ref="G36:G37"/>
    <mergeCell ref="S36:S37"/>
    <mergeCell ref="K18:K19"/>
    <mergeCell ref="N22:N23"/>
    <mergeCell ref="H18:H19"/>
    <mergeCell ref="I18:I19"/>
    <mergeCell ref="J18:J19"/>
    <mergeCell ref="I22:I23"/>
    <mergeCell ref="J22:J23"/>
    <mergeCell ref="K22:K23"/>
    <mergeCell ref="L22:L23"/>
    <mergeCell ref="M22:M23"/>
    <mergeCell ref="N10:N11"/>
    <mergeCell ref="G38:G39"/>
    <mergeCell ref="S38:S39"/>
    <mergeCell ref="G40:G42"/>
    <mergeCell ref="S40:S42"/>
    <mergeCell ref="G43:G44"/>
    <mergeCell ref="S43:S44"/>
    <mergeCell ref="R40:R41"/>
  </mergeCells>
  <pageMargins left="0.16" right="0.38" top="0.75" bottom="0.75" header="0.3" footer="0.3"/>
  <pageSetup paperSize="8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1"/>
  <sheetViews>
    <sheetView topLeftCell="A37" workbookViewId="0">
      <selection activeCell="F59" sqref="F59"/>
    </sheetView>
  </sheetViews>
  <sheetFormatPr defaultRowHeight="14.25"/>
  <cols>
    <col min="1" max="1" width="10.85546875" style="138" customWidth="1"/>
    <col min="2" max="11" width="11.7109375" style="138" customWidth="1"/>
    <col min="12" max="16384" width="9.140625" style="138"/>
  </cols>
  <sheetData>
    <row r="1" spans="1:11" ht="15">
      <c r="A1" s="224" t="s">
        <v>242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</row>
    <row r="2" spans="1:11" ht="15">
      <c r="A2" s="224" t="s">
        <v>243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</row>
    <row r="3" spans="1:11" s="116" customFormat="1">
      <c r="A3" s="225" t="s">
        <v>80</v>
      </c>
      <c r="B3" s="225"/>
      <c r="C3" s="225"/>
      <c r="D3" s="225"/>
      <c r="E3" s="226" t="s">
        <v>122</v>
      </c>
      <c r="F3" s="226"/>
      <c r="G3" s="226"/>
      <c r="H3" s="226"/>
      <c r="I3" s="226"/>
      <c r="J3" s="226"/>
      <c r="K3" s="226"/>
    </row>
    <row r="4" spans="1:11" s="116" customFormat="1">
      <c r="A4" s="225" t="s">
        <v>257</v>
      </c>
      <c r="B4" s="225"/>
      <c r="C4" s="225"/>
      <c r="D4" s="225"/>
      <c r="E4" s="226" t="s">
        <v>262</v>
      </c>
      <c r="F4" s="226"/>
      <c r="G4" s="226"/>
      <c r="H4" s="226"/>
      <c r="I4" s="226"/>
      <c r="J4" s="226"/>
      <c r="K4" s="226"/>
    </row>
    <row r="5" spans="1:11" s="116" customFormat="1">
      <c r="A5" s="225" t="s">
        <v>258</v>
      </c>
      <c r="B5" s="225"/>
      <c r="C5" s="225"/>
      <c r="D5" s="225"/>
      <c r="E5" s="226" t="s">
        <v>202</v>
      </c>
      <c r="F5" s="226"/>
      <c r="G5" s="226"/>
      <c r="H5" s="226"/>
      <c r="I5" s="226"/>
      <c r="J5" s="226"/>
      <c r="K5" s="226"/>
    </row>
    <row r="6" spans="1:11" s="116" customFormat="1">
      <c r="A6" s="225" t="s">
        <v>259</v>
      </c>
      <c r="B6" s="225"/>
      <c r="C6" s="225"/>
      <c r="D6" s="225"/>
      <c r="E6" s="227" t="s">
        <v>128</v>
      </c>
      <c r="F6" s="226"/>
      <c r="G6" s="226"/>
      <c r="H6" s="226"/>
      <c r="I6" s="226"/>
      <c r="J6" s="226"/>
      <c r="K6" s="226"/>
    </row>
    <row r="7" spans="1:11" s="116" customFormat="1">
      <c r="A7" s="228" t="s">
        <v>73</v>
      </c>
      <c r="B7" s="228"/>
      <c r="C7" s="228"/>
      <c r="D7" s="228"/>
      <c r="E7" s="226" t="s">
        <v>203</v>
      </c>
      <c r="F7" s="226"/>
      <c r="G7" s="226"/>
      <c r="H7" s="226"/>
      <c r="I7" s="226"/>
      <c r="J7" s="226"/>
      <c r="K7" s="226"/>
    </row>
    <row r="8" spans="1:11" s="116" customFormat="1" ht="19.350000000000001" customHeight="1">
      <c r="A8" s="229" t="s">
        <v>204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</row>
    <row r="9" spans="1:11" s="116" customFormat="1" ht="18" customHeight="1">
      <c r="A9" s="230" t="s">
        <v>205</v>
      </c>
      <c r="B9" s="229" t="s">
        <v>98</v>
      </c>
      <c r="C9" s="229"/>
      <c r="D9" s="229"/>
      <c r="E9" s="229"/>
      <c r="F9" s="229"/>
      <c r="G9" s="229"/>
      <c r="H9" s="229"/>
      <c r="I9" s="229"/>
      <c r="J9" s="229"/>
      <c r="K9" s="229"/>
    </row>
    <row r="10" spans="1:11" s="116" customFormat="1" ht="21" customHeight="1">
      <c r="A10" s="230"/>
      <c r="B10" s="231" t="s">
        <v>206</v>
      </c>
      <c r="C10" s="231"/>
      <c r="D10" s="231"/>
      <c r="E10" s="231"/>
      <c r="F10" s="232" t="s">
        <v>207</v>
      </c>
      <c r="G10" s="232"/>
      <c r="H10" s="232"/>
      <c r="I10" s="233" t="s">
        <v>208</v>
      </c>
      <c r="J10" s="233"/>
      <c r="K10" s="233"/>
    </row>
    <row r="11" spans="1:11" s="116" customFormat="1" ht="35.85" customHeight="1">
      <c r="A11" s="230"/>
      <c r="B11" s="112" t="s">
        <v>209</v>
      </c>
      <c r="C11" s="113" t="s">
        <v>99</v>
      </c>
      <c r="D11" s="113" t="s">
        <v>21</v>
      </c>
      <c r="E11" s="113" t="s">
        <v>210</v>
      </c>
      <c r="F11" s="113" t="s">
        <v>99</v>
      </c>
      <c r="G11" s="113" t="s">
        <v>21</v>
      </c>
      <c r="H11" s="114" t="s">
        <v>211</v>
      </c>
      <c r="I11" s="113" t="s">
        <v>99</v>
      </c>
      <c r="J11" s="113" t="s">
        <v>21</v>
      </c>
      <c r="K11" s="157" t="s">
        <v>210</v>
      </c>
    </row>
    <row r="12" spans="1:11" s="116" customFormat="1" ht="35.85" customHeight="1">
      <c r="A12" s="217" t="s">
        <v>212</v>
      </c>
      <c r="B12" s="220" t="s">
        <v>43</v>
      </c>
      <c r="C12" s="222">
        <v>40525</v>
      </c>
      <c r="D12" s="222">
        <v>40574</v>
      </c>
      <c r="E12" s="223">
        <v>50</v>
      </c>
      <c r="F12" s="220" t="s">
        <v>130</v>
      </c>
      <c r="G12" s="220" t="s">
        <v>131</v>
      </c>
      <c r="H12" s="220">
        <v>2</v>
      </c>
      <c r="I12" s="142" t="s">
        <v>263</v>
      </c>
      <c r="J12" s="153" t="s">
        <v>265</v>
      </c>
      <c r="K12" s="157">
        <v>28</v>
      </c>
    </row>
    <row r="13" spans="1:11" ht="18" customHeight="1">
      <c r="A13" s="218"/>
      <c r="B13" s="221"/>
      <c r="C13" s="222"/>
      <c r="D13" s="222"/>
      <c r="E13" s="223"/>
      <c r="F13" s="221"/>
      <c r="G13" s="221"/>
      <c r="H13" s="221"/>
      <c r="I13" s="117" t="s">
        <v>264</v>
      </c>
      <c r="J13" s="117" t="s">
        <v>266</v>
      </c>
      <c r="K13" s="156">
        <v>20</v>
      </c>
    </row>
    <row r="14" spans="1:11" ht="18" customHeight="1">
      <c r="A14" s="219"/>
      <c r="B14" s="154" t="s">
        <v>46</v>
      </c>
      <c r="C14" s="155" t="s">
        <v>267</v>
      </c>
      <c r="D14" s="155">
        <v>40549</v>
      </c>
      <c r="E14" s="152">
        <v>14</v>
      </c>
      <c r="F14" s="151" t="s">
        <v>196</v>
      </c>
      <c r="G14" s="151" t="s">
        <v>196</v>
      </c>
      <c r="H14" s="143">
        <v>0</v>
      </c>
      <c r="I14" s="155" t="s">
        <v>267</v>
      </c>
      <c r="J14" s="155">
        <v>40549</v>
      </c>
      <c r="K14" s="158">
        <v>14</v>
      </c>
    </row>
    <row r="15" spans="1:11" ht="18" customHeight="1">
      <c r="A15" s="234" t="s">
        <v>213</v>
      </c>
      <c r="B15" s="223" t="s">
        <v>43</v>
      </c>
      <c r="C15" s="223" t="s">
        <v>107</v>
      </c>
      <c r="D15" s="223" t="s">
        <v>45</v>
      </c>
      <c r="E15" s="223">
        <v>46</v>
      </c>
      <c r="F15" s="117" t="s">
        <v>132</v>
      </c>
      <c r="G15" s="117" t="s">
        <v>133</v>
      </c>
      <c r="H15" s="117">
        <v>7</v>
      </c>
      <c r="I15" s="146" t="s">
        <v>107</v>
      </c>
      <c r="J15" s="146" t="s">
        <v>134</v>
      </c>
      <c r="K15" s="156">
        <v>22</v>
      </c>
    </row>
    <row r="16" spans="1:11" ht="18" customHeight="1">
      <c r="A16" s="234"/>
      <c r="B16" s="223"/>
      <c r="C16" s="223"/>
      <c r="D16" s="223"/>
      <c r="E16" s="223"/>
      <c r="F16" s="223" t="s">
        <v>135</v>
      </c>
      <c r="G16" s="223" t="s">
        <v>44</v>
      </c>
      <c r="H16" s="223">
        <v>7</v>
      </c>
      <c r="I16" s="146" t="s">
        <v>136</v>
      </c>
      <c r="J16" s="146" t="s">
        <v>137</v>
      </c>
      <c r="K16" s="156">
        <v>8</v>
      </c>
    </row>
    <row r="17" spans="1:11" ht="18" customHeight="1">
      <c r="A17" s="234"/>
      <c r="B17" s="223"/>
      <c r="C17" s="223"/>
      <c r="D17" s="223"/>
      <c r="E17" s="223"/>
      <c r="F17" s="223"/>
      <c r="G17" s="223"/>
      <c r="H17" s="223"/>
      <c r="I17" s="146" t="s">
        <v>138</v>
      </c>
      <c r="J17" s="146" t="s">
        <v>45</v>
      </c>
      <c r="K17" s="156">
        <v>2</v>
      </c>
    </row>
    <row r="18" spans="1:11" ht="18" customHeight="1">
      <c r="A18" s="234"/>
      <c r="B18" s="223" t="s">
        <v>46</v>
      </c>
      <c r="C18" s="223" t="s">
        <v>108</v>
      </c>
      <c r="D18" s="223" t="s">
        <v>109</v>
      </c>
      <c r="E18" s="223">
        <v>47</v>
      </c>
      <c r="F18" s="223" t="s">
        <v>47</v>
      </c>
      <c r="G18" s="223" t="s">
        <v>48</v>
      </c>
      <c r="H18" s="223">
        <v>14</v>
      </c>
      <c r="I18" s="146" t="s">
        <v>108</v>
      </c>
      <c r="J18" s="146" t="s">
        <v>49</v>
      </c>
      <c r="K18" s="156">
        <v>22</v>
      </c>
    </row>
    <row r="19" spans="1:11" ht="18" customHeight="1">
      <c r="A19" s="234"/>
      <c r="B19" s="223"/>
      <c r="C19" s="223"/>
      <c r="D19" s="223"/>
      <c r="E19" s="223"/>
      <c r="F19" s="223"/>
      <c r="G19" s="223"/>
      <c r="H19" s="223"/>
      <c r="I19" s="146" t="s">
        <v>54</v>
      </c>
      <c r="J19" s="146" t="s">
        <v>109</v>
      </c>
      <c r="K19" s="156">
        <v>11</v>
      </c>
    </row>
    <row r="20" spans="1:11" ht="18" customHeight="1">
      <c r="A20" s="234" t="s">
        <v>214</v>
      </c>
      <c r="B20" s="223" t="s">
        <v>43</v>
      </c>
      <c r="C20" s="223" t="s">
        <v>50</v>
      </c>
      <c r="D20" s="223" t="s">
        <v>51</v>
      </c>
      <c r="E20" s="223">
        <v>21</v>
      </c>
      <c r="F20" s="223" t="s">
        <v>139</v>
      </c>
      <c r="G20" s="223" t="s">
        <v>52</v>
      </c>
      <c r="H20" s="223">
        <v>5</v>
      </c>
      <c r="I20" s="146" t="s">
        <v>50</v>
      </c>
      <c r="J20" s="146" t="s">
        <v>140</v>
      </c>
      <c r="K20" s="156">
        <v>13</v>
      </c>
    </row>
    <row r="21" spans="1:11" ht="18" customHeight="1">
      <c r="A21" s="234"/>
      <c r="B21" s="223"/>
      <c r="C21" s="223"/>
      <c r="D21" s="223"/>
      <c r="E21" s="223"/>
      <c r="F21" s="223"/>
      <c r="G21" s="223"/>
      <c r="H21" s="223"/>
      <c r="I21" s="146" t="s">
        <v>53</v>
      </c>
      <c r="J21" s="146" t="s">
        <v>51</v>
      </c>
      <c r="K21" s="156">
        <v>3</v>
      </c>
    </row>
    <row r="22" spans="1:11" ht="18" customHeight="1">
      <c r="A22" s="234"/>
      <c r="B22" s="223" t="s">
        <v>46</v>
      </c>
      <c r="C22" s="223" t="s">
        <v>55</v>
      </c>
      <c r="D22" s="223" t="s">
        <v>56</v>
      </c>
      <c r="E22" s="223">
        <v>39</v>
      </c>
      <c r="F22" s="223" t="s">
        <v>110</v>
      </c>
      <c r="G22" s="223" t="s">
        <v>141</v>
      </c>
      <c r="H22" s="223">
        <v>6</v>
      </c>
      <c r="I22" s="146" t="s">
        <v>55</v>
      </c>
      <c r="J22" s="146" t="s">
        <v>142</v>
      </c>
      <c r="K22" s="156">
        <v>31</v>
      </c>
    </row>
    <row r="23" spans="1:11" ht="18" customHeight="1">
      <c r="A23" s="234"/>
      <c r="B23" s="223"/>
      <c r="C23" s="223"/>
      <c r="D23" s="223"/>
      <c r="E23" s="223"/>
      <c r="F23" s="223"/>
      <c r="G23" s="223"/>
      <c r="H23" s="223"/>
      <c r="I23" s="146" t="s">
        <v>57</v>
      </c>
      <c r="J23" s="146" t="s">
        <v>56</v>
      </c>
      <c r="K23" s="156">
        <v>2</v>
      </c>
    </row>
    <row r="24" spans="1:11" ht="18" customHeight="1">
      <c r="A24" s="234" t="s">
        <v>220</v>
      </c>
      <c r="B24" s="223" t="s">
        <v>43</v>
      </c>
      <c r="C24" s="223" t="s">
        <v>58</v>
      </c>
      <c r="D24" s="223" t="s">
        <v>59</v>
      </c>
      <c r="E24" s="223">
        <v>17</v>
      </c>
      <c r="F24" s="117" t="s">
        <v>58</v>
      </c>
      <c r="G24" s="117" t="s">
        <v>143</v>
      </c>
      <c r="H24" s="117">
        <v>7</v>
      </c>
      <c r="I24" s="146" t="s">
        <v>144</v>
      </c>
      <c r="J24" s="146" t="s">
        <v>61</v>
      </c>
      <c r="K24" s="156">
        <v>8</v>
      </c>
    </row>
    <row r="25" spans="1:11" ht="18" customHeight="1">
      <c r="A25" s="234"/>
      <c r="B25" s="223"/>
      <c r="C25" s="223"/>
      <c r="D25" s="223"/>
      <c r="E25" s="223"/>
      <c r="F25" s="117" t="s">
        <v>60</v>
      </c>
      <c r="G25" s="117" t="s">
        <v>59</v>
      </c>
      <c r="H25" s="117">
        <v>2</v>
      </c>
      <c r="I25" s="117" t="s">
        <v>27</v>
      </c>
      <c r="J25" s="117" t="s">
        <v>27</v>
      </c>
      <c r="K25" s="156" t="s">
        <v>27</v>
      </c>
    </row>
    <row r="26" spans="1:11" ht="18" customHeight="1">
      <c r="A26" s="234"/>
      <c r="B26" s="117" t="s">
        <v>46</v>
      </c>
      <c r="C26" s="117" t="s">
        <v>62</v>
      </c>
      <c r="D26" s="117" t="s">
        <v>111</v>
      </c>
      <c r="E26" s="117">
        <v>48</v>
      </c>
      <c r="F26" s="117" t="s">
        <v>62</v>
      </c>
      <c r="G26" s="117" t="s">
        <v>111</v>
      </c>
      <c r="H26" s="117">
        <v>48</v>
      </c>
      <c r="I26" s="117" t="s">
        <v>27</v>
      </c>
      <c r="J26" s="117" t="s">
        <v>27</v>
      </c>
      <c r="K26" s="156" t="s">
        <v>27</v>
      </c>
    </row>
    <row r="27" spans="1:11" ht="18" customHeight="1">
      <c r="A27" s="234" t="s">
        <v>215</v>
      </c>
      <c r="B27" s="117" t="s">
        <v>43</v>
      </c>
      <c r="C27" s="117" t="s">
        <v>112</v>
      </c>
      <c r="D27" s="117" t="s">
        <v>63</v>
      </c>
      <c r="E27" s="117">
        <v>15</v>
      </c>
      <c r="F27" s="117" t="s">
        <v>27</v>
      </c>
      <c r="G27" s="117" t="s">
        <v>27</v>
      </c>
      <c r="H27" s="117" t="s">
        <v>27</v>
      </c>
      <c r="I27" s="146" t="s">
        <v>112</v>
      </c>
      <c r="J27" s="146" t="s">
        <v>63</v>
      </c>
      <c r="K27" s="156">
        <v>15</v>
      </c>
    </row>
    <row r="28" spans="1:11" ht="18" customHeight="1">
      <c r="A28" s="234"/>
      <c r="B28" s="223" t="s">
        <v>46</v>
      </c>
      <c r="C28" s="223" t="s">
        <v>64</v>
      </c>
      <c r="D28" s="223" t="s">
        <v>79</v>
      </c>
      <c r="E28" s="223">
        <v>45</v>
      </c>
      <c r="F28" s="223" t="s">
        <v>145</v>
      </c>
      <c r="G28" s="223" t="s">
        <v>146</v>
      </c>
      <c r="H28" s="223">
        <v>38</v>
      </c>
      <c r="I28" s="146" t="s">
        <v>64</v>
      </c>
      <c r="J28" s="146" t="s">
        <v>113</v>
      </c>
      <c r="K28" s="156">
        <v>4</v>
      </c>
    </row>
    <row r="29" spans="1:11" ht="18" customHeight="1">
      <c r="A29" s="234"/>
      <c r="B29" s="223"/>
      <c r="C29" s="223"/>
      <c r="D29" s="223"/>
      <c r="E29" s="223"/>
      <c r="F29" s="223"/>
      <c r="G29" s="223"/>
      <c r="H29" s="223"/>
      <c r="I29" s="146" t="s">
        <v>147</v>
      </c>
      <c r="J29" s="146" t="s">
        <v>79</v>
      </c>
      <c r="K29" s="156">
        <v>3</v>
      </c>
    </row>
    <row r="30" spans="1:11" ht="18" customHeight="1">
      <c r="A30" s="234" t="s">
        <v>216</v>
      </c>
      <c r="B30" s="223" t="s">
        <v>43</v>
      </c>
      <c r="C30" s="223" t="s">
        <v>114</v>
      </c>
      <c r="D30" s="223" t="s">
        <v>65</v>
      </c>
      <c r="E30" s="223">
        <v>15</v>
      </c>
      <c r="F30" s="223" t="s">
        <v>148</v>
      </c>
      <c r="G30" s="223" t="s">
        <v>116</v>
      </c>
      <c r="H30" s="223">
        <v>5</v>
      </c>
      <c r="I30" s="146" t="s">
        <v>114</v>
      </c>
      <c r="J30" s="146" t="s">
        <v>115</v>
      </c>
      <c r="K30" s="156">
        <v>2</v>
      </c>
    </row>
    <row r="31" spans="1:11" ht="18" customHeight="1">
      <c r="A31" s="234"/>
      <c r="B31" s="223"/>
      <c r="C31" s="223"/>
      <c r="D31" s="223"/>
      <c r="E31" s="223"/>
      <c r="F31" s="223"/>
      <c r="G31" s="223"/>
      <c r="H31" s="223"/>
      <c r="I31" s="146" t="s">
        <v>117</v>
      </c>
      <c r="J31" s="146" t="s">
        <v>65</v>
      </c>
      <c r="K31" s="156">
        <v>8</v>
      </c>
    </row>
    <row r="32" spans="1:11" ht="18" customHeight="1">
      <c r="A32" s="234"/>
      <c r="B32" s="223" t="s">
        <v>46</v>
      </c>
      <c r="C32" s="223" t="s">
        <v>118</v>
      </c>
      <c r="D32" s="223" t="s">
        <v>66</v>
      </c>
      <c r="E32" s="223">
        <v>48</v>
      </c>
      <c r="F32" s="223" t="s">
        <v>67</v>
      </c>
      <c r="G32" s="223" t="s">
        <v>149</v>
      </c>
      <c r="H32" s="223">
        <v>16</v>
      </c>
      <c r="I32" s="146" t="s">
        <v>118</v>
      </c>
      <c r="J32" s="146" t="s">
        <v>68</v>
      </c>
      <c r="K32" s="156">
        <v>4</v>
      </c>
    </row>
    <row r="33" spans="1:11" ht="18" customHeight="1">
      <c r="A33" s="234"/>
      <c r="B33" s="223"/>
      <c r="C33" s="223"/>
      <c r="D33" s="223"/>
      <c r="E33" s="223"/>
      <c r="F33" s="223"/>
      <c r="G33" s="223"/>
      <c r="H33" s="223"/>
      <c r="I33" s="146" t="s">
        <v>150</v>
      </c>
      <c r="J33" s="146" t="s">
        <v>66</v>
      </c>
      <c r="K33" s="156">
        <v>28</v>
      </c>
    </row>
    <row r="34" spans="1:11" ht="18" customHeight="1">
      <c r="A34" s="234" t="s">
        <v>217</v>
      </c>
      <c r="B34" s="223" t="s">
        <v>43</v>
      </c>
      <c r="C34" s="223" t="s">
        <v>77</v>
      </c>
      <c r="D34" s="223" t="s">
        <v>119</v>
      </c>
      <c r="E34" s="223">
        <v>15</v>
      </c>
      <c r="F34" s="223" t="s">
        <v>151</v>
      </c>
      <c r="G34" s="223" t="s">
        <v>152</v>
      </c>
      <c r="H34" s="223">
        <v>3</v>
      </c>
      <c r="I34" s="146" t="s">
        <v>77</v>
      </c>
      <c r="J34" s="146" t="s">
        <v>153</v>
      </c>
      <c r="K34" s="156">
        <v>5</v>
      </c>
    </row>
    <row r="35" spans="1:11" ht="18" customHeight="1">
      <c r="A35" s="234"/>
      <c r="B35" s="223"/>
      <c r="C35" s="223"/>
      <c r="D35" s="223"/>
      <c r="E35" s="223"/>
      <c r="F35" s="223"/>
      <c r="G35" s="223"/>
      <c r="H35" s="223"/>
      <c r="I35" s="146" t="s">
        <v>154</v>
      </c>
      <c r="J35" s="146" t="s">
        <v>119</v>
      </c>
      <c r="K35" s="156">
        <v>7</v>
      </c>
    </row>
    <row r="36" spans="1:11" ht="18" customHeight="1">
      <c r="A36" s="234"/>
      <c r="B36" s="117" t="s">
        <v>46</v>
      </c>
      <c r="C36" s="117" t="s">
        <v>69</v>
      </c>
      <c r="D36" s="117" t="s">
        <v>70</v>
      </c>
      <c r="E36" s="117">
        <v>45</v>
      </c>
      <c r="F36" s="117" t="s">
        <v>121</v>
      </c>
      <c r="G36" s="117" t="s">
        <v>70</v>
      </c>
      <c r="H36" s="117">
        <v>29</v>
      </c>
      <c r="I36" s="146" t="s">
        <v>69</v>
      </c>
      <c r="J36" s="146" t="s">
        <v>120</v>
      </c>
      <c r="K36" s="156">
        <v>16</v>
      </c>
    </row>
    <row r="37" spans="1:11" ht="18" customHeight="1">
      <c r="A37" s="234" t="s">
        <v>218</v>
      </c>
      <c r="B37" s="117" t="s">
        <v>43</v>
      </c>
      <c r="C37" s="117" t="s">
        <v>71</v>
      </c>
      <c r="D37" s="117" t="s">
        <v>72</v>
      </c>
      <c r="E37" s="117">
        <v>15</v>
      </c>
      <c r="F37" s="117" t="s">
        <v>27</v>
      </c>
      <c r="G37" s="117" t="s">
        <v>27</v>
      </c>
      <c r="H37" s="117" t="s">
        <v>27</v>
      </c>
      <c r="I37" s="146" t="s">
        <v>71</v>
      </c>
      <c r="J37" s="146" t="s">
        <v>72</v>
      </c>
      <c r="K37" s="156">
        <v>15</v>
      </c>
    </row>
    <row r="38" spans="1:11" ht="18" customHeight="1">
      <c r="A38" s="234"/>
      <c r="B38" s="117" t="s">
        <v>172</v>
      </c>
      <c r="C38" s="117" t="s">
        <v>173</v>
      </c>
      <c r="D38" s="117" t="s">
        <v>174</v>
      </c>
      <c r="E38" s="117">
        <v>45</v>
      </c>
      <c r="F38" s="150">
        <v>43242</v>
      </c>
      <c r="G38" s="140">
        <v>43271</v>
      </c>
      <c r="H38" s="141">
        <f>G38-F38+1</f>
        <v>30</v>
      </c>
      <c r="I38" s="147">
        <v>43236</v>
      </c>
      <c r="J38" s="147">
        <v>43241</v>
      </c>
      <c r="K38" s="119">
        <v>6</v>
      </c>
    </row>
    <row r="39" spans="1:11" ht="18" customHeight="1">
      <c r="A39" s="144"/>
      <c r="B39" s="117"/>
      <c r="C39" s="117"/>
      <c r="D39" s="117"/>
      <c r="E39" s="117"/>
      <c r="F39" s="150"/>
      <c r="G39" s="140"/>
      <c r="H39" s="140"/>
      <c r="I39" s="148">
        <v>43272</v>
      </c>
      <c r="J39" s="148">
        <v>43280</v>
      </c>
      <c r="K39" s="119">
        <v>9</v>
      </c>
    </row>
    <row r="40" spans="1:11" ht="18" customHeight="1">
      <c r="A40" s="223" t="s">
        <v>175</v>
      </c>
      <c r="B40" s="117" t="s">
        <v>43</v>
      </c>
      <c r="C40" s="117" t="s">
        <v>176</v>
      </c>
      <c r="D40" s="117" t="s">
        <v>177</v>
      </c>
      <c r="E40" s="117">
        <v>15</v>
      </c>
      <c r="F40" s="117" t="s">
        <v>27</v>
      </c>
      <c r="G40" s="117" t="s">
        <v>27</v>
      </c>
      <c r="H40" s="117" t="s">
        <v>27</v>
      </c>
      <c r="I40" s="147">
        <v>43426</v>
      </c>
      <c r="J40" s="148">
        <v>43440</v>
      </c>
      <c r="K40" s="119">
        <v>15</v>
      </c>
    </row>
    <row r="41" spans="1:11" ht="18" customHeight="1">
      <c r="A41" s="223"/>
      <c r="B41" s="117" t="s">
        <v>172</v>
      </c>
      <c r="C41" s="117" t="s">
        <v>178</v>
      </c>
      <c r="D41" s="117" t="s">
        <v>179</v>
      </c>
      <c r="E41" s="117">
        <v>45</v>
      </c>
      <c r="F41" s="145" t="s">
        <v>178</v>
      </c>
      <c r="G41" s="145" t="s">
        <v>179</v>
      </c>
      <c r="H41" s="145">
        <v>45</v>
      </c>
      <c r="I41" s="156" t="s">
        <v>196</v>
      </c>
      <c r="J41" s="168" t="s">
        <v>196</v>
      </c>
      <c r="K41" s="119" t="s">
        <v>273</v>
      </c>
    </row>
    <row r="42" spans="1:11" ht="18" customHeight="1">
      <c r="A42" s="223" t="s">
        <v>180</v>
      </c>
      <c r="B42" s="117" t="s">
        <v>43</v>
      </c>
      <c r="C42" s="117" t="s">
        <v>181</v>
      </c>
      <c r="D42" s="117" t="s">
        <v>182</v>
      </c>
      <c r="E42" s="117">
        <v>15</v>
      </c>
      <c r="F42" s="145" t="s">
        <v>181</v>
      </c>
      <c r="G42" s="145" t="s">
        <v>182</v>
      </c>
      <c r="H42" s="145">
        <v>15</v>
      </c>
      <c r="I42" s="156" t="s">
        <v>196</v>
      </c>
      <c r="J42" s="168" t="s">
        <v>196</v>
      </c>
      <c r="K42" s="119" t="s">
        <v>273</v>
      </c>
    </row>
    <row r="43" spans="1:11" ht="18" customHeight="1">
      <c r="A43" s="223"/>
      <c r="B43" s="117" t="s">
        <v>172</v>
      </c>
      <c r="C43" s="117" t="s">
        <v>183</v>
      </c>
      <c r="D43" s="117" t="s">
        <v>184</v>
      </c>
      <c r="E43" s="117">
        <v>45</v>
      </c>
      <c r="F43" s="145" t="s">
        <v>260</v>
      </c>
      <c r="G43" s="145" t="s">
        <v>184</v>
      </c>
      <c r="H43" s="145">
        <v>31</v>
      </c>
      <c r="I43" s="146" t="s">
        <v>183</v>
      </c>
      <c r="J43" s="149" t="s">
        <v>261</v>
      </c>
      <c r="K43" s="156" t="s">
        <v>274</v>
      </c>
    </row>
    <row r="44" spans="1:11" ht="18" customHeight="1">
      <c r="A44" s="223" t="s">
        <v>185</v>
      </c>
      <c r="B44" s="117" t="s">
        <v>43</v>
      </c>
      <c r="C44" s="117" t="s">
        <v>27</v>
      </c>
      <c r="D44" s="117" t="s">
        <v>27</v>
      </c>
      <c r="E44" s="117" t="s">
        <v>27</v>
      </c>
      <c r="F44" s="117" t="s">
        <v>27</v>
      </c>
      <c r="G44" s="117" t="s">
        <v>27</v>
      </c>
      <c r="H44" s="117" t="s">
        <v>27</v>
      </c>
      <c r="I44" s="117" t="s">
        <v>27</v>
      </c>
      <c r="J44" s="117" t="s">
        <v>27</v>
      </c>
      <c r="K44" s="156" t="s">
        <v>27</v>
      </c>
    </row>
    <row r="45" spans="1:11" ht="18" customHeight="1">
      <c r="A45" s="223"/>
      <c r="B45" s="117" t="s">
        <v>172</v>
      </c>
      <c r="C45" s="117" t="s">
        <v>186</v>
      </c>
      <c r="D45" s="117" t="s">
        <v>187</v>
      </c>
      <c r="E45" s="117">
        <v>45</v>
      </c>
      <c r="F45" s="145" t="s">
        <v>186</v>
      </c>
      <c r="G45" s="145" t="s">
        <v>187</v>
      </c>
      <c r="H45" s="145">
        <v>45</v>
      </c>
      <c r="I45" s="117" t="s">
        <v>27</v>
      </c>
      <c r="J45" s="117" t="s">
        <v>27</v>
      </c>
      <c r="K45" s="156" t="s">
        <v>27</v>
      </c>
    </row>
    <row r="46" spans="1:11" ht="18" customHeight="1">
      <c r="A46" s="223" t="s">
        <v>188</v>
      </c>
      <c r="B46" s="117" t="s">
        <v>43</v>
      </c>
      <c r="C46" s="117" t="s">
        <v>189</v>
      </c>
      <c r="D46" s="117" t="s">
        <v>190</v>
      </c>
      <c r="E46" s="117">
        <v>15</v>
      </c>
      <c r="F46" s="150">
        <v>44590</v>
      </c>
      <c r="G46" s="140">
        <v>44595</v>
      </c>
      <c r="H46" s="141">
        <v>6</v>
      </c>
      <c r="I46" s="147">
        <v>44588</v>
      </c>
      <c r="J46" s="147">
        <v>44589</v>
      </c>
      <c r="K46" s="119">
        <v>2</v>
      </c>
    </row>
    <row r="47" spans="1:11" ht="18" customHeight="1">
      <c r="A47" s="223"/>
      <c r="B47" s="117"/>
      <c r="C47" s="117"/>
      <c r="D47" s="117"/>
      <c r="E47" s="117"/>
      <c r="F47" s="150"/>
      <c r="G47" s="140"/>
      <c r="H47" s="140"/>
      <c r="I47" s="148">
        <v>44596</v>
      </c>
      <c r="J47" s="148">
        <v>44602</v>
      </c>
      <c r="K47" s="119">
        <v>7</v>
      </c>
    </row>
    <row r="48" spans="1:11" ht="18" customHeight="1">
      <c r="A48" s="223"/>
      <c r="B48" s="117" t="s">
        <v>172</v>
      </c>
      <c r="C48" s="117" t="s">
        <v>191</v>
      </c>
      <c r="D48" s="117" t="s">
        <v>192</v>
      </c>
      <c r="E48" s="117">
        <v>35</v>
      </c>
      <c r="F48" s="150">
        <v>44741</v>
      </c>
      <c r="G48" s="150">
        <v>44768</v>
      </c>
      <c r="H48" s="141">
        <f>G48-F48+1</f>
        <v>28</v>
      </c>
      <c r="I48" s="147">
        <v>44734</v>
      </c>
      <c r="J48" s="147">
        <v>44740</v>
      </c>
      <c r="K48" s="119">
        <v>7</v>
      </c>
    </row>
    <row r="49" spans="1:11" ht="18" customHeight="1">
      <c r="A49" s="235" t="s">
        <v>193</v>
      </c>
      <c r="B49" s="117" t="s">
        <v>43</v>
      </c>
      <c r="C49" s="117" t="s">
        <v>194</v>
      </c>
      <c r="D49" s="117" t="s">
        <v>195</v>
      </c>
      <c r="E49" s="117">
        <v>15</v>
      </c>
      <c r="F49" s="150">
        <v>44921</v>
      </c>
      <c r="G49" s="150">
        <v>44935</v>
      </c>
      <c r="H49" s="141">
        <v>15</v>
      </c>
      <c r="I49" s="117" t="s">
        <v>27</v>
      </c>
      <c r="J49" s="117" t="s">
        <v>27</v>
      </c>
      <c r="K49" s="156" t="s">
        <v>27</v>
      </c>
    </row>
    <row r="50" spans="1:11" ht="18" customHeight="1">
      <c r="A50" s="236"/>
      <c r="B50" s="174" t="s">
        <v>172</v>
      </c>
      <c r="C50" s="174" t="s">
        <v>275</v>
      </c>
      <c r="D50" s="174" t="s">
        <v>276</v>
      </c>
      <c r="E50" s="174">
        <v>45</v>
      </c>
      <c r="F50" s="174" t="s">
        <v>275</v>
      </c>
      <c r="G50" s="174" t="s">
        <v>276</v>
      </c>
      <c r="H50" s="174">
        <v>45</v>
      </c>
      <c r="I50" s="169" t="s">
        <v>196</v>
      </c>
      <c r="J50" s="169" t="s">
        <v>196</v>
      </c>
      <c r="K50" s="169">
        <v>0</v>
      </c>
    </row>
    <row r="51" spans="1:11" ht="15">
      <c r="A51" s="139" t="s">
        <v>241</v>
      </c>
      <c r="B51" s="139"/>
      <c r="C51" s="139"/>
      <c r="D51" s="139"/>
      <c r="E51" s="139"/>
    </row>
  </sheetData>
  <mergeCells count="98">
    <mergeCell ref="A42:A43"/>
    <mergeCell ref="A44:A45"/>
    <mergeCell ref="A46:A48"/>
    <mergeCell ref="G32:G33"/>
    <mergeCell ref="A49:A50"/>
    <mergeCell ref="A27:A29"/>
    <mergeCell ref="A30:A33"/>
    <mergeCell ref="A34:A36"/>
    <mergeCell ref="A37:A38"/>
    <mergeCell ref="A40:A41"/>
    <mergeCell ref="H32:H33"/>
    <mergeCell ref="B34:B35"/>
    <mergeCell ref="C34:C35"/>
    <mergeCell ref="D34:D35"/>
    <mergeCell ref="E34:E35"/>
    <mergeCell ref="F34:F35"/>
    <mergeCell ref="G34:G35"/>
    <mergeCell ref="H34:H35"/>
    <mergeCell ref="B32:B33"/>
    <mergeCell ref="C32:C33"/>
    <mergeCell ref="D32:D33"/>
    <mergeCell ref="E32:E33"/>
    <mergeCell ref="F32:F33"/>
    <mergeCell ref="G30:G31"/>
    <mergeCell ref="H30:H31"/>
    <mergeCell ref="B28:B29"/>
    <mergeCell ref="C28:C29"/>
    <mergeCell ref="D28:D29"/>
    <mergeCell ref="E28:E29"/>
    <mergeCell ref="B30:B31"/>
    <mergeCell ref="C30:C31"/>
    <mergeCell ref="D30:D31"/>
    <mergeCell ref="E30:E31"/>
    <mergeCell ref="F30:F31"/>
    <mergeCell ref="F28:F29"/>
    <mergeCell ref="G28:G29"/>
    <mergeCell ref="H28:H29"/>
    <mergeCell ref="B24:B25"/>
    <mergeCell ref="H20:H21"/>
    <mergeCell ref="B22:B23"/>
    <mergeCell ref="C22:C23"/>
    <mergeCell ref="D22:D23"/>
    <mergeCell ref="E22:E23"/>
    <mergeCell ref="F22:F23"/>
    <mergeCell ref="G22:G23"/>
    <mergeCell ref="H22:H23"/>
    <mergeCell ref="B20:B21"/>
    <mergeCell ref="C20:C21"/>
    <mergeCell ref="D20:D21"/>
    <mergeCell ref="E20:E21"/>
    <mergeCell ref="F20:F21"/>
    <mergeCell ref="G20:G21"/>
    <mergeCell ref="A20:A23"/>
    <mergeCell ref="A24:A26"/>
    <mergeCell ref="F16:F17"/>
    <mergeCell ref="G16:G17"/>
    <mergeCell ref="B18:B19"/>
    <mergeCell ref="C18:C19"/>
    <mergeCell ref="D18:D19"/>
    <mergeCell ref="E18:E19"/>
    <mergeCell ref="B15:B17"/>
    <mergeCell ref="C15:C17"/>
    <mergeCell ref="D15:D17"/>
    <mergeCell ref="E15:E17"/>
    <mergeCell ref="A15:A19"/>
    <mergeCell ref="C24:C25"/>
    <mergeCell ref="D24:D25"/>
    <mergeCell ref="E24:E25"/>
    <mergeCell ref="A5:D5"/>
    <mergeCell ref="E5:K5"/>
    <mergeCell ref="H16:H17"/>
    <mergeCell ref="F18:F19"/>
    <mergeCell ref="G18:G19"/>
    <mergeCell ref="H18:H19"/>
    <mergeCell ref="A6:D6"/>
    <mergeCell ref="E6:K6"/>
    <mergeCell ref="A7:D7"/>
    <mergeCell ref="E7:K7"/>
    <mergeCell ref="A8:K8"/>
    <mergeCell ref="A9:A11"/>
    <mergeCell ref="B9:K9"/>
    <mergeCell ref="B10:E10"/>
    <mergeCell ref="F10:H10"/>
    <mergeCell ref="I10:K10"/>
    <mergeCell ref="A1:K1"/>
    <mergeCell ref="A2:K2"/>
    <mergeCell ref="A3:D3"/>
    <mergeCell ref="E3:K3"/>
    <mergeCell ref="A4:D4"/>
    <mergeCell ref="E4:K4"/>
    <mergeCell ref="A12:A14"/>
    <mergeCell ref="B12:B13"/>
    <mergeCell ref="F12:F13"/>
    <mergeCell ref="G12:G13"/>
    <mergeCell ref="H12:H13"/>
    <mergeCell ref="C12:C13"/>
    <mergeCell ref="D12:D13"/>
    <mergeCell ref="E12:E13"/>
  </mergeCells>
  <printOptions horizontalCentered="1"/>
  <pageMargins left="0.25" right="0.25" top="0.47" bottom="0.49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C14" sqref="C14:D14"/>
    </sheetView>
  </sheetViews>
  <sheetFormatPr defaultColWidth="8.7109375" defaultRowHeight="15"/>
  <cols>
    <col min="1" max="1" width="11.140625" style="111" customWidth="1"/>
    <col min="2" max="2" width="11" style="111" customWidth="1"/>
    <col min="3" max="3" width="13.5703125" style="111" customWidth="1"/>
    <col min="4" max="4" width="11.7109375" style="111" customWidth="1"/>
    <col min="5" max="5" width="8.85546875" style="111" customWidth="1"/>
    <col min="6" max="6" width="10.140625" style="111" customWidth="1"/>
    <col min="7" max="7" width="10.42578125" style="111" customWidth="1"/>
    <col min="8" max="8" width="8.85546875" style="111" customWidth="1"/>
    <col min="9" max="10" width="10.7109375" style="111" customWidth="1"/>
    <col min="11" max="11" width="10.140625" style="111" customWidth="1"/>
    <col min="12" max="12" width="10.7109375" style="111" customWidth="1"/>
    <col min="13" max="16384" width="8.7109375" style="111"/>
  </cols>
  <sheetData>
    <row r="1" spans="1:12">
      <c r="A1" s="224" t="s">
        <v>242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</row>
    <row r="2" spans="1:12">
      <c r="A2" s="224" t="s">
        <v>243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</row>
    <row r="3" spans="1:12" s="132" customFormat="1" ht="15" customHeight="1">
      <c r="A3" s="238" t="s">
        <v>80</v>
      </c>
      <c r="B3" s="238"/>
      <c r="C3" s="238"/>
      <c r="D3" s="238"/>
      <c r="E3" s="239" t="s">
        <v>122</v>
      </c>
      <c r="F3" s="239"/>
      <c r="G3" s="239"/>
      <c r="H3" s="239"/>
      <c r="I3" s="239"/>
      <c r="J3" s="239"/>
      <c r="K3" s="239"/>
      <c r="L3" s="239"/>
    </row>
    <row r="4" spans="1:12" s="132" customFormat="1" ht="15" customHeight="1">
      <c r="A4" s="238" t="s">
        <v>244</v>
      </c>
      <c r="B4" s="238"/>
      <c r="C4" s="238"/>
      <c r="D4" s="238"/>
      <c r="E4" s="241" t="s">
        <v>262</v>
      </c>
      <c r="F4" s="241"/>
      <c r="G4" s="241"/>
      <c r="H4" s="241"/>
      <c r="I4" s="241"/>
      <c r="J4" s="241"/>
      <c r="K4" s="241"/>
      <c r="L4" s="241"/>
    </row>
    <row r="5" spans="1:12" s="132" customFormat="1" ht="15" customHeight="1">
      <c r="A5" s="238" t="s">
        <v>245</v>
      </c>
      <c r="B5" s="238"/>
      <c r="C5" s="238"/>
      <c r="D5" s="238"/>
      <c r="E5" s="239" t="s">
        <v>202</v>
      </c>
      <c r="F5" s="239"/>
      <c r="G5" s="239"/>
      <c r="H5" s="239"/>
      <c r="I5" s="239"/>
      <c r="J5" s="239"/>
      <c r="K5" s="239"/>
      <c r="L5" s="239"/>
    </row>
    <row r="6" spans="1:12" s="132" customFormat="1" ht="15" customHeight="1">
      <c r="A6" s="238" t="s">
        <v>246</v>
      </c>
      <c r="B6" s="238"/>
      <c r="C6" s="238"/>
      <c r="D6" s="238"/>
      <c r="E6" s="240">
        <v>40409</v>
      </c>
      <c r="F6" s="240"/>
      <c r="G6" s="240"/>
      <c r="H6" s="240"/>
      <c r="I6" s="240"/>
      <c r="J6" s="240"/>
      <c r="K6" s="240"/>
      <c r="L6" s="240"/>
    </row>
    <row r="7" spans="1:12" s="132" customFormat="1" ht="15" customHeight="1">
      <c r="A7" s="238" t="s">
        <v>247</v>
      </c>
      <c r="B7" s="238"/>
      <c r="C7" s="238"/>
      <c r="D7" s="238"/>
      <c r="E7" s="239" t="s">
        <v>203</v>
      </c>
      <c r="F7" s="239"/>
      <c r="G7" s="239"/>
      <c r="H7" s="239"/>
      <c r="I7" s="239"/>
      <c r="J7" s="239"/>
      <c r="K7" s="239"/>
      <c r="L7" s="239"/>
    </row>
    <row r="8" spans="1:12" s="132" customFormat="1" ht="15" customHeight="1">
      <c r="A8" s="229" t="s">
        <v>248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</row>
    <row r="9" spans="1:12" s="132" customFormat="1" ht="28.5" customHeight="1">
      <c r="A9" s="242" t="s">
        <v>249</v>
      </c>
      <c r="B9" s="242"/>
      <c r="C9" s="242"/>
      <c r="D9" s="242"/>
      <c r="E9" s="242"/>
      <c r="F9" s="230" t="s">
        <v>250</v>
      </c>
      <c r="G9" s="230"/>
      <c r="H9" s="230"/>
      <c r="I9" s="230"/>
      <c r="J9" s="230"/>
      <c r="K9" s="230"/>
      <c r="L9" s="173" t="s">
        <v>251</v>
      </c>
    </row>
    <row r="10" spans="1:12" s="137" customFormat="1" ht="71.25">
      <c r="A10" s="170" t="s">
        <v>252</v>
      </c>
      <c r="B10" s="170" t="s">
        <v>21</v>
      </c>
      <c r="C10" s="170" t="s">
        <v>253</v>
      </c>
      <c r="D10" s="170" t="s">
        <v>254</v>
      </c>
      <c r="E10" s="171" t="s">
        <v>210</v>
      </c>
      <c r="F10" s="170" t="s">
        <v>99</v>
      </c>
      <c r="G10" s="170" t="s">
        <v>21</v>
      </c>
      <c r="H10" s="170" t="s">
        <v>210</v>
      </c>
      <c r="I10" s="170" t="s">
        <v>255</v>
      </c>
      <c r="J10" s="170" t="s">
        <v>253</v>
      </c>
      <c r="K10" s="172" t="s">
        <v>256</v>
      </c>
      <c r="L10" s="172" t="s">
        <v>219</v>
      </c>
    </row>
    <row r="11" spans="1:12" s="116" customFormat="1" ht="66" customHeight="1">
      <c r="A11" s="121" t="s">
        <v>30</v>
      </c>
      <c r="B11" s="121" t="s">
        <v>159</v>
      </c>
      <c r="C11" s="159" t="s">
        <v>268</v>
      </c>
      <c r="D11" s="121" t="s">
        <v>160</v>
      </c>
      <c r="E11" s="121">
        <v>5</v>
      </c>
      <c r="F11" s="160" t="s">
        <v>196</v>
      </c>
      <c r="G11" s="160" t="s">
        <v>196</v>
      </c>
      <c r="H11" s="160" t="s">
        <v>196</v>
      </c>
      <c r="I11" s="160" t="s">
        <v>196</v>
      </c>
      <c r="J11" s="160" t="s">
        <v>196</v>
      </c>
      <c r="K11" s="160" t="s">
        <v>196</v>
      </c>
      <c r="L11" s="161" t="s">
        <v>238</v>
      </c>
    </row>
    <row r="12" spans="1:12" s="118" customFormat="1">
      <c r="A12" s="121" t="s">
        <v>161</v>
      </c>
      <c r="B12" s="121" t="s">
        <v>162</v>
      </c>
      <c r="C12" s="17" t="s">
        <v>269</v>
      </c>
      <c r="D12" s="121" t="s">
        <v>163</v>
      </c>
      <c r="E12" s="125">
        <v>5</v>
      </c>
      <c r="F12" s="123" t="s">
        <v>196</v>
      </c>
      <c r="G12" s="123" t="s">
        <v>196</v>
      </c>
      <c r="H12" s="123" t="s">
        <v>196</v>
      </c>
      <c r="I12" s="123" t="s">
        <v>196</v>
      </c>
      <c r="J12" s="123" t="s">
        <v>196</v>
      </c>
      <c r="K12" s="123" t="s">
        <v>196</v>
      </c>
      <c r="L12" s="124" t="s">
        <v>238</v>
      </c>
    </row>
    <row r="13" spans="1:12" s="118" customFormat="1" ht="75">
      <c r="A13" s="121" t="s">
        <v>31</v>
      </c>
      <c r="B13" s="121" t="s">
        <v>164</v>
      </c>
      <c r="C13" s="159" t="s">
        <v>270</v>
      </c>
      <c r="D13" s="121" t="s">
        <v>165</v>
      </c>
      <c r="E13" s="121">
        <v>5</v>
      </c>
      <c r="F13" s="123" t="s">
        <v>196</v>
      </c>
      <c r="G13" s="123" t="s">
        <v>196</v>
      </c>
      <c r="H13" s="123" t="s">
        <v>196</v>
      </c>
      <c r="I13" s="123" t="s">
        <v>196</v>
      </c>
      <c r="J13" s="123" t="s">
        <v>196</v>
      </c>
      <c r="K13" s="123" t="s">
        <v>196</v>
      </c>
      <c r="L13" s="124" t="s">
        <v>238</v>
      </c>
    </row>
    <row r="14" spans="1:12" s="118" customFormat="1" ht="60">
      <c r="A14" s="121" t="s">
        <v>166</v>
      </c>
      <c r="B14" s="121" t="s">
        <v>167</v>
      </c>
      <c r="C14" s="159" t="s">
        <v>277</v>
      </c>
      <c r="D14" s="17" t="s">
        <v>168</v>
      </c>
      <c r="E14" s="121">
        <v>4</v>
      </c>
      <c r="F14" s="126" t="s">
        <v>196</v>
      </c>
      <c r="G14" s="126" t="s">
        <v>196</v>
      </c>
      <c r="H14" s="126" t="s">
        <v>196</v>
      </c>
      <c r="I14" s="126" t="s">
        <v>196</v>
      </c>
      <c r="J14" s="126" t="s">
        <v>196</v>
      </c>
      <c r="K14" s="126" t="s">
        <v>196</v>
      </c>
      <c r="L14" s="124" t="s">
        <v>238</v>
      </c>
    </row>
    <row r="15" spans="1:12" s="118" customFormat="1" ht="30" customHeight="1">
      <c r="A15" s="121" t="s">
        <v>234</v>
      </c>
      <c r="B15" s="121" t="s">
        <v>235</v>
      </c>
      <c r="C15" s="127"/>
      <c r="D15" s="121"/>
      <c r="E15" s="121" t="s">
        <v>239</v>
      </c>
      <c r="F15" s="126" t="s">
        <v>196</v>
      </c>
      <c r="G15" s="126" t="s">
        <v>196</v>
      </c>
      <c r="H15" s="126" t="s">
        <v>196</v>
      </c>
      <c r="I15" s="126" t="s">
        <v>196</v>
      </c>
      <c r="J15" s="126" t="s">
        <v>196</v>
      </c>
      <c r="K15" s="126" t="s">
        <v>196</v>
      </c>
      <c r="L15" s="124" t="s">
        <v>238</v>
      </c>
    </row>
    <row r="16" spans="1:12" s="118" customFormat="1" ht="37.5" customHeight="1">
      <c r="A16" s="121" t="s">
        <v>236</v>
      </c>
      <c r="B16" s="121" t="s">
        <v>237</v>
      </c>
      <c r="C16" s="127"/>
      <c r="D16" s="121"/>
      <c r="E16" s="121" t="s">
        <v>240</v>
      </c>
      <c r="F16" s="126" t="s">
        <v>196</v>
      </c>
      <c r="G16" s="126" t="s">
        <v>196</v>
      </c>
      <c r="H16" s="126" t="s">
        <v>196</v>
      </c>
      <c r="I16" s="126" t="s">
        <v>196</v>
      </c>
      <c r="J16" s="126" t="s">
        <v>196</v>
      </c>
      <c r="K16" s="126" t="s">
        <v>196</v>
      </c>
      <c r="L16" s="124" t="s">
        <v>238</v>
      </c>
    </row>
    <row r="17" spans="1:12" s="118" customFormat="1">
      <c r="A17" s="120" t="s">
        <v>221</v>
      </c>
      <c r="B17" s="120" t="s">
        <v>222</v>
      </c>
      <c r="C17" s="162" t="s">
        <v>272</v>
      </c>
      <c r="D17" s="120" t="s">
        <v>223</v>
      </c>
      <c r="E17" s="121">
        <v>7</v>
      </c>
      <c r="F17" s="126" t="s">
        <v>196</v>
      </c>
      <c r="G17" s="126" t="s">
        <v>196</v>
      </c>
      <c r="H17" s="126" t="s">
        <v>196</v>
      </c>
      <c r="I17" s="126" t="s">
        <v>196</v>
      </c>
      <c r="J17" s="126" t="s">
        <v>196</v>
      </c>
      <c r="K17" s="126" t="s">
        <v>196</v>
      </c>
      <c r="L17" s="124" t="s">
        <v>238</v>
      </c>
    </row>
    <row r="18" spans="1:12" s="115" customFormat="1">
      <c r="A18" s="121" t="s">
        <v>27</v>
      </c>
      <c r="B18" s="121" t="s">
        <v>27</v>
      </c>
      <c r="C18" s="121" t="s">
        <v>27</v>
      </c>
      <c r="D18" s="121" t="s">
        <v>27</v>
      </c>
      <c r="E18" s="121" t="s">
        <v>27</v>
      </c>
      <c r="F18" s="128" t="s">
        <v>231</v>
      </c>
      <c r="G18" s="129" t="s">
        <v>224</v>
      </c>
      <c r="H18" s="130">
        <v>6</v>
      </c>
      <c r="I18" s="129" t="s">
        <v>232</v>
      </c>
      <c r="J18" s="17" t="s">
        <v>278</v>
      </c>
      <c r="K18" s="129" t="s">
        <v>229</v>
      </c>
      <c r="L18" s="131" t="s">
        <v>197</v>
      </c>
    </row>
    <row r="19" spans="1:12" s="118" customFormat="1">
      <c r="A19" s="121" t="s">
        <v>27</v>
      </c>
      <c r="B19" s="121" t="s">
        <v>27</v>
      </c>
      <c r="C19" s="121" t="s">
        <v>27</v>
      </c>
      <c r="D19" s="121" t="s">
        <v>27</v>
      </c>
      <c r="E19" s="121" t="s">
        <v>27</v>
      </c>
      <c r="F19" s="122" t="s">
        <v>225</v>
      </c>
      <c r="G19" s="122" t="s">
        <v>226</v>
      </c>
      <c r="H19" s="120">
        <v>15</v>
      </c>
      <c r="I19" s="127" t="s">
        <v>230</v>
      </c>
      <c r="J19" s="17" t="s">
        <v>271</v>
      </c>
      <c r="K19" s="122" t="s">
        <v>230</v>
      </c>
      <c r="L19" s="131" t="s">
        <v>197</v>
      </c>
    </row>
    <row r="20" spans="1:12" s="132" customFormat="1">
      <c r="A20" s="121" t="s">
        <v>27</v>
      </c>
      <c r="B20" s="121" t="s">
        <v>27</v>
      </c>
      <c r="C20" s="121" t="s">
        <v>27</v>
      </c>
      <c r="D20" s="121" t="s">
        <v>27</v>
      </c>
      <c r="E20" s="121" t="s">
        <v>27</v>
      </c>
      <c r="F20" s="122" t="s">
        <v>227</v>
      </c>
      <c r="G20" s="122" t="s">
        <v>228</v>
      </c>
      <c r="H20" s="120">
        <v>7</v>
      </c>
      <c r="I20" s="122" t="s">
        <v>233</v>
      </c>
      <c r="J20" s="17" t="s">
        <v>279</v>
      </c>
      <c r="K20" s="122" t="s">
        <v>233</v>
      </c>
      <c r="L20" s="131" t="s">
        <v>197</v>
      </c>
    </row>
    <row r="21" spans="1:12" s="132" customFormat="1">
      <c r="A21" s="237" t="s">
        <v>241</v>
      </c>
      <c r="B21" s="237"/>
      <c r="C21" s="237"/>
      <c r="D21" s="237"/>
      <c r="E21" s="237"/>
    </row>
  </sheetData>
  <mergeCells count="16">
    <mergeCell ref="F9:K9"/>
    <mergeCell ref="A21:E21"/>
    <mergeCell ref="A1:L1"/>
    <mergeCell ref="A2:L2"/>
    <mergeCell ref="A5:D5"/>
    <mergeCell ref="E5:L5"/>
    <mergeCell ref="A6:D6"/>
    <mergeCell ref="E6:L6"/>
    <mergeCell ref="A3:D3"/>
    <mergeCell ref="E3:L3"/>
    <mergeCell ref="A4:D4"/>
    <mergeCell ref="E4:L4"/>
    <mergeCell ref="A7:D7"/>
    <mergeCell ref="E7:L7"/>
    <mergeCell ref="A8:L8"/>
    <mergeCell ref="A9:E9"/>
  </mergeCells>
  <printOptions horizontalCentered="1"/>
  <pageMargins left="0.25" right="0.25" top="0.43" bottom="0.49" header="0.3" footer="0.3"/>
  <pageSetup paperSize="9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0"/>
  <sheetViews>
    <sheetView tabSelected="1" topLeftCell="A25" workbookViewId="0">
      <selection activeCell="O36" sqref="O36"/>
    </sheetView>
  </sheetViews>
  <sheetFormatPr defaultRowHeight="14.25"/>
  <cols>
    <col min="1" max="1" width="10.85546875" style="138" customWidth="1"/>
    <col min="2" max="2" width="9.140625" style="138" customWidth="1"/>
    <col min="3" max="10" width="11.7109375" style="138" customWidth="1"/>
    <col min="11" max="11" width="8.140625" style="138" customWidth="1"/>
    <col min="12" max="12" width="20.42578125" style="138" customWidth="1"/>
    <col min="13" max="16384" width="9.140625" style="138"/>
  </cols>
  <sheetData>
    <row r="1" spans="1:12" ht="15">
      <c r="A1" s="224" t="s">
        <v>242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</row>
    <row r="2" spans="1:12" ht="15">
      <c r="A2" s="224" t="s">
        <v>243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</row>
    <row r="3" spans="1:12" s="116" customFormat="1">
      <c r="A3" s="225" t="s">
        <v>80</v>
      </c>
      <c r="B3" s="225"/>
      <c r="C3" s="225"/>
      <c r="D3" s="225"/>
      <c r="E3" s="226" t="s">
        <v>122</v>
      </c>
      <c r="F3" s="226"/>
      <c r="G3" s="226"/>
      <c r="H3" s="226"/>
      <c r="I3" s="226"/>
      <c r="J3" s="226"/>
      <c r="K3" s="226"/>
      <c r="L3" s="226"/>
    </row>
    <row r="4" spans="1:12" s="116" customFormat="1">
      <c r="A4" s="225" t="s">
        <v>257</v>
      </c>
      <c r="B4" s="225"/>
      <c r="C4" s="225"/>
      <c r="D4" s="225"/>
      <c r="E4" s="226" t="s">
        <v>262</v>
      </c>
      <c r="F4" s="226"/>
      <c r="G4" s="226"/>
      <c r="H4" s="226"/>
      <c r="I4" s="226"/>
      <c r="J4" s="226"/>
      <c r="K4" s="226"/>
      <c r="L4" s="226"/>
    </row>
    <row r="5" spans="1:12" s="116" customFormat="1">
      <c r="A5" s="225" t="s">
        <v>258</v>
      </c>
      <c r="B5" s="225"/>
      <c r="C5" s="225"/>
      <c r="D5" s="225"/>
      <c r="E5" s="226" t="s">
        <v>202</v>
      </c>
      <c r="F5" s="226"/>
      <c r="G5" s="226"/>
      <c r="H5" s="226"/>
      <c r="I5" s="226"/>
      <c r="J5" s="226"/>
      <c r="K5" s="226"/>
      <c r="L5" s="226"/>
    </row>
    <row r="6" spans="1:12" s="116" customFormat="1">
      <c r="A6" s="225" t="s">
        <v>259</v>
      </c>
      <c r="B6" s="225"/>
      <c r="C6" s="225"/>
      <c r="D6" s="225"/>
      <c r="E6" s="227" t="s">
        <v>128</v>
      </c>
      <c r="F6" s="226"/>
      <c r="G6" s="226"/>
      <c r="H6" s="226"/>
      <c r="I6" s="226"/>
      <c r="J6" s="226"/>
      <c r="K6" s="226"/>
      <c r="L6" s="226"/>
    </row>
    <row r="7" spans="1:12" s="116" customFormat="1">
      <c r="A7" s="228" t="s">
        <v>73</v>
      </c>
      <c r="B7" s="228"/>
      <c r="C7" s="228"/>
      <c r="D7" s="228"/>
      <c r="E7" s="226" t="s">
        <v>203</v>
      </c>
      <c r="F7" s="226"/>
      <c r="G7" s="226"/>
      <c r="H7" s="226"/>
      <c r="I7" s="226"/>
      <c r="J7" s="226"/>
      <c r="K7" s="226"/>
      <c r="L7" s="226"/>
    </row>
    <row r="8" spans="1:12" s="116" customFormat="1" ht="19.350000000000001" customHeight="1">
      <c r="A8" s="229" t="s">
        <v>204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</row>
    <row r="9" spans="1:12" s="116" customFormat="1" ht="18" customHeight="1">
      <c r="A9" s="230" t="s">
        <v>205</v>
      </c>
      <c r="B9" s="229" t="s">
        <v>98</v>
      </c>
      <c r="C9" s="229"/>
      <c r="D9" s="229"/>
      <c r="E9" s="229"/>
      <c r="F9" s="229"/>
      <c r="G9" s="229"/>
      <c r="H9" s="229"/>
      <c r="I9" s="229"/>
      <c r="J9" s="229"/>
      <c r="K9" s="229"/>
      <c r="L9" s="229"/>
    </row>
    <row r="10" spans="1:12" s="116" customFormat="1" ht="21" customHeight="1">
      <c r="A10" s="230"/>
      <c r="B10" s="231" t="s">
        <v>206</v>
      </c>
      <c r="C10" s="231"/>
      <c r="D10" s="231"/>
      <c r="E10" s="231"/>
      <c r="F10" s="232" t="s">
        <v>207</v>
      </c>
      <c r="G10" s="232"/>
      <c r="H10" s="232"/>
      <c r="I10" s="233" t="s">
        <v>208</v>
      </c>
      <c r="J10" s="233"/>
      <c r="K10" s="233"/>
      <c r="L10" s="233"/>
    </row>
    <row r="11" spans="1:12" s="116" customFormat="1" ht="42" customHeight="1">
      <c r="A11" s="230"/>
      <c r="B11" s="112" t="s">
        <v>209</v>
      </c>
      <c r="C11" s="166" t="s">
        <v>99</v>
      </c>
      <c r="D11" s="166" t="s">
        <v>21</v>
      </c>
      <c r="E11" s="166" t="s">
        <v>210</v>
      </c>
      <c r="F11" s="166" t="s">
        <v>99</v>
      </c>
      <c r="G11" s="166" t="s">
        <v>21</v>
      </c>
      <c r="H11" s="114" t="s">
        <v>211</v>
      </c>
      <c r="I11" s="166" t="s">
        <v>99</v>
      </c>
      <c r="J11" s="166" t="s">
        <v>21</v>
      </c>
      <c r="K11" s="166" t="s">
        <v>210</v>
      </c>
      <c r="L11" s="177" t="s">
        <v>280</v>
      </c>
    </row>
    <row r="12" spans="1:12" s="116" customFormat="1" ht="35.85" customHeight="1">
      <c r="A12" s="217" t="s">
        <v>212</v>
      </c>
      <c r="B12" s="220" t="s">
        <v>43</v>
      </c>
      <c r="C12" s="222">
        <v>40525</v>
      </c>
      <c r="D12" s="222">
        <v>40574</v>
      </c>
      <c r="E12" s="223">
        <v>50</v>
      </c>
      <c r="F12" s="250" t="s">
        <v>130</v>
      </c>
      <c r="G12" s="220" t="s">
        <v>131</v>
      </c>
      <c r="H12" s="220">
        <v>2</v>
      </c>
      <c r="I12" s="166" t="s">
        <v>263</v>
      </c>
      <c r="J12" s="176" t="s">
        <v>265</v>
      </c>
      <c r="K12" s="166">
        <v>28</v>
      </c>
      <c r="L12" s="243" t="s">
        <v>281</v>
      </c>
    </row>
    <row r="13" spans="1:12" ht="18" customHeight="1">
      <c r="A13" s="218"/>
      <c r="B13" s="221"/>
      <c r="C13" s="222"/>
      <c r="D13" s="222"/>
      <c r="E13" s="223"/>
      <c r="F13" s="251"/>
      <c r="G13" s="221"/>
      <c r="H13" s="221"/>
      <c r="I13" s="165" t="s">
        <v>264</v>
      </c>
      <c r="J13" s="165" t="s">
        <v>266</v>
      </c>
      <c r="K13" s="165">
        <v>20</v>
      </c>
      <c r="L13" s="243"/>
    </row>
    <row r="14" spans="1:12" ht="18" customHeight="1">
      <c r="A14" s="219"/>
      <c r="B14" s="154" t="s">
        <v>46</v>
      </c>
      <c r="C14" s="155" t="s">
        <v>267</v>
      </c>
      <c r="D14" s="155">
        <v>40549</v>
      </c>
      <c r="E14" s="163">
        <v>14</v>
      </c>
      <c r="F14" s="164" t="s">
        <v>196</v>
      </c>
      <c r="G14" s="164" t="s">
        <v>196</v>
      </c>
      <c r="H14" s="165">
        <v>0</v>
      </c>
      <c r="I14" s="155" t="s">
        <v>267</v>
      </c>
      <c r="J14" s="155">
        <v>40549</v>
      </c>
      <c r="K14" s="163">
        <v>14</v>
      </c>
      <c r="L14" s="243"/>
    </row>
    <row r="15" spans="1:12" ht="18" customHeight="1">
      <c r="A15" s="234" t="s">
        <v>213</v>
      </c>
      <c r="B15" s="223" t="s">
        <v>43</v>
      </c>
      <c r="C15" s="223" t="s">
        <v>107</v>
      </c>
      <c r="D15" s="223" t="s">
        <v>45</v>
      </c>
      <c r="E15" s="223">
        <v>46</v>
      </c>
      <c r="F15" s="165" t="s">
        <v>132</v>
      </c>
      <c r="G15" s="165" t="s">
        <v>133</v>
      </c>
      <c r="H15" s="165">
        <v>7</v>
      </c>
      <c r="I15" s="146" t="s">
        <v>107</v>
      </c>
      <c r="J15" s="146" t="s">
        <v>134</v>
      </c>
      <c r="K15" s="165">
        <v>22</v>
      </c>
      <c r="L15" s="243" t="s">
        <v>282</v>
      </c>
    </row>
    <row r="16" spans="1:12" ht="18" customHeight="1">
      <c r="A16" s="234"/>
      <c r="B16" s="223"/>
      <c r="C16" s="223"/>
      <c r="D16" s="223"/>
      <c r="E16" s="223"/>
      <c r="F16" s="223" t="s">
        <v>135</v>
      </c>
      <c r="G16" s="223" t="s">
        <v>44</v>
      </c>
      <c r="H16" s="223">
        <v>7</v>
      </c>
      <c r="I16" s="146" t="s">
        <v>136</v>
      </c>
      <c r="J16" s="146" t="s">
        <v>137</v>
      </c>
      <c r="K16" s="165">
        <v>8</v>
      </c>
      <c r="L16" s="243"/>
    </row>
    <row r="17" spans="1:12" ht="18" customHeight="1">
      <c r="A17" s="234"/>
      <c r="B17" s="223"/>
      <c r="C17" s="223"/>
      <c r="D17" s="223"/>
      <c r="E17" s="223"/>
      <c r="F17" s="223"/>
      <c r="G17" s="223"/>
      <c r="H17" s="223"/>
      <c r="I17" s="146" t="s">
        <v>138</v>
      </c>
      <c r="J17" s="146" t="s">
        <v>45</v>
      </c>
      <c r="K17" s="165">
        <v>2</v>
      </c>
      <c r="L17" s="243"/>
    </row>
    <row r="18" spans="1:12" ht="18" customHeight="1">
      <c r="A18" s="234"/>
      <c r="B18" s="223" t="s">
        <v>46</v>
      </c>
      <c r="C18" s="223" t="s">
        <v>108</v>
      </c>
      <c r="D18" s="223" t="s">
        <v>109</v>
      </c>
      <c r="E18" s="223">
        <v>47</v>
      </c>
      <c r="F18" s="223" t="s">
        <v>47</v>
      </c>
      <c r="G18" s="223" t="s">
        <v>48</v>
      </c>
      <c r="H18" s="223">
        <v>14</v>
      </c>
      <c r="I18" s="146" t="s">
        <v>108</v>
      </c>
      <c r="J18" s="146" t="s">
        <v>49</v>
      </c>
      <c r="K18" s="165">
        <v>22</v>
      </c>
      <c r="L18" s="243" t="s">
        <v>283</v>
      </c>
    </row>
    <row r="19" spans="1:12" ht="18" customHeight="1">
      <c r="A19" s="234"/>
      <c r="B19" s="223"/>
      <c r="C19" s="223"/>
      <c r="D19" s="223"/>
      <c r="E19" s="223"/>
      <c r="F19" s="223"/>
      <c r="G19" s="223"/>
      <c r="H19" s="223"/>
      <c r="I19" s="146" t="s">
        <v>54</v>
      </c>
      <c r="J19" s="146" t="s">
        <v>109</v>
      </c>
      <c r="K19" s="165">
        <v>11</v>
      </c>
      <c r="L19" s="243"/>
    </row>
    <row r="20" spans="1:12" ht="18" customHeight="1">
      <c r="A20" s="234" t="s">
        <v>214</v>
      </c>
      <c r="B20" s="223" t="s">
        <v>43</v>
      </c>
      <c r="C20" s="223" t="s">
        <v>50</v>
      </c>
      <c r="D20" s="223" t="s">
        <v>51</v>
      </c>
      <c r="E20" s="223">
        <v>21</v>
      </c>
      <c r="F20" s="223" t="s">
        <v>139</v>
      </c>
      <c r="G20" s="223" t="s">
        <v>52</v>
      </c>
      <c r="H20" s="223">
        <v>5</v>
      </c>
      <c r="I20" s="146" t="s">
        <v>50</v>
      </c>
      <c r="J20" s="146" t="s">
        <v>140</v>
      </c>
      <c r="K20" s="165">
        <v>13</v>
      </c>
      <c r="L20" s="243"/>
    </row>
    <row r="21" spans="1:12" ht="18" customHeight="1">
      <c r="A21" s="234"/>
      <c r="B21" s="223"/>
      <c r="C21" s="223"/>
      <c r="D21" s="223"/>
      <c r="E21" s="223"/>
      <c r="F21" s="223"/>
      <c r="G21" s="223"/>
      <c r="H21" s="223"/>
      <c r="I21" s="146" t="s">
        <v>53</v>
      </c>
      <c r="J21" s="146" t="s">
        <v>51</v>
      </c>
      <c r="K21" s="165">
        <v>3</v>
      </c>
      <c r="L21" s="243"/>
    </row>
    <row r="22" spans="1:12" ht="18" customHeight="1">
      <c r="A22" s="234"/>
      <c r="B22" s="223" t="s">
        <v>46</v>
      </c>
      <c r="C22" s="223" t="s">
        <v>55</v>
      </c>
      <c r="D22" s="223" t="s">
        <v>56</v>
      </c>
      <c r="E22" s="223">
        <v>39</v>
      </c>
      <c r="F22" s="223" t="s">
        <v>110</v>
      </c>
      <c r="G22" s="223" t="s">
        <v>141</v>
      </c>
      <c r="H22" s="223">
        <v>6</v>
      </c>
      <c r="I22" s="146" t="s">
        <v>55</v>
      </c>
      <c r="J22" s="146" t="s">
        <v>142</v>
      </c>
      <c r="K22" s="165">
        <v>31</v>
      </c>
      <c r="L22" s="243" t="s">
        <v>284</v>
      </c>
    </row>
    <row r="23" spans="1:12" ht="18" customHeight="1">
      <c r="A23" s="234"/>
      <c r="B23" s="223"/>
      <c r="C23" s="223"/>
      <c r="D23" s="223"/>
      <c r="E23" s="223"/>
      <c r="F23" s="223"/>
      <c r="G23" s="223"/>
      <c r="H23" s="223"/>
      <c r="I23" s="146" t="s">
        <v>57</v>
      </c>
      <c r="J23" s="146" t="s">
        <v>56</v>
      </c>
      <c r="K23" s="165">
        <v>2</v>
      </c>
      <c r="L23" s="243"/>
    </row>
    <row r="24" spans="1:12" ht="18" customHeight="1">
      <c r="A24" s="234" t="s">
        <v>220</v>
      </c>
      <c r="B24" s="223" t="s">
        <v>43</v>
      </c>
      <c r="C24" s="223" t="s">
        <v>58</v>
      </c>
      <c r="D24" s="223" t="s">
        <v>59</v>
      </c>
      <c r="E24" s="223">
        <v>17</v>
      </c>
      <c r="F24" s="165" t="s">
        <v>58</v>
      </c>
      <c r="G24" s="165" t="s">
        <v>143</v>
      </c>
      <c r="H24" s="165">
        <v>7</v>
      </c>
      <c r="I24" s="146" t="s">
        <v>144</v>
      </c>
      <c r="J24" s="146" t="s">
        <v>61</v>
      </c>
      <c r="K24" s="165">
        <v>8</v>
      </c>
      <c r="L24" s="243"/>
    </row>
    <row r="25" spans="1:12" ht="18" customHeight="1">
      <c r="A25" s="234"/>
      <c r="B25" s="223"/>
      <c r="C25" s="223"/>
      <c r="D25" s="223"/>
      <c r="E25" s="223"/>
      <c r="F25" s="165" t="s">
        <v>60</v>
      </c>
      <c r="G25" s="165" t="s">
        <v>59</v>
      </c>
      <c r="H25" s="165">
        <v>2</v>
      </c>
      <c r="I25" s="165" t="s">
        <v>27</v>
      </c>
      <c r="J25" s="165" t="s">
        <v>27</v>
      </c>
      <c r="K25" s="165" t="s">
        <v>27</v>
      </c>
      <c r="L25" s="243"/>
    </row>
    <row r="26" spans="1:12" ht="18" customHeight="1">
      <c r="A26" s="234"/>
      <c r="B26" s="165" t="s">
        <v>46</v>
      </c>
      <c r="C26" s="165" t="s">
        <v>62</v>
      </c>
      <c r="D26" s="165" t="s">
        <v>111</v>
      </c>
      <c r="E26" s="165">
        <v>48</v>
      </c>
      <c r="F26" s="165" t="s">
        <v>62</v>
      </c>
      <c r="G26" s="165" t="s">
        <v>111</v>
      </c>
      <c r="H26" s="165">
        <v>48</v>
      </c>
      <c r="I26" s="165" t="s">
        <v>27</v>
      </c>
      <c r="J26" s="165" t="s">
        <v>27</v>
      </c>
      <c r="K26" s="165" t="s">
        <v>27</v>
      </c>
      <c r="L26" s="243" t="s">
        <v>285</v>
      </c>
    </row>
    <row r="27" spans="1:12" ht="18" customHeight="1">
      <c r="A27" s="234" t="s">
        <v>215</v>
      </c>
      <c r="B27" s="165" t="s">
        <v>43</v>
      </c>
      <c r="C27" s="165" t="s">
        <v>112</v>
      </c>
      <c r="D27" s="165" t="s">
        <v>63</v>
      </c>
      <c r="E27" s="165">
        <v>15</v>
      </c>
      <c r="F27" s="165" t="s">
        <v>27</v>
      </c>
      <c r="G27" s="165" t="s">
        <v>27</v>
      </c>
      <c r="H27" s="165" t="s">
        <v>27</v>
      </c>
      <c r="I27" s="146" t="s">
        <v>112</v>
      </c>
      <c r="J27" s="146" t="s">
        <v>63</v>
      </c>
      <c r="K27" s="165">
        <v>15</v>
      </c>
      <c r="L27" s="243"/>
    </row>
    <row r="28" spans="1:12" ht="18" customHeight="1">
      <c r="A28" s="234"/>
      <c r="B28" s="223" t="s">
        <v>46</v>
      </c>
      <c r="C28" s="223" t="s">
        <v>64</v>
      </c>
      <c r="D28" s="223" t="s">
        <v>79</v>
      </c>
      <c r="E28" s="223">
        <v>45</v>
      </c>
      <c r="F28" s="223" t="s">
        <v>145</v>
      </c>
      <c r="G28" s="223" t="s">
        <v>146</v>
      </c>
      <c r="H28" s="223">
        <v>38</v>
      </c>
      <c r="I28" s="146" t="s">
        <v>64</v>
      </c>
      <c r="J28" s="146" t="s">
        <v>113</v>
      </c>
      <c r="K28" s="165">
        <v>4</v>
      </c>
      <c r="L28" s="244" t="s">
        <v>286</v>
      </c>
    </row>
    <row r="29" spans="1:12" ht="18" customHeight="1">
      <c r="A29" s="234"/>
      <c r="B29" s="223"/>
      <c r="C29" s="223"/>
      <c r="D29" s="223"/>
      <c r="E29" s="223"/>
      <c r="F29" s="223"/>
      <c r="G29" s="223"/>
      <c r="H29" s="223"/>
      <c r="I29" s="146" t="s">
        <v>147</v>
      </c>
      <c r="J29" s="146" t="s">
        <v>79</v>
      </c>
      <c r="K29" s="165">
        <v>3</v>
      </c>
      <c r="L29" s="245"/>
    </row>
    <row r="30" spans="1:12" ht="18" customHeight="1">
      <c r="A30" s="234" t="s">
        <v>216</v>
      </c>
      <c r="B30" s="223" t="s">
        <v>43</v>
      </c>
      <c r="C30" s="223" t="s">
        <v>114</v>
      </c>
      <c r="D30" s="223" t="s">
        <v>65</v>
      </c>
      <c r="E30" s="223">
        <v>15</v>
      </c>
      <c r="F30" s="223" t="s">
        <v>148</v>
      </c>
      <c r="G30" s="223" t="s">
        <v>116</v>
      </c>
      <c r="H30" s="223">
        <v>5</v>
      </c>
      <c r="I30" s="146" t="s">
        <v>114</v>
      </c>
      <c r="J30" s="146" t="s">
        <v>115</v>
      </c>
      <c r="K30" s="165">
        <v>2</v>
      </c>
      <c r="L30" s="290"/>
    </row>
    <row r="31" spans="1:12" ht="18" customHeight="1">
      <c r="A31" s="234"/>
      <c r="B31" s="223"/>
      <c r="C31" s="223"/>
      <c r="D31" s="223"/>
      <c r="E31" s="223"/>
      <c r="F31" s="223"/>
      <c r="G31" s="223"/>
      <c r="H31" s="223"/>
      <c r="I31" s="146" t="s">
        <v>117</v>
      </c>
      <c r="J31" s="146" t="s">
        <v>65</v>
      </c>
      <c r="K31" s="165">
        <v>8</v>
      </c>
      <c r="L31" s="291"/>
    </row>
    <row r="32" spans="1:12" ht="18" customHeight="1">
      <c r="A32" s="234"/>
      <c r="B32" s="223" t="s">
        <v>46</v>
      </c>
      <c r="C32" s="223" t="s">
        <v>118</v>
      </c>
      <c r="D32" s="223" t="s">
        <v>66</v>
      </c>
      <c r="E32" s="223">
        <v>48</v>
      </c>
      <c r="F32" s="223" t="s">
        <v>67</v>
      </c>
      <c r="G32" s="223" t="s">
        <v>149</v>
      </c>
      <c r="H32" s="223">
        <v>16</v>
      </c>
      <c r="I32" s="146" t="s">
        <v>118</v>
      </c>
      <c r="J32" s="146" t="s">
        <v>68</v>
      </c>
      <c r="K32" s="165">
        <v>4</v>
      </c>
      <c r="L32" s="244" t="s">
        <v>287</v>
      </c>
    </row>
    <row r="33" spans="1:12" ht="18" customHeight="1">
      <c r="A33" s="234"/>
      <c r="B33" s="223"/>
      <c r="C33" s="223"/>
      <c r="D33" s="223"/>
      <c r="E33" s="223"/>
      <c r="F33" s="223"/>
      <c r="G33" s="223"/>
      <c r="H33" s="223"/>
      <c r="I33" s="146" t="s">
        <v>150</v>
      </c>
      <c r="J33" s="146" t="s">
        <v>66</v>
      </c>
      <c r="K33" s="165">
        <v>28</v>
      </c>
      <c r="L33" s="245"/>
    </row>
    <row r="34" spans="1:12" ht="18" customHeight="1">
      <c r="A34" s="234" t="s">
        <v>217</v>
      </c>
      <c r="B34" s="223" t="s">
        <v>43</v>
      </c>
      <c r="C34" s="223" t="s">
        <v>77</v>
      </c>
      <c r="D34" s="223" t="s">
        <v>119</v>
      </c>
      <c r="E34" s="223">
        <v>15</v>
      </c>
      <c r="F34" s="223" t="s">
        <v>151</v>
      </c>
      <c r="G34" s="223" t="s">
        <v>152</v>
      </c>
      <c r="H34" s="223">
        <v>3</v>
      </c>
      <c r="I34" s="146" t="s">
        <v>77</v>
      </c>
      <c r="J34" s="146" t="s">
        <v>153</v>
      </c>
      <c r="K34" s="165">
        <v>5</v>
      </c>
      <c r="L34" s="245"/>
    </row>
    <row r="35" spans="1:12" ht="18" customHeight="1">
      <c r="A35" s="234"/>
      <c r="B35" s="223"/>
      <c r="C35" s="223"/>
      <c r="D35" s="223"/>
      <c r="E35" s="223"/>
      <c r="F35" s="223"/>
      <c r="G35" s="223"/>
      <c r="H35" s="223"/>
      <c r="I35" s="146" t="s">
        <v>154</v>
      </c>
      <c r="J35" s="146" t="s">
        <v>119</v>
      </c>
      <c r="K35" s="165">
        <v>7</v>
      </c>
      <c r="L35" s="246"/>
    </row>
    <row r="36" spans="1:12" ht="18" customHeight="1">
      <c r="A36" s="234"/>
      <c r="B36" s="165" t="s">
        <v>46</v>
      </c>
      <c r="C36" s="165" t="s">
        <v>69</v>
      </c>
      <c r="D36" s="165" t="s">
        <v>70</v>
      </c>
      <c r="E36" s="165">
        <v>45</v>
      </c>
      <c r="F36" s="165" t="s">
        <v>121</v>
      </c>
      <c r="G36" s="165" t="s">
        <v>70</v>
      </c>
      <c r="H36" s="165">
        <v>29</v>
      </c>
      <c r="I36" s="146" t="s">
        <v>69</v>
      </c>
      <c r="J36" s="146" t="s">
        <v>120</v>
      </c>
      <c r="K36" s="165">
        <v>16</v>
      </c>
      <c r="L36" s="243" t="s">
        <v>288</v>
      </c>
    </row>
    <row r="37" spans="1:12" ht="18" customHeight="1">
      <c r="A37" s="234" t="s">
        <v>218</v>
      </c>
      <c r="B37" s="165" t="s">
        <v>43</v>
      </c>
      <c r="C37" s="165" t="s">
        <v>71</v>
      </c>
      <c r="D37" s="165" t="s">
        <v>72</v>
      </c>
      <c r="E37" s="165">
        <v>15</v>
      </c>
      <c r="F37" s="165" t="s">
        <v>27</v>
      </c>
      <c r="G37" s="165" t="s">
        <v>27</v>
      </c>
      <c r="H37" s="165" t="s">
        <v>27</v>
      </c>
      <c r="I37" s="146" t="s">
        <v>71</v>
      </c>
      <c r="J37" s="146" t="s">
        <v>72</v>
      </c>
      <c r="K37" s="165">
        <v>15</v>
      </c>
      <c r="L37" s="243"/>
    </row>
    <row r="38" spans="1:12" ht="18" customHeight="1">
      <c r="A38" s="234"/>
      <c r="B38" s="165" t="s">
        <v>172</v>
      </c>
      <c r="C38" s="165" t="s">
        <v>173</v>
      </c>
      <c r="D38" s="165" t="s">
        <v>174</v>
      </c>
      <c r="E38" s="165">
        <v>45</v>
      </c>
      <c r="F38" s="150">
        <v>43242</v>
      </c>
      <c r="G38" s="140">
        <v>43271</v>
      </c>
      <c r="H38" s="141">
        <f>G38-F38+1</f>
        <v>30</v>
      </c>
      <c r="I38" s="147">
        <v>43236</v>
      </c>
      <c r="J38" s="147">
        <v>43241</v>
      </c>
      <c r="K38" s="119">
        <v>6</v>
      </c>
      <c r="L38" s="243" t="s">
        <v>289</v>
      </c>
    </row>
    <row r="39" spans="1:12" ht="18" customHeight="1">
      <c r="A39" s="167"/>
      <c r="B39" s="165"/>
      <c r="C39" s="165"/>
      <c r="D39" s="165"/>
      <c r="E39" s="165"/>
      <c r="F39" s="150"/>
      <c r="G39" s="140"/>
      <c r="H39" s="140"/>
      <c r="I39" s="148">
        <v>43272</v>
      </c>
      <c r="J39" s="148">
        <v>43280</v>
      </c>
      <c r="K39" s="119">
        <v>9</v>
      </c>
      <c r="L39" s="243"/>
    </row>
    <row r="40" spans="1:12" ht="18" customHeight="1">
      <c r="A40" s="223" t="s">
        <v>175</v>
      </c>
      <c r="B40" s="165" t="s">
        <v>43</v>
      </c>
      <c r="C40" s="165" t="s">
        <v>176</v>
      </c>
      <c r="D40" s="165" t="s">
        <v>177</v>
      </c>
      <c r="E40" s="165">
        <v>15</v>
      </c>
      <c r="F40" s="165" t="s">
        <v>27</v>
      </c>
      <c r="G40" s="165" t="s">
        <v>27</v>
      </c>
      <c r="H40" s="165" t="s">
        <v>27</v>
      </c>
      <c r="I40" s="147">
        <v>43426</v>
      </c>
      <c r="J40" s="148">
        <v>43440</v>
      </c>
      <c r="K40" s="119">
        <v>15</v>
      </c>
      <c r="L40" s="247" t="s">
        <v>293</v>
      </c>
    </row>
    <row r="41" spans="1:12" ht="18" customHeight="1">
      <c r="A41" s="223"/>
      <c r="B41" s="165" t="s">
        <v>172</v>
      </c>
      <c r="C41" s="165" t="s">
        <v>178</v>
      </c>
      <c r="D41" s="165" t="s">
        <v>179</v>
      </c>
      <c r="E41" s="165">
        <v>45</v>
      </c>
      <c r="F41" s="145" t="s">
        <v>178</v>
      </c>
      <c r="G41" s="145" t="s">
        <v>179</v>
      </c>
      <c r="H41" s="145">
        <v>45</v>
      </c>
      <c r="I41" s="165" t="s">
        <v>196</v>
      </c>
      <c r="J41" s="168" t="s">
        <v>196</v>
      </c>
      <c r="K41" s="119" t="s">
        <v>273</v>
      </c>
      <c r="L41" s="248"/>
    </row>
    <row r="42" spans="1:12">
      <c r="A42" s="223" t="s">
        <v>180</v>
      </c>
      <c r="B42" s="165" t="s">
        <v>43</v>
      </c>
      <c r="C42" s="165" t="s">
        <v>181</v>
      </c>
      <c r="D42" s="165" t="s">
        <v>182</v>
      </c>
      <c r="E42" s="165">
        <v>15</v>
      </c>
      <c r="F42" s="145" t="s">
        <v>181</v>
      </c>
      <c r="G42" s="145" t="s">
        <v>182</v>
      </c>
      <c r="H42" s="145">
        <v>15</v>
      </c>
      <c r="I42" s="165" t="s">
        <v>196</v>
      </c>
      <c r="J42" s="168" t="s">
        <v>196</v>
      </c>
      <c r="K42" s="119" t="s">
        <v>273</v>
      </c>
      <c r="L42" s="248"/>
    </row>
    <row r="43" spans="1:12" ht="30" customHeight="1">
      <c r="A43" s="223"/>
      <c r="B43" s="165" t="s">
        <v>172</v>
      </c>
      <c r="C43" s="165" t="s">
        <v>183</v>
      </c>
      <c r="D43" s="165" t="s">
        <v>184</v>
      </c>
      <c r="E43" s="165">
        <v>45</v>
      </c>
      <c r="F43" s="145" t="s">
        <v>260</v>
      </c>
      <c r="G43" s="145" t="s">
        <v>184</v>
      </c>
      <c r="H43" s="145">
        <v>31</v>
      </c>
      <c r="I43" s="146" t="s">
        <v>183</v>
      </c>
      <c r="J43" s="149" t="s">
        <v>261</v>
      </c>
      <c r="K43" s="165" t="s">
        <v>274</v>
      </c>
      <c r="L43" s="249"/>
    </row>
    <row r="44" spans="1:12" ht="18" customHeight="1">
      <c r="A44" s="223" t="s">
        <v>185</v>
      </c>
      <c r="B44" s="165" t="s">
        <v>43</v>
      </c>
      <c r="C44" s="165" t="s">
        <v>27</v>
      </c>
      <c r="D44" s="165" t="s">
        <v>27</v>
      </c>
      <c r="E44" s="165" t="s">
        <v>27</v>
      </c>
      <c r="F44" s="165" t="s">
        <v>27</v>
      </c>
      <c r="G44" s="165" t="s">
        <v>27</v>
      </c>
      <c r="H44" s="165" t="s">
        <v>27</v>
      </c>
      <c r="I44" s="165" t="s">
        <v>27</v>
      </c>
      <c r="J44" s="165" t="s">
        <v>27</v>
      </c>
      <c r="K44" s="165" t="s">
        <v>27</v>
      </c>
      <c r="L44" s="287" t="s">
        <v>290</v>
      </c>
    </row>
    <row r="45" spans="1:12" ht="18" customHeight="1">
      <c r="A45" s="223"/>
      <c r="B45" s="165" t="s">
        <v>172</v>
      </c>
      <c r="C45" s="165" t="s">
        <v>186</v>
      </c>
      <c r="D45" s="165" t="s">
        <v>187</v>
      </c>
      <c r="E45" s="165">
        <v>45</v>
      </c>
      <c r="F45" s="175" t="s">
        <v>27</v>
      </c>
      <c r="G45" s="175" t="s">
        <v>27</v>
      </c>
      <c r="H45" s="175" t="s">
        <v>27</v>
      </c>
      <c r="I45" s="165" t="s">
        <v>27</v>
      </c>
      <c r="J45" s="165" t="s">
        <v>27</v>
      </c>
      <c r="K45" s="165" t="s">
        <v>27</v>
      </c>
      <c r="L45" s="288"/>
    </row>
    <row r="46" spans="1:12" ht="18" customHeight="1">
      <c r="A46" s="223" t="s">
        <v>188</v>
      </c>
      <c r="B46" s="165" t="s">
        <v>43</v>
      </c>
      <c r="C46" s="165" t="s">
        <v>189</v>
      </c>
      <c r="D46" s="165" t="s">
        <v>190</v>
      </c>
      <c r="E46" s="165">
        <v>15</v>
      </c>
      <c r="F46" s="150">
        <v>44590</v>
      </c>
      <c r="G46" s="140">
        <v>44595</v>
      </c>
      <c r="H46" s="141">
        <v>6</v>
      </c>
      <c r="I46" s="147">
        <v>44588</v>
      </c>
      <c r="J46" s="147">
        <v>44589</v>
      </c>
      <c r="K46" s="119">
        <v>2</v>
      </c>
      <c r="L46" s="244" t="s">
        <v>291</v>
      </c>
    </row>
    <row r="47" spans="1:12" ht="18" customHeight="1">
      <c r="A47" s="223"/>
      <c r="B47" s="165"/>
      <c r="C47" s="165"/>
      <c r="D47" s="165"/>
      <c r="E47" s="165"/>
      <c r="F47" s="150"/>
      <c r="G47" s="140"/>
      <c r="H47" s="140"/>
      <c r="I47" s="148">
        <v>44596</v>
      </c>
      <c r="J47" s="148">
        <v>44602</v>
      </c>
      <c r="K47" s="119">
        <v>7</v>
      </c>
      <c r="L47" s="246"/>
    </row>
    <row r="48" spans="1:12" ht="31.5" customHeight="1">
      <c r="A48" s="223"/>
      <c r="B48" s="165" t="s">
        <v>172</v>
      </c>
      <c r="C48" s="165" t="s">
        <v>191</v>
      </c>
      <c r="D48" s="165" t="s">
        <v>192</v>
      </c>
      <c r="E48" s="165">
        <v>35</v>
      </c>
      <c r="F48" s="150">
        <v>44741</v>
      </c>
      <c r="G48" s="150">
        <v>44768</v>
      </c>
      <c r="H48" s="141">
        <f>G48-F48+1</f>
        <v>28</v>
      </c>
      <c r="I48" s="147">
        <v>44734</v>
      </c>
      <c r="J48" s="147">
        <v>44740</v>
      </c>
      <c r="K48" s="119">
        <v>7</v>
      </c>
      <c r="L48" s="178" t="s">
        <v>292</v>
      </c>
    </row>
    <row r="49" spans="1:12" ht="32.25" customHeight="1">
      <c r="A49" s="165" t="s">
        <v>193</v>
      </c>
      <c r="B49" s="165" t="s">
        <v>43</v>
      </c>
      <c r="C49" s="165" t="s">
        <v>194</v>
      </c>
      <c r="D49" s="165" t="s">
        <v>195</v>
      </c>
      <c r="E49" s="165">
        <v>15</v>
      </c>
      <c r="F49" s="150">
        <v>44921</v>
      </c>
      <c r="G49" s="150">
        <v>44935</v>
      </c>
      <c r="H49" s="141">
        <v>15</v>
      </c>
      <c r="I49" s="165" t="s">
        <v>27</v>
      </c>
      <c r="J49" s="165" t="s">
        <v>27</v>
      </c>
      <c r="K49" s="165" t="s">
        <v>27</v>
      </c>
      <c r="L49" s="289" t="s">
        <v>294</v>
      </c>
    </row>
    <row r="50" spans="1:12" ht="15">
      <c r="A50" s="139" t="s">
        <v>241</v>
      </c>
      <c r="B50" s="139"/>
      <c r="C50" s="139"/>
      <c r="D50" s="139"/>
      <c r="E50" s="139"/>
    </row>
  </sheetData>
  <mergeCells count="109">
    <mergeCell ref="A1:L1"/>
    <mergeCell ref="A2:L2"/>
    <mergeCell ref="A3:D3"/>
    <mergeCell ref="E3:L3"/>
    <mergeCell ref="A4:D4"/>
    <mergeCell ref="E4:L4"/>
    <mergeCell ref="L44:L45"/>
    <mergeCell ref="L28:L29"/>
    <mergeCell ref="A8:L8"/>
    <mergeCell ref="A9:A11"/>
    <mergeCell ref="B9:L9"/>
    <mergeCell ref="B10:E10"/>
    <mergeCell ref="F10:H10"/>
    <mergeCell ref="I10:L10"/>
    <mergeCell ref="L12:L14"/>
    <mergeCell ref="A5:D5"/>
    <mergeCell ref="E5:L5"/>
    <mergeCell ref="A6:D6"/>
    <mergeCell ref="E6:L6"/>
    <mergeCell ref="A7:D7"/>
    <mergeCell ref="E7:L7"/>
    <mergeCell ref="G12:G13"/>
    <mergeCell ref="H12:H13"/>
    <mergeCell ref="A15:A19"/>
    <mergeCell ref="B15:B17"/>
    <mergeCell ref="C15:C17"/>
    <mergeCell ref="D15:D17"/>
    <mergeCell ref="E15:E17"/>
    <mergeCell ref="F16:F17"/>
    <mergeCell ref="G16:G17"/>
    <mergeCell ref="H16:H17"/>
    <mergeCell ref="A12:A14"/>
    <mergeCell ref="B12:B13"/>
    <mergeCell ref="C12:C13"/>
    <mergeCell ref="D12:D13"/>
    <mergeCell ref="E12:E13"/>
    <mergeCell ref="F12:F13"/>
    <mergeCell ref="G22:G23"/>
    <mergeCell ref="H22:H23"/>
    <mergeCell ref="H18:H19"/>
    <mergeCell ref="A20:A23"/>
    <mergeCell ref="B20:B21"/>
    <mergeCell ref="C20:C21"/>
    <mergeCell ref="D20:D21"/>
    <mergeCell ref="E20:E21"/>
    <mergeCell ref="F20:F21"/>
    <mergeCell ref="G20:G21"/>
    <mergeCell ref="H20:H21"/>
    <mergeCell ref="B22:B23"/>
    <mergeCell ref="B18:B19"/>
    <mergeCell ref="C18:C19"/>
    <mergeCell ref="D18:D19"/>
    <mergeCell ref="E18:E19"/>
    <mergeCell ref="F18:F19"/>
    <mergeCell ref="G18:G19"/>
    <mergeCell ref="A24:A26"/>
    <mergeCell ref="B24:B25"/>
    <mergeCell ref="C24:C25"/>
    <mergeCell ref="D24:D25"/>
    <mergeCell ref="E24:E25"/>
    <mergeCell ref="C22:C23"/>
    <mergeCell ref="D22:D23"/>
    <mergeCell ref="E22:E23"/>
    <mergeCell ref="F22:F23"/>
    <mergeCell ref="F28:F29"/>
    <mergeCell ref="G28:G29"/>
    <mergeCell ref="H28:H29"/>
    <mergeCell ref="A30:A33"/>
    <mergeCell ref="B30:B31"/>
    <mergeCell ref="C30:C31"/>
    <mergeCell ref="D30:D31"/>
    <mergeCell ref="E30:E31"/>
    <mergeCell ref="F30:F31"/>
    <mergeCell ref="G30:G31"/>
    <mergeCell ref="A27:A29"/>
    <mergeCell ref="B28:B29"/>
    <mergeCell ref="C28:C29"/>
    <mergeCell ref="D28:D29"/>
    <mergeCell ref="E28:E29"/>
    <mergeCell ref="H30:H31"/>
    <mergeCell ref="A44:A45"/>
    <mergeCell ref="A46:A48"/>
    <mergeCell ref="G34:G35"/>
    <mergeCell ref="H34:H35"/>
    <mergeCell ref="A37:A38"/>
    <mergeCell ref="A40:A41"/>
    <mergeCell ref="G32:G33"/>
    <mergeCell ref="H32:H33"/>
    <mergeCell ref="A42:A43"/>
    <mergeCell ref="A34:A36"/>
    <mergeCell ref="B34:B35"/>
    <mergeCell ref="C34:C35"/>
    <mergeCell ref="D34:D35"/>
    <mergeCell ref="E34:E35"/>
    <mergeCell ref="F34:F35"/>
    <mergeCell ref="B32:B33"/>
    <mergeCell ref="C32:C33"/>
    <mergeCell ref="D32:D33"/>
    <mergeCell ref="E32:E33"/>
    <mergeCell ref="F32:F33"/>
    <mergeCell ref="L46:L47"/>
    <mergeCell ref="L36:L37"/>
    <mergeCell ref="L38:L39"/>
    <mergeCell ref="L32:L35"/>
    <mergeCell ref="L40:L43"/>
    <mergeCell ref="L15:L17"/>
    <mergeCell ref="L18:L21"/>
    <mergeCell ref="L22:L25"/>
    <mergeCell ref="L26:L27"/>
  </mergeCells>
  <pageMargins left="0.2" right="0.2" top="0.49" bottom="0.32" header="0.3" footer="0.2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8"/>
  <sheetViews>
    <sheetView workbookViewId="0">
      <selection activeCell="A10" sqref="A10:M10"/>
    </sheetView>
  </sheetViews>
  <sheetFormatPr defaultColWidth="8.7109375" defaultRowHeight="15"/>
  <cols>
    <col min="1" max="1" width="11.140625" style="111" customWidth="1"/>
    <col min="2" max="2" width="11" style="111" customWidth="1"/>
    <col min="3" max="3" width="13.5703125" style="111" customWidth="1"/>
    <col min="4" max="4" width="11.7109375" style="111" customWidth="1"/>
    <col min="5" max="5" width="8.85546875" style="111" customWidth="1"/>
    <col min="6" max="6" width="10.140625" style="111" customWidth="1"/>
    <col min="7" max="7" width="10.42578125" style="111" customWidth="1"/>
    <col min="8" max="8" width="7.42578125" style="111" customWidth="1"/>
    <col min="9" max="9" width="9.7109375" style="111" customWidth="1"/>
    <col min="10" max="10" width="10.7109375" style="111" customWidth="1"/>
    <col min="11" max="11" width="10.140625" style="111" customWidth="1"/>
    <col min="12" max="12" width="10.7109375" style="111" customWidth="1"/>
    <col min="13" max="13" width="23.42578125" style="111" customWidth="1"/>
    <col min="14" max="16384" width="8.7109375" style="111"/>
  </cols>
  <sheetData>
    <row r="1" spans="1:13">
      <c r="A1" s="275" t="s">
        <v>242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7"/>
    </row>
    <row r="2" spans="1:13">
      <c r="A2" s="275" t="s">
        <v>243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7"/>
    </row>
    <row r="3" spans="1:13" s="132" customFormat="1" ht="15" customHeight="1">
      <c r="A3" s="278" t="s">
        <v>80</v>
      </c>
      <c r="B3" s="279"/>
      <c r="C3" s="279"/>
      <c r="D3" s="280"/>
      <c r="E3" s="281" t="s">
        <v>122</v>
      </c>
      <c r="F3" s="282"/>
      <c r="G3" s="282"/>
      <c r="H3" s="282"/>
      <c r="I3" s="282"/>
      <c r="J3" s="282"/>
      <c r="K3" s="282"/>
      <c r="L3" s="282"/>
      <c r="M3" s="283"/>
    </row>
    <row r="4" spans="1:13" s="132" customFormat="1" ht="15" customHeight="1">
      <c r="A4" s="266" t="s">
        <v>244</v>
      </c>
      <c r="B4" s="267"/>
      <c r="C4" s="267"/>
      <c r="D4" s="268"/>
      <c r="E4" s="284" t="s">
        <v>262</v>
      </c>
      <c r="F4" s="285"/>
      <c r="G4" s="285"/>
      <c r="H4" s="285"/>
      <c r="I4" s="285"/>
      <c r="J4" s="285"/>
      <c r="K4" s="285"/>
      <c r="L4" s="285"/>
      <c r="M4" s="286"/>
    </row>
    <row r="5" spans="1:13" s="132" customFormat="1" ht="15" customHeight="1">
      <c r="A5" s="266" t="s">
        <v>245</v>
      </c>
      <c r="B5" s="267"/>
      <c r="C5" s="267"/>
      <c r="D5" s="268"/>
      <c r="E5" s="269" t="s">
        <v>202</v>
      </c>
      <c r="F5" s="270"/>
      <c r="G5" s="270"/>
      <c r="H5" s="270"/>
      <c r="I5" s="270"/>
      <c r="J5" s="270"/>
      <c r="K5" s="270"/>
      <c r="L5" s="270"/>
      <c r="M5" s="271"/>
    </row>
    <row r="6" spans="1:13" s="132" customFormat="1" ht="15" customHeight="1">
      <c r="A6" s="266" t="s">
        <v>246</v>
      </c>
      <c r="B6" s="267"/>
      <c r="C6" s="267"/>
      <c r="D6" s="268"/>
      <c r="E6" s="272">
        <v>40409</v>
      </c>
      <c r="F6" s="273"/>
      <c r="G6" s="273"/>
      <c r="H6" s="273"/>
      <c r="I6" s="273"/>
      <c r="J6" s="273"/>
      <c r="K6" s="273"/>
      <c r="L6" s="273"/>
      <c r="M6" s="274"/>
    </row>
    <row r="7" spans="1:13" s="132" customFormat="1" ht="15" customHeight="1">
      <c r="A7" s="266" t="s">
        <v>247</v>
      </c>
      <c r="B7" s="267"/>
      <c r="C7" s="267"/>
      <c r="D7" s="268"/>
      <c r="E7" s="269" t="s">
        <v>203</v>
      </c>
      <c r="F7" s="270"/>
      <c r="G7" s="270"/>
      <c r="H7" s="270"/>
      <c r="I7" s="270"/>
      <c r="J7" s="270"/>
      <c r="K7" s="270"/>
      <c r="L7" s="270"/>
      <c r="M7" s="271"/>
    </row>
    <row r="8" spans="1:13" s="132" customFormat="1" ht="15" customHeight="1">
      <c r="A8" s="255" t="s">
        <v>248</v>
      </c>
      <c r="B8" s="256"/>
      <c r="C8" s="256"/>
      <c r="D8" s="256"/>
      <c r="E8" s="256"/>
      <c r="F8" s="256"/>
      <c r="G8" s="256"/>
      <c r="H8" s="256"/>
      <c r="I8" s="256"/>
      <c r="J8" s="256"/>
      <c r="K8" s="256"/>
      <c r="L8" s="256"/>
      <c r="M8" s="257"/>
    </row>
    <row r="9" spans="1:13" s="132" customFormat="1" ht="28.5" customHeight="1">
      <c r="A9" s="258" t="s">
        <v>249</v>
      </c>
      <c r="B9" s="259"/>
      <c r="C9" s="259"/>
      <c r="D9" s="259"/>
      <c r="E9" s="260"/>
      <c r="F9" s="261" t="s">
        <v>250</v>
      </c>
      <c r="G9" s="262"/>
      <c r="H9" s="262"/>
      <c r="I9" s="262"/>
      <c r="J9" s="262"/>
      <c r="K9" s="263"/>
      <c r="L9" s="133" t="s">
        <v>251</v>
      </c>
      <c r="M9" s="133"/>
    </row>
    <row r="10" spans="1:13" s="137" customFormat="1" ht="71.25">
      <c r="A10" s="134" t="s">
        <v>252</v>
      </c>
      <c r="B10" s="134" t="s">
        <v>21</v>
      </c>
      <c r="C10" s="134" t="s">
        <v>253</v>
      </c>
      <c r="D10" s="134" t="s">
        <v>254</v>
      </c>
      <c r="E10" s="135" t="s">
        <v>210</v>
      </c>
      <c r="F10" s="134" t="s">
        <v>99</v>
      </c>
      <c r="G10" s="134" t="s">
        <v>21</v>
      </c>
      <c r="H10" s="134" t="s">
        <v>210</v>
      </c>
      <c r="I10" s="134" t="s">
        <v>255</v>
      </c>
      <c r="J10" s="134" t="s">
        <v>253</v>
      </c>
      <c r="K10" s="136" t="s">
        <v>256</v>
      </c>
      <c r="L10" s="136" t="s">
        <v>219</v>
      </c>
      <c r="M10" s="177" t="s">
        <v>280</v>
      </c>
    </row>
    <row r="11" spans="1:13" s="116" customFormat="1" ht="66" customHeight="1">
      <c r="A11" s="121" t="s">
        <v>30</v>
      </c>
      <c r="B11" s="121" t="s">
        <v>159</v>
      </c>
      <c r="C11" s="159" t="s">
        <v>268</v>
      </c>
      <c r="D11" s="121" t="s">
        <v>160</v>
      </c>
      <c r="E11" s="121">
        <v>5</v>
      </c>
      <c r="F11" s="160" t="s">
        <v>196</v>
      </c>
      <c r="G11" s="160" t="s">
        <v>196</v>
      </c>
      <c r="H11" s="160" t="s">
        <v>196</v>
      </c>
      <c r="I11" s="160" t="s">
        <v>196</v>
      </c>
      <c r="J11" s="160" t="s">
        <v>196</v>
      </c>
      <c r="K11" s="160" t="s">
        <v>196</v>
      </c>
      <c r="L11" s="161" t="s">
        <v>238</v>
      </c>
      <c r="M11" s="252" t="s">
        <v>286</v>
      </c>
    </row>
    <row r="12" spans="1:13" s="118" customFormat="1">
      <c r="A12" s="121" t="s">
        <v>161</v>
      </c>
      <c r="B12" s="121" t="s">
        <v>162</v>
      </c>
      <c r="C12" s="17" t="s">
        <v>269</v>
      </c>
      <c r="D12" s="121" t="s">
        <v>163</v>
      </c>
      <c r="E12" s="125">
        <v>5</v>
      </c>
      <c r="F12" s="123" t="s">
        <v>196</v>
      </c>
      <c r="G12" s="123" t="s">
        <v>196</v>
      </c>
      <c r="H12" s="123" t="s">
        <v>196</v>
      </c>
      <c r="I12" s="123" t="s">
        <v>196</v>
      </c>
      <c r="J12" s="123" t="s">
        <v>196</v>
      </c>
      <c r="K12" s="123" t="s">
        <v>196</v>
      </c>
      <c r="L12" s="124" t="s">
        <v>238</v>
      </c>
      <c r="M12" s="253"/>
    </row>
    <row r="13" spans="1:13" s="118" customFormat="1" ht="75">
      <c r="A13" s="121" t="s">
        <v>31</v>
      </c>
      <c r="B13" s="121" t="s">
        <v>164</v>
      </c>
      <c r="C13" s="159" t="s">
        <v>270</v>
      </c>
      <c r="D13" s="121" t="s">
        <v>165</v>
      </c>
      <c r="E13" s="121">
        <v>5</v>
      </c>
      <c r="F13" s="123" t="s">
        <v>196</v>
      </c>
      <c r="G13" s="123" t="s">
        <v>196</v>
      </c>
      <c r="H13" s="123" t="s">
        <v>196</v>
      </c>
      <c r="I13" s="123" t="s">
        <v>196</v>
      </c>
      <c r="J13" s="123" t="s">
        <v>196</v>
      </c>
      <c r="K13" s="123" t="s">
        <v>196</v>
      </c>
      <c r="L13" s="124" t="s">
        <v>238</v>
      </c>
      <c r="M13" s="253"/>
    </row>
    <row r="14" spans="1:13" s="118" customFormat="1" ht="60">
      <c r="A14" s="121" t="s">
        <v>166</v>
      </c>
      <c r="B14" s="121" t="s">
        <v>167</v>
      </c>
      <c r="C14" s="159" t="s">
        <v>277</v>
      </c>
      <c r="D14" s="17" t="s">
        <v>168</v>
      </c>
      <c r="E14" s="121">
        <v>4</v>
      </c>
      <c r="F14" s="126" t="s">
        <v>196</v>
      </c>
      <c r="G14" s="126" t="s">
        <v>196</v>
      </c>
      <c r="H14" s="126" t="s">
        <v>196</v>
      </c>
      <c r="I14" s="126" t="s">
        <v>196</v>
      </c>
      <c r="J14" s="126" t="s">
        <v>196</v>
      </c>
      <c r="K14" s="126" t="s">
        <v>196</v>
      </c>
      <c r="L14" s="124" t="s">
        <v>238</v>
      </c>
      <c r="M14" s="254"/>
    </row>
    <row r="15" spans="1:13" s="118" customFormat="1" ht="30" customHeight="1">
      <c r="A15" s="121" t="s">
        <v>234</v>
      </c>
      <c r="B15" s="121" t="s">
        <v>235</v>
      </c>
      <c r="C15" s="127"/>
      <c r="D15" s="121"/>
      <c r="E15" s="121" t="s">
        <v>239</v>
      </c>
      <c r="F15" s="126" t="s">
        <v>196</v>
      </c>
      <c r="G15" s="126" t="s">
        <v>196</v>
      </c>
      <c r="H15" s="126" t="s">
        <v>196</v>
      </c>
      <c r="I15" s="126" t="s">
        <v>196</v>
      </c>
      <c r="J15" s="126" t="s">
        <v>196</v>
      </c>
      <c r="K15" s="126" t="s">
        <v>196</v>
      </c>
      <c r="L15" s="124" t="s">
        <v>238</v>
      </c>
      <c r="M15" s="264" t="s">
        <v>293</v>
      </c>
    </row>
    <row r="16" spans="1:13" s="118" customFormat="1" ht="52.5" customHeight="1">
      <c r="A16" s="121" t="s">
        <v>236</v>
      </c>
      <c r="B16" s="121" t="s">
        <v>237</v>
      </c>
      <c r="C16" s="127"/>
      <c r="D16" s="121"/>
      <c r="E16" s="121" t="s">
        <v>240</v>
      </c>
      <c r="F16" s="126" t="s">
        <v>196</v>
      </c>
      <c r="G16" s="126" t="s">
        <v>196</v>
      </c>
      <c r="H16" s="126" t="s">
        <v>196</v>
      </c>
      <c r="I16" s="126" t="s">
        <v>196</v>
      </c>
      <c r="J16" s="126" t="s">
        <v>196</v>
      </c>
      <c r="K16" s="126" t="s">
        <v>196</v>
      </c>
      <c r="L16" s="124" t="s">
        <v>238</v>
      </c>
      <c r="M16" s="265"/>
    </row>
    <row r="17" spans="1:13" s="118" customFormat="1" ht="30">
      <c r="A17" s="120" t="s">
        <v>221</v>
      </c>
      <c r="B17" s="120" t="s">
        <v>222</v>
      </c>
      <c r="C17" s="162" t="s">
        <v>272</v>
      </c>
      <c r="D17" s="120" t="s">
        <v>223</v>
      </c>
      <c r="E17" s="121">
        <v>7</v>
      </c>
      <c r="F17" s="126" t="s">
        <v>196</v>
      </c>
      <c r="G17" s="126" t="s">
        <v>196</v>
      </c>
      <c r="H17" s="126" t="s">
        <v>196</v>
      </c>
      <c r="I17" s="126" t="s">
        <v>196</v>
      </c>
      <c r="J17" s="126" t="s">
        <v>196</v>
      </c>
      <c r="K17" s="126" t="s">
        <v>196</v>
      </c>
      <c r="L17" s="124" t="s">
        <v>238</v>
      </c>
      <c r="M17" s="124" t="s">
        <v>295</v>
      </c>
    </row>
    <row r="18" spans="1:13" s="115" customFormat="1">
      <c r="A18" s="121" t="s">
        <v>27</v>
      </c>
      <c r="B18" s="121" t="s">
        <v>27</v>
      </c>
      <c r="C18" s="121" t="s">
        <v>27</v>
      </c>
      <c r="D18" s="121" t="s">
        <v>27</v>
      </c>
      <c r="E18" s="121" t="s">
        <v>27</v>
      </c>
      <c r="F18" s="128" t="s">
        <v>231</v>
      </c>
      <c r="G18" s="129" t="s">
        <v>224</v>
      </c>
      <c r="H18" s="130">
        <v>6</v>
      </c>
      <c r="I18" s="129" t="s">
        <v>232</v>
      </c>
      <c r="J18" s="17" t="s">
        <v>278</v>
      </c>
      <c r="K18" s="129" t="s">
        <v>229</v>
      </c>
      <c r="L18" s="131" t="s">
        <v>197</v>
      </c>
      <c r="M18" s="244" t="s">
        <v>291</v>
      </c>
    </row>
    <row r="19" spans="1:13" s="118" customFormat="1">
      <c r="A19" s="121" t="s">
        <v>27</v>
      </c>
      <c r="B19" s="121" t="s">
        <v>27</v>
      </c>
      <c r="C19" s="121" t="s">
        <v>27</v>
      </c>
      <c r="D19" s="121" t="s">
        <v>27</v>
      </c>
      <c r="E19" s="121" t="s">
        <v>27</v>
      </c>
      <c r="F19" s="122" t="s">
        <v>225</v>
      </c>
      <c r="G19" s="122" t="s">
        <v>226</v>
      </c>
      <c r="H19" s="120">
        <v>15</v>
      </c>
      <c r="I19" s="127" t="s">
        <v>230</v>
      </c>
      <c r="J19" s="17" t="s">
        <v>271</v>
      </c>
      <c r="K19" s="122" t="s">
        <v>230</v>
      </c>
      <c r="L19" s="131" t="s">
        <v>197</v>
      </c>
      <c r="M19" s="245"/>
    </row>
    <row r="20" spans="1:13" s="132" customFormat="1" ht="15" customHeight="1">
      <c r="A20" s="121" t="s">
        <v>27</v>
      </c>
      <c r="B20" s="121" t="s">
        <v>27</v>
      </c>
      <c r="C20" s="121" t="s">
        <v>27</v>
      </c>
      <c r="D20" s="121" t="s">
        <v>27</v>
      </c>
      <c r="E20" s="121" t="s">
        <v>27</v>
      </c>
      <c r="F20" s="122" t="s">
        <v>227</v>
      </c>
      <c r="G20" s="122" t="s">
        <v>228</v>
      </c>
      <c r="H20" s="120">
        <v>7</v>
      </c>
      <c r="I20" s="122" t="s">
        <v>233</v>
      </c>
      <c r="J20" s="17" t="s">
        <v>279</v>
      </c>
      <c r="K20" s="122" t="s">
        <v>233</v>
      </c>
      <c r="L20" s="131" t="s">
        <v>197</v>
      </c>
      <c r="M20" s="246"/>
    </row>
    <row r="21" spans="1:13" s="132" customFormat="1">
      <c r="A21" s="237" t="s">
        <v>241</v>
      </c>
      <c r="B21" s="237"/>
      <c r="C21" s="237"/>
      <c r="D21" s="237"/>
      <c r="E21" s="237"/>
    </row>
    <row r="24" spans="1:13" ht="15" customHeight="1"/>
    <row r="26" spans="1:13" ht="15" customHeight="1"/>
    <row r="30" spans="1:13" ht="15" customHeight="1"/>
    <row r="34" ht="15" customHeight="1"/>
    <row r="36" ht="15" customHeight="1"/>
    <row r="38" ht="15" customHeight="1"/>
  </sheetData>
  <mergeCells count="19">
    <mergeCell ref="A1:M1"/>
    <mergeCell ref="A2:M2"/>
    <mergeCell ref="A3:D3"/>
    <mergeCell ref="E3:M3"/>
    <mergeCell ref="A4:D4"/>
    <mergeCell ref="E4:M4"/>
    <mergeCell ref="A21:E21"/>
    <mergeCell ref="A5:D5"/>
    <mergeCell ref="E5:M5"/>
    <mergeCell ref="A6:D6"/>
    <mergeCell ref="E6:M6"/>
    <mergeCell ref="A7:D7"/>
    <mergeCell ref="E7:M7"/>
    <mergeCell ref="M11:M14"/>
    <mergeCell ref="M18:M20"/>
    <mergeCell ref="A8:M8"/>
    <mergeCell ref="A9:E9"/>
    <mergeCell ref="F9:K9"/>
    <mergeCell ref="M15:M16"/>
  </mergeCells>
  <pageMargins left="0.35" right="0.2" top="0.47" bottom="0.61" header="0.3" footer="0.3"/>
  <pageSetup paperSize="9" scale="95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 R Updation Details</vt:lpstr>
      <vt:lpstr>SR Updation</vt:lpstr>
      <vt:lpstr>EL ML Detail</vt:lpstr>
      <vt:lpstr>Vacation Detail</vt:lpstr>
      <vt:lpstr>VL</vt:lpstr>
      <vt:lpstr>EL</vt:lpstr>
      <vt:lpstr>vl-23</vt:lpstr>
      <vt:lpstr>23-el</vt:lpstr>
      <vt:lpstr>'23-el'!Print_Titles</vt:lpstr>
      <vt:lpstr>VL!Print_Titles</vt:lpstr>
      <vt:lpstr>'vl-23'!Print_Titles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accounts2</dc:creator>
  <cp:lastModifiedBy>ESTABLISHMENT</cp:lastModifiedBy>
  <cp:lastPrinted>2023-08-25T06:04:56Z</cp:lastPrinted>
  <dcterms:created xsi:type="dcterms:W3CDTF">2018-07-06T10:25:02Z</dcterms:created>
  <dcterms:modified xsi:type="dcterms:W3CDTF">2023-08-25T06:05:06Z</dcterms:modified>
</cp:coreProperties>
</file>