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1770" windowWidth="14775" windowHeight="6240"/>
  </bookViews>
  <sheets>
    <sheet name="data" sheetId="1" r:id="rId1"/>
    <sheet name="scale_issues" sheetId="2" r:id="rId2"/>
    <sheet name="Sheet3" sheetId="3" r:id="rId3"/>
  </sheets>
  <definedNames>
    <definedName name="solver_adj" localSheetId="0" hidden="1">data!$L$2:$L$3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data!$I$6</definedName>
    <definedName name="solver_lhs2" localSheetId="0" hidden="1">data!$J$6</definedName>
    <definedName name="solver_lhs3" localSheetId="0" hidden="1">data!$K$6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data!$I$5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G4" i="2"/>
  <c r="F4"/>
  <c r="M3" i="1"/>
  <c r="M2"/>
  <c r="H11"/>
  <c r="G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2"/>
  <c r="H1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2"/>
  <c r="G14" s="1"/>
  <c r="G16" s="1"/>
  <c r="F34" l="1"/>
  <c r="F4"/>
  <c r="F2"/>
  <c r="F37"/>
  <c r="F33"/>
  <c r="F29"/>
  <c r="F25"/>
  <c r="F21"/>
  <c r="F17"/>
  <c r="F13"/>
  <c r="F9"/>
  <c r="F5"/>
  <c r="F38"/>
  <c r="F30"/>
  <c r="F26"/>
  <c r="F22"/>
  <c r="F18"/>
  <c r="F14"/>
  <c r="F10"/>
  <c r="F6"/>
  <c r="F39"/>
  <c r="F35"/>
  <c r="F31"/>
  <c r="F27"/>
  <c r="F23"/>
  <c r="F19"/>
  <c r="F15"/>
  <c r="F11"/>
  <c r="F7"/>
  <c r="F3"/>
  <c r="F40"/>
  <c r="F36"/>
  <c r="F32"/>
  <c r="F28"/>
  <c r="F24"/>
  <c r="F20"/>
  <c r="F16"/>
  <c r="F12"/>
  <c r="F8"/>
  <c r="I5"/>
  <c r="J5" l="1"/>
  <c r="J6" s="1"/>
  <c r="I6"/>
  <c r="K5" l="1"/>
  <c r="K6" s="1"/>
  <c r="I8" l="1"/>
</calcChain>
</file>

<file path=xl/sharedStrings.xml><?xml version="1.0" encoding="utf-8"?>
<sst xmlns="http://schemas.openxmlformats.org/spreadsheetml/2006/main" count="22" uniqueCount="20">
  <si>
    <t>Var 1</t>
  </si>
  <si>
    <t>Var 2</t>
  </si>
  <si>
    <t>PC1</t>
  </si>
  <si>
    <t>PC2</t>
  </si>
  <si>
    <t>Var.1</t>
  </si>
  <si>
    <t>Var.2</t>
  </si>
  <si>
    <t>PC1_R</t>
  </si>
  <si>
    <t>PC2_R</t>
  </si>
  <si>
    <t>PC1_Excel</t>
  </si>
  <si>
    <t>PC2_Excel</t>
  </si>
  <si>
    <t>w1</t>
  </si>
  <si>
    <t>w2</t>
  </si>
  <si>
    <t>PC1 variance</t>
  </si>
  <si>
    <t>PC2 variance</t>
  </si>
  <si>
    <t>Overall variance</t>
  </si>
  <si>
    <t>Constraints</t>
  </si>
  <si>
    <t>var 1</t>
  </si>
  <si>
    <t>var 2</t>
  </si>
  <si>
    <t>var 1 variance</t>
  </si>
  <si>
    <t>var 2 variance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</si>
</sst>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J14" sqref="J14"/>
    </sheetView>
  </sheetViews>
  <sheetFormatPr defaultRowHeight="15"/>
  <sheetData>
    <row r="1" spans="1:13">
      <c r="A1" s="1" t="s">
        <v>0</v>
      </c>
      <c r="B1" s="1" t="s">
        <v>1</v>
      </c>
      <c r="C1" s="2" t="s">
        <v>6</v>
      </c>
      <c r="D1" s="2" t="s">
        <v>7</v>
      </c>
      <c r="E1" s="2" t="s">
        <v>8</v>
      </c>
      <c r="F1" s="2" t="s">
        <v>9</v>
      </c>
      <c r="K1" s="2"/>
      <c r="L1" s="2" t="s">
        <v>2</v>
      </c>
      <c r="M1" s="2" t="s">
        <v>3</v>
      </c>
    </row>
    <row r="2" spans="1:13">
      <c r="A2" s="1">
        <v>1</v>
      </c>
      <c r="B2" s="1">
        <v>10</v>
      </c>
      <c r="C2" s="5">
        <f>A2*($L$11)+$L$12*B2</f>
        <v>10.04814494</v>
      </c>
      <c r="D2" s="5">
        <f>A2*$M$11+B2*$M$12</f>
        <v>-0.18650502000000013</v>
      </c>
      <c r="E2" s="5">
        <f>A2*$L$2+B2*$L$3</f>
        <v>10.04953754341267</v>
      </c>
      <c r="F2" s="5">
        <f>A2*$M$2+B2*$M$3</f>
        <v>8.2437984389565955E-2</v>
      </c>
      <c r="K2" s="2" t="s">
        <v>10</v>
      </c>
      <c r="L2" s="2">
        <v>0.10766254838919138</v>
      </c>
      <c r="M2" s="2">
        <f>-L3</f>
        <v>-0.99418749950234786</v>
      </c>
    </row>
    <row r="3" spans="1:13">
      <c r="A3" s="1">
        <v>2</v>
      </c>
      <c r="B3" s="1">
        <v>20</v>
      </c>
      <c r="C3" s="5">
        <f t="shared" ref="C3:C40" si="0">A3*($L$11)+$L$12*B3</f>
        <v>20.09628988</v>
      </c>
      <c r="D3" s="5">
        <f t="shared" ref="D3:D40" si="1">A3*$M$11+B3*$M$12</f>
        <v>-0.37301004000000026</v>
      </c>
      <c r="E3" s="5">
        <f t="shared" ref="E3:E40" si="2">A3*$L$2+B3*$L$3</f>
        <v>20.099075086825341</v>
      </c>
      <c r="F3" s="5">
        <f t="shared" ref="F3:F40" si="3">A3*$M$2+B3*$M$3</f>
        <v>0.16487596877913191</v>
      </c>
      <c r="K3" s="3" t="s">
        <v>11</v>
      </c>
      <c r="L3" s="2">
        <v>0.99418749950234786</v>
      </c>
      <c r="M3" s="2">
        <f>L2</f>
        <v>0.10766254838919138</v>
      </c>
    </row>
    <row r="4" spans="1:13">
      <c r="A4" s="1">
        <v>3</v>
      </c>
      <c r="B4" s="1">
        <v>30</v>
      </c>
      <c r="C4" s="5">
        <f t="shared" si="0"/>
        <v>30.144434820000001</v>
      </c>
      <c r="D4" s="5">
        <f t="shared" si="1"/>
        <v>-0.55951506000000029</v>
      </c>
      <c r="E4" s="5">
        <f t="shared" si="2"/>
        <v>30.148612630238013</v>
      </c>
      <c r="F4" s="5">
        <f t="shared" si="3"/>
        <v>0.24731395316869831</v>
      </c>
      <c r="H4" s="2"/>
      <c r="I4" s="2" t="s">
        <v>12</v>
      </c>
      <c r="J4" s="2" t="s">
        <v>13</v>
      </c>
      <c r="K4" s="2" t="s">
        <v>14</v>
      </c>
    </row>
    <row r="5" spans="1:13">
      <c r="A5" s="1">
        <v>4</v>
      </c>
      <c r="B5" s="1">
        <v>40</v>
      </c>
      <c r="C5" s="5">
        <f t="shared" si="0"/>
        <v>40.192579760000001</v>
      </c>
      <c r="D5" s="5">
        <f t="shared" si="1"/>
        <v>-0.74602008000000053</v>
      </c>
      <c r="E5" s="5">
        <f t="shared" si="2"/>
        <v>40.198150173650681</v>
      </c>
      <c r="F5" s="5">
        <f t="shared" si="3"/>
        <v>0.32975193755826382</v>
      </c>
      <c r="H5" s="2"/>
      <c r="I5" s="2">
        <f>VAR(E2:E40)</f>
        <v>1027.5878406499603</v>
      </c>
      <c r="J5" s="2">
        <f>VAR(F2:F40)</f>
        <v>1.9466890109226473</v>
      </c>
      <c r="K5" s="2">
        <f>SUM(I5:J5)</f>
        <v>1029.534529660883</v>
      </c>
    </row>
    <row r="6" spans="1:13">
      <c r="A6" s="1">
        <v>5</v>
      </c>
      <c r="B6" s="1">
        <v>50</v>
      </c>
      <c r="C6" s="5">
        <f t="shared" si="0"/>
        <v>50.240724700000001</v>
      </c>
      <c r="D6" s="5">
        <f t="shared" si="1"/>
        <v>-0.93252510000000033</v>
      </c>
      <c r="E6" s="5">
        <f t="shared" si="2"/>
        <v>50.24768771706335</v>
      </c>
      <c r="F6" s="5">
        <f t="shared" si="3"/>
        <v>0.41218992194782977</v>
      </c>
      <c r="H6" s="2" t="s">
        <v>15</v>
      </c>
      <c r="I6" s="2">
        <f>IF(I5&lt;G16,1,0)</f>
        <v>1</v>
      </c>
      <c r="J6" s="2">
        <f>IF(J5&lt;G16,1,0)</f>
        <v>1</v>
      </c>
      <c r="K6" s="2">
        <f>IF(K5&lt;G16,1,0)</f>
        <v>1</v>
      </c>
    </row>
    <row r="7" spans="1:13">
      <c r="A7" s="1">
        <v>6</v>
      </c>
      <c r="B7" s="1">
        <v>60</v>
      </c>
      <c r="C7" s="5">
        <f t="shared" si="0"/>
        <v>60.288869640000001</v>
      </c>
      <c r="D7" s="5">
        <f t="shared" si="1"/>
        <v>-1.1190301200000006</v>
      </c>
      <c r="E7" s="5">
        <f t="shared" si="2"/>
        <v>60.297225260476026</v>
      </c>
      <c r="F7" s="5">
        <f t="shared" si="3"/>
        <v>0.49462790633739662</v>
      </c>
    </row>
    <row r="8" spans="1:13">
      <c r="A8" s="1">
        <v>7</v>
      </c>
      <c r="B8" s="1">
        <v>70</v>
      </c>
      <c r="C8" s="5">
        <f t="shared" si="0"/>
        <v>70.337014580000002</v>
      </c>
      <c r="D8" s="5">
        <f t="shared" si="1"/>
        <v>-1.3055351400000008</v>
      </c>
      <c r="E8" s="5">
        <f t="shared" si="2"/>
        <v>70.346762803888694</v>
      </c>
      <c r="F8" s="5">
        <f t="shared" si="3"/>
        <v>0.57706589072696168</v>
      </c>
      <c r="I8">
        <f>K5/G16</f>
        <v>0.99999999999998346</v>
      </c>
    </row>
    <row r="9" spans="1:13">
      <c r="A9" s="1">
        <v>8</v>
      </c>
      <c r="B9" s="1">
        <v>80</v>
      </c>
      <c r="C9" s="5">
        <f t="shared" si="0"/>
        <v>80.385159520000002</v>
      </c>
      <c r="D9" s="5">
        <f t="shared" si="1"/>
        <v>-1.4920401600000011</v>
      </c>
      <c r="E9" s="5">
        <f t="shared" si="2"/>
        <v>80.396300347301363</v>
      </c>
      <c r="F9" s="5">
        <f t="shared" si="3"/>
        <v>0.65950387511652764</v>
      </c>
    </row>
    <row r="10" spans="1:13">
      <c r="A10" s="1">
        <v>9</v>
      </c>
      <c r="B10" s="1">
        <v>90</v>
      </c>
      <c r="C10" s="5">
        <f t="shared" si="0"/>
        <v>90.433304460000002</v>
      </c>
      <c r="D10" s="5">
        <f t="shared" si="1"/>
        <v>-1.6785451800000013</v>
      </c>
      <c r="E10" s="5">
        <f t="shared" si="2"/>
        <v>90.445837890714017</v>
      </c>
      <c r="F10" s="5">
        <f t="shared" si="3"/>
        <v>0.74194185950609537</v>
      </c>
      <c r="K10" s="4"/>
      <c r="L10" s="2" t="s">
        <v>2</v>
      </c>
      <c r="M10" s="2" t="s">
        <v>3</v>
      </c>
    </row>
    <row r="11" spans="1:13">
      <c r="A11" s="1">
        <v>10</v>
      </c>
      <c r="B11" s="1">
        <v>100</v>
      </c>
      <c r="C11" s="5">
        <f t="shared" si="0"/>
        <v>100.4814494</v>
      </c>
      <c r="D11" s="5">
        <f t="shared" si="1"/>
        <v>-1.8650502000000007</v>
      </c>
      <c r="E11" s="5">
        <f t="shared" si="2"/>
        <v>100.4953754341267</v>
      </c>
      <c r="F11" s="5">
        <f t="shared" si="3"/>
        <v>0.82437984389565955</v>
      </c>
      <c r="G11">
        <f>VAR(A2:A40)</f>
        <v>7.9535762483130776</v>
      </c>
      <c r="H11">
        <f>VAR(B2:B40)</f>
        <v>1021.5809446693647</v>
      </c>
      <c r="K11" s="4" t="s">
        <v>4</v>
      </c>
      <c r="L11" s="2">
        <v>8.1020739999999994E-2</v>
      </c>
      <c r="M11" s="2">
        <v>-0.99671242000000004</v>
      </c>
    </row>
    <row r="12" spans="1:13">
      <c r="A12" s="1">
        <v>1.6</v>
      </c>
      <c r="B12" s="1">
        <v>10.4</v>
      </c>
      <c r="C12" s="5">
        <f t="shared" si="0"/>
        <v>10.495442352</v>
      </c>
      <c r="D12" s="5">
        <f t="shared" si="1"/>
        <v>-0.75212417600000014</v>
      </c>
      <c r="E12" s="5">
        <f t="shared" si="2"/>
        <v>10.511810072247124</v>
      </c>
      <c r="F12" s="5">
        <f t="shared" si="3"/>
        <v>-0.47100949595616637</v>
      </c>
      <c r="K12" s="4" t="s">
        <v>5</v>
      </c>
      <c r="L12" s="2">
        <v>0.99671242000000004</v>
      </c>
      <c r="M12" s="2">
        <v>8.1020739999999994E-2</v>
      </c>
    </row>
    <row r="13" spans="1:13">
      <c r="A13" s="1">
        <v>2.2999999999999998</v>
      </c>
      <c r="B13" s="1">
        <v>22</v>
      </c>
      <c r="C13" s="5">
        <f t="shared" si="0"/>
        <v>22.114020942</v>
      </c>
      <c r="D13" s="5">
        <f t="shared" si="1"/>
        <v>-0.50998228600000006</v>
      </c>
      <c r="E13" s="5">
        <f t="shared" si="2"/>
        <v>22.119748850346792</v>
      </c>
      <c r="F13" s="5">
        <f t="shared" si="3"/>
        <v>8.1944815706810559E-2</v>
      </c>
    </row>
    <row r="14" spans="1:13">
      <c r="A14" s="1">
        <v>3.8</v>
      </c>
      <c r="B14" s="1">
        <v>37.4</v>
      </c>
      <c r="C14" s="5">
        <f t="shared" si="0"/>
        <v>37.584923320000001</v>
      </c>
      <c r="D14" s="5">
        <f t="shared" si="1"/>
        <v>-0.75733152000000015</v>
      </c>
      <c r="E14" s="5">
        <f t="shared" si="2"/>
        <v>37.591730165266732</v>
      </c>
      <c r="F14" s="5">
        <f t="shared" si="3"/>
        <v>0.24866681164683602</v>
      </c>
      <c r="G14">
        <f>VAR(C2:C40)</f>
        <v>1028.3232867429676</v>
      </c>
      <c r="H14">
        <f>VAR(D2:D40)</f>
        <v>1.211242917932335</v>
      </c>
    </row>
    <row r="15" spans="1:13">
      <c r="A15" s="1">
        <v>4.2</v>
      </c>
      <c r="B15" s="1">
        <v>58</v>
      </c>
      <c r="C15" s="5">
        <f t="shared" si="0"/>
        <v>58.149607467999999</v>
      </c>
      <c r="D15" s="5">
        <f t="shared" si="1"/>
        <v>0.51301075599999901</v>
      </c>
      <c r="E15" s="5">
        <f t="shared" si="2"/>
        <v>58.115057674370782</v>
      </c>
      <c r="F15" s="5">
        <f t="shared" si="3"/>
        <v>2.0688403086632396</v>
      </c>
    </row>
    <row r="16" spans="1:13">
      <c r="A16" s="1">
        <v>5.8</v>
      </c>
      <c r="B16" s="1">
        <v>55.4</v>
      </c>
      <c r="C16" s="5">
        <f t="shared" si="0"/>
        <v>55.687788359999999</v>
      </c>
      <c r="D16" s="5">
        <f t="shared" si="1"/>
        <v>-1.2923830400000007</v>
      </c>
      <c r="E16" s="5">
        <f t="shared" si="2"/>
        <v>55.702430253087378</v>
      </c>
      <c r="F16" s="5">
        <f t="shared" si="3"/>
        <v>0.1982176836475853</v>
      </c>
      <c r="G16">
        <f>SUM(G14:H14)</f>
        <v>1029.5345296609</v>
      </c>
    </row>
    <row r="17" spans="1:6">
      <c r="A17" s="1">
        <v>6.2</v>
      </c>
      <c r="B17" s="1">
        <v>79.2</v>
      </c>
      <c r="C17" s="5">
        <f t="shared" si="0"/>
        <v>79.441952252000007</v>
      </c>
      <c r="D17" s="5">
        <f t="shared" si="1"/>
        <v>0.23722560399999892</v>
      </c>
      <c r="E17" s="5">
        <f t="shared" si="2"/>
        <v>79.407157760598935</v>
      </c>
      <c r="F17" s="5">
        <f t="shared" si="3"/>
        <v>2.3629113355094002</v>
      </c>
    </row>
    <row r="18" spans="1:6">
      <c r="A18" s="1">
        <v>7.9</v>
      </c>
      <c r="B18" s="1">
        <v>73</v>
      </c>
      <c r="C18" s="5">
        <f t="shared" si="0"/>
        <v>73.400070506000006</v>
      </c>
      <c r="D18" s="5">
        <f t="shared" si="1"/>
        <v>-1.9595140980000014</v>
      </c>
      <c r="E18" s="5">
        <f t="shared" si="2"/>
        <v>73.426221595946018</v>
      </c>
      <c r="F18" s="5">
        <f t="shared" si="3"/>
        <v>5.2847863424227981E-3</v>
      </c>
    </row>
    <row r="19" spans="1:6">
      <c r="A19" s="1">
        <v>9</v>
      </c>
      <c r="B19" s="1">
        <v>82</v>
      </c>
      <c r="C19" s="5">
        <f t="shared" si="0"/>
        <v>82.459605100000005</v>
      </c>
      <c r="D19" s="5">
        <f t="shared" si="1"/>
        <v>-2.3267111000000016</v>
      </c>
      <c r="E19" s="5">
        <f t="shared" si="2"/>
        <v>82.49233789469524</v>
      </c>
      <c r="F19" s="5">
        <f t="shared" si="3"/>
        <v>-0.11935852760743693</v>
      </c>
    </row>
    <row r="20" spans="1:6">
      <c r="A20" s="1">
        <v>9.1</v>
      </c>
      <c r="B20" s="1">
        <v>107</v>
      </c>
      <c r="C20" s="5">
        <f t="shared" si="0"/>
        <v>107.38551767400001</v>
      </c>
      <c r="D20" s="5">
        <f t="shared" si="1"/>
        <v>-0.40086384200000147</v>
      </c>
      <c r="E20" s="5">
        <f t="shared" si="2"/>
        <v>107.35779163709286</v>
      </c>
      <c r="F20" s="5">
        <f t="shared" si="3"/>
        <v>2.4727864321721125</v>
      </c>
    </row>
    <row r="21" spans="1:6">
      <c r="A21" s="1">
        <v>10.1</v>
      </c>
      <c r="B21" s="1">
        <v>108.6</v>
      </c>
      <c r="C21" s="5">
        <f t="shared" si="0"/>
        <v>109.061278286</v>
      </c>
      <c r="D21" s="5">
        <f t="shared" si="1"/>
        <v>-1.2679430780000018</v>
      </c>
      <c r="E21" s="5">
        <f t="shared" si="2"/>
        <v>109.05615418468579</v>
      </c>
      <c r="F21" s="5">
        <f t="shared" si="3"/>
        <v>1.6508590100924714</v>
      </c>
    </row>
    <row r="22" spans="1:6">
      <c r="A22" s="1">
        <v>1.9000000000000001</v>
      </c>
      <c r="B22" s="1">
        <v>30</v>
      </c>
      <c r="C22" s="5">
        <f t="shared" si="0"/>
        <v>30.055312006000001</v>
      </c>
      <c r="D22" s="5">
        <f t="shared" si="1"/>
        <v>0.53686860199999953</v>
      </c>
      <c r="E22" s="5">
        <f t="shared" si="2"/>
        <v>30.0301838270099</v>
      </c>
      <c r="F22" s="5">
        <f t="shared" si="3"/>
        <v>1.3409202026212805</v>
      </c>
    </row>
    <row r="23" spans="1:6">
      <c r="A23" s="1">
        <v>2.8</v>
      </c>
      <c r="B23" s="1">
        <v>41</v>
      </c>
      <c r="C23" s="5">
        <f t="shared" si="0"/>
        <v>41.092067292000003</v>
      </c>
      <c r="D23" s="5">
        <f t="shared" si="1"/>
        <v>0.53105556399999987</v>
      </c>
      <c r="E23" s="5">
        <f t="shared" si="2"/>
        <v>41.063142615086001</v>
      </c>
      <c r="F23" s="5">
        <f t="shared" si="3"/>
        <v>1.6304394853502728</v>
      </c>
    </row>
    <row r="24" spans="1:6">
      <c r="A24" s="1">
        <v>4.8</v>
      </c>
      <c r="B24" s="1">
        <v>46</v>
      </c>
      <c r="C24" s="5">
        <f t="shared" si="0"/>
        <v>46.237670872000002</v>
      </c>
      <c r="D24" s="5">
        <f t="shared" si="1"/>
        <v>-1.0572655759999998</v>
      </c>
      <c r="E24" s="5">
        <f t="shared" si="2"/>
        <v>46.249405209376121</v>
      </c>
      <c r="F24" s="5">
        <f t="shared" si="3"/>
        <v>0.18037722829153413</v>
      </c>
    </row>
    <row r="25" spans="1:6">
      <c r="A25" s="1">
        <v>4.7</v>
      </c>
      <c r="B25" s="1">
        <v>74.400000000000006</v>
      </c>
      <c r="C25" s="5">
        <f t="shared" si="0"/>
        <v>74.536201526000013</v>
      </c>
      <c r="D25" s="5">
        <f t="shared" si="1"/>
        <v>1.3433946819999996</v>
      </c>
      <c r="E25" s="5">
        <f t="shared" si="2"/>
        <v>74.473563940403892</v>
      </c>
      <c r="F25" s="5">
        <f t="shared" si="3"/>
        <v>3.3374123524948036</v>
      </c>
    </row>
    <row r="26" spans="1:6">
      <c r="A26" s="1">
        <v>6.8</v>
      </c>
      <c r="B26" s="1">
        <v>72.8</v>
      </c>
      <c r="C26" s="5">
        <f t="shared" si="0"/>
        <v>73.111605208</v>
      </c>
      <c r="D26" s="5">
        <f t="shared" si="1"/>
        <v>-0.87933458400000042</v>
      </c>
      <c r="E26" s="5">
        <f t="shared" si="2"/>
        <v>73.108955292817427</v>
      </c>
      <c r="F26" s="5">
        <f t="shared" si="3"/>
        <v>1.077358526117167</v>
      </c>
    </row>
    <row r="27" spans="1:6">
      <c r="A27" s="1">
        <v>6.8</v>
      </c>
      <c r="B27" s="1">
        <v>87.2</v>
      </c>
      <c r="C27" s="5">
        <f t="shared" si="0"/>
        <v>87.464264056000005</v>
      </c>
      <c r="D27" s="5">
        <f t="shared" si="1"/>
        <v>0.28736407199999991</v>
      </c>
      <c r="E27" s="5">
        <f t="shared" si="2"/>
        <v>87.425255285651247</v>
      </c>
      <c r="F27" s="5">
        <f t="shared" si="3"/>
        <v>2.6276992229215246</v>
      </c>
    </row>
    <row r="28" spans="1:6">
      <c r="A28" s="1">
        <v>8.4</v>
      </c>
      <c r="B28" s="1">
        <v>73.400000000000006</v>
      </c>
      <c r="C28" s="5">
        <f t="shared" si="0"/>
        <v>73.83926584400001</v>
      </c>
      <c r="D28" s="5">
        <f t="shared" si="1"/>
        <v>-2.4254620120000006</v>
      </c>
      <c r="E28" s="5">
        <f t="shared" si="2"/>
        <v>73.877727869941552</v>
      </c>
      <c r="F28" s="5">
        <f t="shared" si="3"/>
        <v>-0.44874394405307427</v>
      </c>
    </row>
    <row r="29" spans="1:6">
      <c r="A29" s="1">
        <v>9.3000000000000007</v>
      </c>
      <c r="B29" s="1">
        <v>87</v>
      </c>
      <c r="C29" s="5">
        <f t="shared" si="0"/>
        <v>87.467473422000012</v>
      </c>
      <c r="D29" s="5">
        <f t="shared" si="1"/>
        <v>-2.2206211260000019</v>
      </c>
      <c r="E29" s="5">
        <f t="shared" si="2"/>
        <v>87.495574156723748</v>
      </c>
      <c r="F29" s="5">
        <f t="shared" si="3"/>
        <v>0.12069796448781389</v>
      </c>
    </row>
    <row r="30" spans="1:6">
      <c r="A30" s="1">
        <v>9.1999999999999993</v>
      </c>
      <c r="B30" s="1">
        <v>126</v>
      </c>
      <c r="C30" s="5">
        <f t="shared" si="0"/>
        <v>126.331155728</v>
      </c>
      <c r="D30" s="5">
        <f t="shared" si="1"/>
        <v>1.0388589760000002</v>
      </c>
      <c r="E30" s="5">
        <f t="shared" si="2"/>
        <v>126.25812038247639</v>
      </c>
      <c r="F30" s="5">
        <f t="shared" si="3"/>
        <v>4.4189561016165158</v>
      </c>
    </row>
    <row r="31" spans="1:6">
      <c r="A31" s="1">
        <v>10.799999999999999</v>
      </c>
      <c r="B31" s="1">
        <v>127.19999999999999</v>
      </c>
      <c r="C31" s="5">
        <f t="shared" si="0"/>
        <v>127.65684381599999</v>
      </c>
      <c r="D31" s="5">
        <f t="shared" si="1"/>
        <v>-0.45865600800000195</v>
      </c>
      <c r="E31" s="5">
        <f t="shared" si="2"/>
        <v>127.62340545930189</v>
      </c>
      <c r="F31" s="5">
        <f t="shared" si="3"/>
        <v>2.9574511604797866</v>
      </c>
    </row>
    <row r="32" spans="1:6">
      <c r="A32" s="1">
        <v>2.9000000000000004</v>
      </c>
      <c r="B32" s="1">
        <v>41.6</v>
      </c>
      <c r="C32" s="5">
        <f t="shared" si="0"/>
        <v>41.698196818</v>
      </c>
      <c r="D32" s="5">
        <f t="shared" si="1"/>
        <v>0.4799967659999993</v>
      </c>
      <c r="E32" s="5">
        <f t="shared" si="2"/>
        <v>41.670421369626325</v>
      </c>
      <c r="F32" s="5">
        <f t="shared" si="3"/>
        <v>1.5956182644335524</v>
      </c>
    </row>
    <row r="33" spans="1:6">
      <c r="A33" s="1">
        <v>3.3</v>
      </c>
      <c r="B33" s="1">
        <v>58</v>
      </c>
      <c r="C33" s="5">
        <f t="shared" si="0"/>
        <v>58.076688802</v>
      </c>
      <c r="D33" s="5">
        <f t="shared" si="1"/>
        <v>1.4100519339999993</v>
      </c>
      <c r="E33" s="5">
        <f t="shared" si="2"/>
        <v>58.018161380820509</v>
      </c>
      <c r="F33" s="5">
        <f t="shared" si="3"/>
        <v>2.9636090582153529</v>
      </c>
    </row>
    <row r="34" spans="1:6">
      <c r="A34" s="1">
        <v>4.8999999999999995</v>
      </c>
      <c r="B34" s="1">
        <v>58.2</v>
      </c>
      <c r="C34" s="5">
        <f t="shared" si="0"/>
        <v>58.405664470000005</v>
      </c>
      <c r="D34" s="5">
        <f t="shared" si="1"/>
        <v>-0.1684837899999998</v>
      </c>
      <c r="E34" s="5">
        <f t="shared" si="2"/>
        <v>58.389258958143685</v>
      </c>
      <c r="F34" s="5">
        <f t="shared" si="3"/>
        <v>1.3944415686894347</v>
      </c>
    </row>
    <row r="35" spans="1:6">
      <c r="A35" s="1">
        <v>5.2</v>
      </c>
      <c r="B35" s="1">
        <v>80</v>
      </c>
      <c r="C35" s="5">
        <f t="shared" si="0"/>
        <v>80.158301448000003</v>
      </c>
      <c r="D35" s="5">
        <f t="shared" si="1"/>
        <v>1.2987546159999992</v>
      </c>
      <c r="E35" s="5">
        <f t="shared" si="2"/>
        <v>80.094845211811631</v>
      </c>
      <c r="F35" s="5">
        <f t="shared" si="3"/>
        <v>3.4432288737231014</v>
      </c>
    </row>
    <row r="36" spans="1:6">
      <c r="A36" s="1">
        <v>7.6</v>
      </c>
      <c r="B36" s="1">
        <v>74.2</v>
      </c>
      <c r="C36" s="5">
        <f t="shared" si="0"/>
        <v>74.571819188000006</v>
      </c>
      <c r="D36" s="5">
        <f t="shared" si="1"/>
        <v>-1.563275484</v>
      </c>
      <c r="E36" s="5">
        <f t="shared" si="2"/>
        <v>74.586947830832059</v>
      </c>
      <c r="F36" s="5">
        <f t="shared" si="3"/>
        <v>0.43273609426015724</v>
      </c>
    </row>
    <row r="37" spans="1:6">
      <c r="A37" s="1">
        <v>7.3</v>
      </c>
      <c r="B37" s="1">
        <v>98.600000000000009</v>
      </c>
      <c r="C37" s="5">
        <f t="shared" si="0"/>
        <v>98.867296014000019</v>
      </c>
      <c r="D37" s="5">
        <f t="shared" si="1"/>
        <v>0.71264429799999984</v>
      </c>
      <c r="E37" s="5">
        <f t="shared" si="2"/>
        <v>98.812824054172609</v>
      </c>
      <c r="F37" s="5">
        <f t="shared" si="3"/>
        <v>3.357958524807132</v>
      </c>
    </row>
    <row r="38" spans="1:6">
      <c r="A38" s="1">
        <v>8.6</v>
      </c>
      <c r="B38" s="1">
        <v>84.4</v>
      </c>
      <c r="C38" s="5">
        <f t="shared" si="0"/>
        <v>84.819306612000005</v>
      </c>
      <c r="D38" s="5">
        <f t="shared" si="1"/>
        <v>-1.7335763559999995</v>
      </c>
      <c r="E38" s="5">
        <f t="shared" si="2"/>
        <v>84.83532287414522</v>
      </c>
      <c r="F38" s="5">
        <f t="shared" si="3"/>
        <v>0.53670658832756324</v>
      </c>
    </row>
    <row r="39" spans="1:6">
      <c r="A39" s="1">
        <v>9.7000000000000011</v>
      </c>
      <c r="B39" s="1">
        <v>105.8</v>
      </c>
      <c r="C39" s="5">
        <f t="shared" si="0"/>
        <v>106.23807521400001</v>
      </c>
      <c r="D39" s="5">
        <f t="shared" si="1"/>
        <v>-1.0961161820000029</v>
      </c>
      <c r="E39" s="5">
        <f t="shared" si="2"/>
        <v>106.22936416672357</v>
      </c>
      <c r="F39" s="5">
        <f t="shared" si="3"/>
        <v>1.7470788744036732</v>
      </c>
    </row>
    <row r="40" spans="1:6">
      <c r="A40" s="1">
        <v>9.6</v>
      </c>
      <c r="B40" s="1">
        <v>136.6</v>
      </c>
      <c r="C40" s="5">
        <f t="shared" si="0"/>
        <v>136.928715676</v>
      </c>
      <c r="D40" s="5">
        <f t="shared" si="1"/>
        <v>1.4989938519999999</v>
      </c>
      <c r="E40" s="5">
        <f t="shared" si="2"/>
        <v>136.83957289655694</v>
      </c>
      <c r="F40" s="5">
        <f t="shared" si="3"/>
        <v>5.1625041147410027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6"/>
  <sheetViews>
    <sheetView workbookViewId="0">
      <selection activeCell="H3" sqref="H3"/>
    </sheetView>
  </sheetViews>
  <sheetFormatPr defaultRowHeight="15"/>
  <sheetData>
    <row r="1" spans="2:7">
      <c r="B1" t="s">
        <v>16</v>
      </c>
      <c r="C1" t="s">
        <v>17</v>
      </c>
    </row>
    <row r="2" spans="2:7">
      <c r="B2">
        <v>7</v>
      </c>
      <c r="C2">
        <v>0.26</v>
      </c>
    </row>
    <row r="3" spans="2:7">
      <c r="B3">
        <v>40</v>
      </c>
      <c r="C3">
        <v>0.8</v>
      </c>
      <c r="F3" t="s">
        <v>18</v>
      </c>
      <c r="G3" t="s">
        <v>19</v>
      </c>
    </row>
    <row r="4" spans="2:7">
      <c r="B4">
        <v>8</v>
      </c>
      <c r="C4">
        <v>0.63</v>
      </c>
      <c r="F4">
        <f>VAR(B2:B16)</f>
        <v>1040.4952380952382</v>
      </c>
      <c r="G4">
        <f>VAR(C2:C16)</f>
        <v>0.10969714285714281</v>
      </c>
    </row>
    <row r="5" spans="2:7">
      <c r="B5">
        <v>68</v>
      </c>
      <c r="C5">
        <v>0.03</v>
      </c>
    </row>
    <row r="6" spans="2:7">
      <c r="B6">
        <v>52</v>
      </c>
      <c r="C6">
        <v>0.22</v>
      </c>
    </row>
    <row r="7" spans="2:7">
      <c r="B7">
        <v>74</v>
      </c>
      <c r="C7">
        <v>0.87</v>
      </c>
    </row>
    <row r="8" spans="2:7">
      <c r="B8">
        <v>33</v>
      </c>
      <c r="C8">
        <v>0.01</v>
      </c>
    </row>
    <row r="9" spans="2:7">
      <c r="B9">
        <v>6</v>
      </c>
      <c r="C9">
        <v>0.05</v>
      </c>
    </row>
    <row r="10" spans="2:7">
      <c r="B10">
        <v>25</v>
      </c>
      <c r="C10">
        <v>0.56000000000000005</v>
      </c>
    </row>
    <row r="11" spans="2:7">
      <c r="B11">
        <v>0</v>
      </c>
      <c r="C11">
        <v>0.5</v>
      </c>
    </row>
    <row r="12" spans="2:7">
      <c r="B12">
        <v>97</v>
      </c>
      <c r="C12">
        <v>0.72</v>
      </c>
    </row>
    <row r="13" spans="2:7">
      <c r="B13">
        <v>62</v>
      </c>
      <c r="C13">
        <v>0.87</v>
      </c>
    </row>
    <row r="14" spans="2:7">
      <c r="B14">
        <v>96</v>
      </c>
      <c r="C14">
        <v>0.82</v>
      </c>
    </row>
    <row r="15" spans="2:7">
      <c r="B15">
        <v>26</v>
      </c>
      <c r="C15">
        <v>0.95</v>
      </c>
    </row>
    <row r="16" spans="2:7">
      <c r="B16">
        <v>62</v>
      </c>
      <c r="C16"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scale_issues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2016-11-27T14:36:54Z</dcterms:created>
  <dcterms:modified xsi:type="dcterms:W3CDTF">2016-11-28T16:23:11Z</dcterms:modified>
</cp:coreProperties>
</file>