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xl/charts/colors8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 firstSheet="1" activeTab="1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-Dashboard" sheetId="7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/>
  <c r="E7"/>
  <c r="C18" i="4"/>
  <c r="C10"/>
  <c r="C16" i="1"/>
  <c r="C17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<sst xmlns="http://schemas.openxmlformats.org/spreadsheetml/2006/main" count="42" uniqueCount="32">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</sst>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5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0" fillId="5" borderId="0" xfId="0" applyFont="1" applyFill="1" applyAlignment="1"/>
    <xf numFmtId="0" fontId="3" fillId="6" borderId="14" xfId="0" applyFont="1" applyFill="1" applyBorder="1"/>
    <xf numFmtId="0" fontId="4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&amp; Profit Margin by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47-4899-85E3-398E2E83C89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47-4899-85E3-398E2E83C891}"/>
            </c:ext>
          </c:extLst>
        </c:ser>
        <c:dLbls/>
        <c:marker val="1"/>
        <c:axId val="189786368"/>
        <c:axId val="190108032"/>
      </c:lineChart>
      <c:catAx>
        <c:axId val="189786368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0108032"/>
        <c:crosses val="autoZero"/>
        <c:auto val="1"/>
        <c:lblAlgn val="ctr"/>
        <c:lblOffset val="100"/>
      </c:catAx>
      <c:valAx>
        <c:axId val="19010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Net Profit &amp; Margin</a:t>
                </a:r>
              </a:p>
            </c:rich>
          </c:tx>
          <c:layout/>
        </c:title>
        <c:numFmt formatCode="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9786368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Revenue by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49-4505-86A8-19005E32598D}"/>
            </c:ext>
          </c:extLst>
        </c:ser>
        <c:dLbls>
          <c:showVal val="1"/>
        </c:dLbls>
        <c:gapWidth val="100"/>
        <c:overlap val="-24"/>
        <c:axId val="189457536"/>
        <c:axId val="189459456"/>
      </c:barChart>
      <c:catAx>
        <c:axId val="189457536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9459456"/>
        <c:crosses val="autoZero"/>
        <c:auto val="1"/>
        <c:lblAlgn val="ctr"/>
        <c:lblOffset val="100"/>
      </c:catAx>
      <c:valAx>
        <c:axId val="189459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layout/>
        </c:title>
        <c:numFmt formatCode="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89457536"/>
        <c:crosses val="autoZero"/>
        <c:crossBetween val="between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</c:title>
    <c:plotArea>
      <c:layout/>
      <c:ofPieChart>
        <c:ofPieType val="pie"/>
        <c:varyColors val="1"/>
        <c:ser>
          <c:idx val="0"/>
          <c:order val="0"/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289-4D31-9C7E-CF6D36E63AC5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3-E289-4D31-9C7E-CF6D36E63AC5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5-E289-4D31-9C7E-CF6D36E63AC5}"/>
              </c:ext>
            </c:extLst>
          </c:dPt>
          <c:dPt>
            <c:idx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7-E289-4D31-9C7E-CF6D36E63AC5}"/>
              </c:ext>
            </c:extLst>
          </c:dPt>
          <c:dPt>
            <c:idx val="4"/>
            <c:extLst xmlns:c16r2="http://schemas.microsoft.com/office/drawing/2015/06/chart">
              <c:ext xmlns:c16="http://schemas.microsoft.com/office/drawing/2014/chart" uri="{C3380CC4-5D6E-409C-BE32-E72D297353CC}">
                <c16:uniqueId val="{00000009-E289-4D31-9C7E-CF6D36E63AC5}"/>
              </c:ext>
            </c:extLst>
          </c:dPt>
          <c:dPt>
            <c:idx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B-E289-4D31-9C7E-CF6D36E63AC5}"/>
              </c:ext>
            </c:extLst>
          </c:dPt>
          <c:dPt>
            <c:idx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D-E289-4D31-9C7E-CF6D36E63AC5}"/>
              </c:ext>
            </c:extLst>
          </c:dPt>
          <c:dPt>
            <c:idx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2-8C47-41F4-B48B-798D976A9EC3}"/>
              </c:ext>
            </c:extLst>
          </c:dPt>
          <c:dPt>
            <c:idx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01-8C47-41F4-B48B-798D976A9EC3}"/>
              </c:ext>
            </c:extLst>
          </c:dPt>
          <c:dLbls>
            <c:dLbl>
              <c:idx val="7"/>
              <c:numFmt formatCode="0.0%" sourceLinked="0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Other,</a:t>
                    </a:r>
                    <a:r>
                      <a:rPr lang="en-US" baseline="0"/>
                      <a:t> </a:t>
                    </a:r>
                    <a:fld id="{6DD82733-91F6-4020-A348-95E5F2783D6F}" type="PERCENTAGE">
                      <a:rPr lang="en-US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C47-41F4-B48B-798D976A9EC3}"/>
                </c:ext>
              </c:extLst>
            </c:dLbl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Percent val="1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7-41F4-B48B-798D976A9EC3}"/>
            </c:ext>
          </c:extLst>
        </c:ser>
        <c:dLbls/>
        <c:gapWidth val="100"/>
        <c:splitType val="pos"/>
        <c:splitPos val="4"/>
        <c:secondPieSize val="75"/>
        <c:serLines/>
      </c:ofPieChart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Main Ependiture 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1D-4FCE-A72E-91EFD42861EF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1D-4FCE-A72E-91EFD42861EF}"/>
            </c:ext>
          </c:extLst>
        </c:ser>
        <c:dLbls>
          <c:showVal val="1"/>
        </c:dLbls>
        <c:gapWidth val="100"/>
        <c:overlap val="-24"/>
        <c:axId val="190500864"/>
        <c:axId val="190502400"/>
      </c:barChart>
      <c:catAx>
        <c:axId val="1905008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0502400"/>
        <c:crosses val="autoZero"/>
        <c:auto val="1"/>
        <c:lblAlgn val="ctr"/>
        <c:lblOffset val="100"/>
      </c:catAx>
      <c:valAx>
        <c:axId val="190502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Expenditure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0500864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Profit &amp; Profit Margin by Year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3212855541342334"/>
          <c:y val="0.25112572710551617"/>
          <c:w val="0.73378086271378606"/>
          <c:h val="0.33248259599108632"/>
        </c:manualLayout>
      </c:layout>
      <c:lineChart>
        <c:grouping val="standard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87-43B6-AFAA-194BDE20995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787-43B6-AFAA-194BDE209951}"/>
            </c:ext>
          </c:extLst>
        </c:ser>
        <c:dLbls/>
        <c:marker val="1"/>
        <c:axId val="193596800"/>
        <c:axId val="193615360"/>
      </c:lineChart>
      <c:catAx>
        <c:axId val="193596800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3615360"/>
        <c:crosses val="autoZero"/>
        <c:auto val="1"/>
        <c:lblAlgn val="ctr"/>
        <c:lblOffset val="100"/>
      </c:catAx>
      <c:valAx>
        <c:axId val="193615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Net Profit &amp; Margin</a:t>
                </a:r>
              </a:p>
            </c:rich>
          </c:tx>
          <c:layout/>
        </c:title>
        <c:numFmt formatCode="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3596800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Revenue by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E3-429F-B991-5347D6C516F0}"/>
            </c:ext>
          </c:extLst>
        </c:ser>
        <c:dLbls>
          <c:showVal val="1"/>
        </c:dLbls>
        <c:gapWidth val="100"/>
        <c:overlap val="-24"/>
        <c:axId val="193677184"/>
        <c:axId val="193687552"/>
      </c:barChart>
      <c:catAx>
        <c:axId val="193677184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3687552"/>
        <c:crosses val="autoZero"/>
        <c:auto val="1"/>
        <c:lblAlgn val="ctr"/>
        <c:lblOffset val="100"/>
      </c:catAx>
      <c:valAx>
        <c:axId val="193687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layout/>
        </c:title>
        <c:numFmt formatCode="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3677184"/>
        <c:crosses val="autoZero"/>
        <c:crossBetween val="between"/>
      </c:valAx>
    </c:plotArea>
    <c:legend>
      <c:legendPos val="r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Expense Breakup</a:t>
            </a:r>
          </a:p>
        </c:rich>
      </c:tx>
      <c:layout/>
    </c:title>
    <c:plotArea>
      <c:layout/>
      <c:ofPieChart>
        <c:ofPieType val="pie"/>
        <c:varyColors val="1"/>
        <c:ser>
          <c:idx val="0"/>
          <c:order val="0"/>
          <c:dPt>
            <c:idx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7C1D-4CFF-B959-69909B0F3938}"/>
              </c:ext>
            </c:extLst>
          </c:dPt>
          <c:dPt>
            <c:idx val="1"/>
            <c:extLst xmlns:c16r2="http://schemas.microsoft.com/office/drawing/2015/06/chart">
              <c:ext xmlns:c16="http://schemas.microsoft.com/office/drawing/2014/chart" uri="{C3380CC4-5D6E-409C-BE32-E72D297353CC}">
                <c16:uniqueId val="{00000003-7C1D-4CFF-B959-69909B0F3938}"/>
              </c:ext>
            </c:extLst>
          </c:dPt>
          <c:dPt>
            <c:idx val="2"/>
            <c:extLst xmlns:c16r2="http://schemas.microsoft.com/office/drawing/2015/06/chart">
              <c:ext xmlns:c16="http://schemas.microsoft.com/office/drawing/2014/chart" uri="{C3380CC4-5D6E-409C-BE32-E72D297353CC}">
                <c16:uniqueId val="{00000005-7C1D-4CFF-B959-69909B0F3938}"/>
              </c:ext>
            </c:extLst>
          </c:dPt>
          <c:dPt>
            <c:idx val="3"/>
            <c:extLst xmlns:c16r2="http://schemas.microsoft.com/office/drawing/2015/06/chart">
              <c:ext xmlns:c16="http://schemas.microsoft.com/office/drawing/2014/chart" uri="{C3380CC4-5D6E-409C-BE32-E72D297353CC}">
                <c16:uniqueId val="{00000007-7C1D-4CFF-B959-69909B0F3938}"/>
              </c:ext>
            </c:extLst>
          </c:dPt>
          <c:dPt>
            <c:idx val="4"/>
            <c:extLst xmlns:c16r2="http://schemas.microsoft.com/office/drawing/2015/06/chart">
              <c:ext xmlns:c16="http://schemas.microsoft.com/office/drawing/2014/chart" uri="{C3380CC4-5D6E-409C-BE32-E72D297353CC}">
                <c16:uniqueId val="{00000009-7C1D-4CFF-B959-69909B0F3938}"/>
              </c:ext>
            </c:extLst>
          </c:dPt>
          <c:dPt>
            <c:idx val="5"/>
            <c:extLst xmlns:c16r2="http://schemas.microsoft.com/office/drawing/2015/06/chart">
              <c:ext xmlns:c16="http://schemas.microsoft.com/office/drawing/2014/chart" uri="{C3380CC4-5D6E-409C-BE32-E72D297353CC}">
                <c16:uniqueId val="{0000000B-7C1D-4CFF-B959-69909B0F3938}"/>
              </c:ext>
            </c:extLst>
          </c:dPt>
          <c:dPt>
            <c:idx val="6"/>
            <c:extLst xmlns:c16r2="http://schemas.microsoft.com/office/drawing/2015/06/chart">
              <c:ext xmlns:c16="http://schemas.microsoft.com/office/drawing/2014/chart" uri="{C3380CC4-5D6E-409C-BE32-E72D297353CC}">
                <c16:uniqueId val="{0000000D-7C1D-4CFF-B959-69909B0F3938}"/>
              </c:ext>
            </c:extLst>
          </c:dPt>
          <c:dPt>
            <c:idx val="7"/>
            <c:extLst xmlns:c16r2="http://schemas.microsoft.com/office/drawing/2015/06/chart">
              <c:ext xmlns:c16="http://schemas.microsoft.com/office/drawing/2014/chart" uri="{C3380CC4-5D6E-409C-BE32-E72D297353CC}">
                <c16:uniqueId val="{0000000F-7C1D-4CFF-B959-69909B0F3938}"/>
              </c:ext>
            </c:extLst>
          </c:dPt>
          <c:dPt>
            <c:idx val="8"/>
            <c:extLst xmlns:c16r2="http://schemas.microsoft.com/office/drawing/2015/06/chart">
              <c:ext xmlns:c16="http://schemas.microsoft.com/office/drawing/2014/chart" uri="{C3380CC4-5D6E-409C-BE32-E72D297353CC}">
                <c16:uniqueId val="{00000011-7C1D-4CFF-B959-69909B0F3938}"/>
              </c:ext>
            </c:extLst>
          </c:dPt>
          <c:dLbls>
            <c:dLbl>
              <c:idx val="7"/>
              <c:numFmt formatCode="0.0%" sourceLinked="0"/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Other,</a:t>
                    </a:r>
                    <a:r>
                      <a:rPr lang="en-US" baseline="0"/>
                      <a:t> </a:t>
                    </a:r>
                    <a:fld id="{6DD82733-91F6-4020-A348-95E5F2783D6F}" type="PERCENTAGE">
                      <a:rPr lang="en-US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C1D-4CFF-B959-69909B0F3938}"/>
                </c:ext>
              </c:extLst>
            </c:dLbl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Percent val="1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('Cost analysis Pie chart'!$B$6:$B$9,'Cost analysis Pie chart'!$B$15:$B$18)</c:f>
              <c:strCache>
                <c:ptCount val="8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Utilities</c:v>
                </c:pt>
                <c:pt idx="5">
                  <c:v>Depreciation</c:v>
                </c:pt>
                <c:pt idx="6">
                  <c:v>Other</c:v>
                </c:pt>
                <c:pt idx="7">
                  <c:v>Income Tax</c:v>
                </c:pt>
              </c:strCache>
            </c:strRef>
          </c:cat>
          <c:val>
            <c:numRef>
              <c:f>('Cost analysis Pie chart'!$C$6:$C$9,'Cost analysis Pie chart'!$C$15:$C$18)</c:f>
              <c:numCache>
                <c:formatCode>_ * #,##0_ ;_ * \-#,##0_ ;_ * "-"??_ ;_ @_ </c:formatCode>
                <c:ptCount val="8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68865.399999999994</c:v>
                </c:pt>
                <c:pt idx="5">
                  <c:v>55000</c:v>
                </c:pt>
                <c:pt idx="6">
                  <c:v>45000</c:v>
                </c:pt>
                <c:pt idx="7">
                  <c:v>11250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C1D-4CFF-B959-69909B0F3938}"/>
            </c:ext>
          </c:extLst>
        </c:ser>
        <c:dLbls/>
        <c:gapWidth val="100"/>
        <c:splitType val="pos"/>
        <c:splitPos val="4"/>
        <c:secondPieSize val="75"/>
        <c:serLines/>
      </c:ofPieChart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Main Ependiture Target vs Achieved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0F-45B1-B6B3-34FE0467C6D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dLbls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0F-45B1-B6B3-34FE0467C6D8}"/>
            </c:ext>
          </c:extLst>
        </c:ser>
        <c:dLbls>
          <c:showVal val="1"/>
        </c:dLbls>
        <c:gapWidth val="100"/>
        <c:overlap val="-24"/>
        <c:axId val="193802240"/>
        <c:axId val="193803776"/>
      </c:barChart>
      <c:catAx>
        <c:axId val="19380224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03776"/>
        <c:crosses val="autoZero"/>
        <c:auto val="1"/>
        <c:lblAlgn val="ctr"/>
        <c:lblOffset val="100"/>
      </c:catAx>
      <c:valAx>
        <c:axId val="193803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Expenditure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93802240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157162</xdr:rowOff>
    </xdr:from>
    <xdr:to>
      <xdr:col>13</xdr:col>
      <xdr:colOff>19050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EEC6FE8-E2AB-5918-AD05-3B6B68E6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52387</xdr:rowOff>
    </xdr:from>
    <xdr:to>
      <xdr:col>12</xdr:col>
      <xdr:colOff>347662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D9D5A9D-75A5-0A34-E5F9-8BF435C27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2</xdr:row>
      <xdr:rowOff>166687</xdr:rowOff>
    </xdr:from>
    <xdr:to>
      <xdr:col>12</xdr:col>
      <xdr:colOff>138112</xdr:colOff>
      <xdr:row>17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6CA6AAE-E38B-BCF2-E179-E101A2D3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286702</xdr:colOff>
      <xdr:row>3</xdr:row>
      <xdr:rowOff>181927</xdr:rowOff>
    </xdr:from>
    <xdr:to>
      <xdr:col>13</xdr:col>
      <xdr:colOff>210502</xdr:colOff>
      <xdr:row>18</xdr:row>
      <xdr:rowOff>20002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4D1C84C-2F31-9ECC-CF01-8BC86350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9524</xdr:rowOff>
    </xdr:from>
    <xdr:to>
      <xdr:col>6</xdr:col>
      <xdr:colOff>440306</xdr:colOff>
      <xdr:row>13</xdr:row>
      <xdr:rowOff>125802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F2DF400-669E-41DE-AD4B-B83922A6F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466904</xdr:colOff>
      <xdr:row>2</xdr:row>
      <xdr:rowOff>541</xdr:rowOff>
    </xdr:from>
    <xdr:to>
      <xdr:col>14</xdr:col>
      <xdr:colOff>0</xdr:colOff>
      <xdr:row>13</xdr:row>
      <xdr:rowOff>107830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E94D2C6-B2B7-49A9-8746-AC74A8ED7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161745</xdr:rowOff>
    </xdr:from>
    <xdr:to>
      <xdr:col>6</xdr:col>
      <xdr:colOff>431321</xdr:colOff>
      <xdr:row>25</xdr:row>
      <xdr:rowOff>152759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3EF9784-2ADB-4F6D-870F-D8F5D2178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467263</xdr:colOff>
      <xdr:row>13</xdr:row>
      <xdr:rowOff>143773</xdr:rowOff>
    </xdr:from>
    <xdr:to>
      <xdr:col>13</xdr:col>
      <xdr:colOff>593065</xdr:colOff>
      <xdr:row>25</xdr:row>
      <xdr:rowOff>152760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1777ED1-FD1B-46A6-88FD-7B7AB0A0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/>
  </sheetViews>
  <sheetFormatPr defaultColWidth="14.44140625" defaultRowHeight="15" customHeight="1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>
      <c r="B3" s="1" t="s">
        <v>0</v>
      </c>
    </row>
    <row r="5" spans="2:3" ht="14.4">
      <c r="B5" s="2" t="s">
        <v>1</v>
      </c>
      <c r="C5" s="3">
        <v>2439535.25</v>
      </c>
    </row>
    <row r="6" spans="2:3" ht="14.4">
      <c r="B6" s="4" t="s">
        <v>2</v>
      </c>
      <c r="C6" s="5">
        <v>1188534.6000000001</v>
      </c>
    </row>
    <row r="7" spans="2:3" ht="14.4">
      <c r="B7" s="6" t="s">
        <v>3</v>
      </c>
      <c r="C7" s="5">
        <v>951000.65</v>
      </c>
    </row>
    <row r="8" spans="2:3" ht="14.4">
      <c r="B8" s="7" t="s">
        <v>4</v>
      </c>
      <c r="C8" s="5"/>
    </row>
    <row r="9" spans="2:3" ht="14.4">
      <c r="B9" s="8" t="s">
        <v>5</v>
      </c>
      <c r="C9" s="5">
        <v>390371.02500000002</v>
      </c>
    </row>
    <row r="10" spans="2:3" ht="14.4">
      <c r="B10" s="8" t="s">
        <v>6</v>
      </c>
      <c r="C10" s="5">
        <v>55000</v>
      </c>
    </row>
    <row r="11" spans="2:3" ht="14.4">
      <c r="B11" s="8" t="s">
        <v>7</v>
      </c>
      <c r="C11" s="5">
        <v>80847.349999999991</v>
      </c>
    </row>
    <row r="12" spans="2:3" ht="14.4">
      <c r="B12" s="8" t="s">
        <v>8</v>
      </c>
      <c r="C12" s="5">
        <v>45000</v>
      </c>
    </row>
    <row r="13" spans="2:3" ht="14.4">
      <c r="B13" s="8" t="s">
        <v>9</v>
      </c>
      <c r="C13" s="5">
        <v>323869.92499999999</v>
      </c>
    </row>
    <row r="14" spans="2:3" ht="14.4">
      <c r="B14" s="8" t="s">
        <v>10</v>
      </c>
      <c r="C14" s="5">
        <v>68865.399999999994</v>
      </c>
    </row>
    <row r="15" spans="2:3" ht="14.4">
      <c r="B15" s="6" t="s">
        <v>11</v>
      </c>
      <c r="C15" s="5">
        <v>287046.95</v>
      </c>
    </row>
    <row r="16" spans="2:3" ht="14.4">
      <c r="B16" s="9" t="s">
        <v>12</v>
      </c>
      <c r="C16" s="5">
        <f>0.25*C15</f>
        <v>71761.737500000003</v>
      </c>
    </row>
    <row r="17" spans="2:3" ht="14.4">
      <c r="B17" s="10" t="s">
        <v>13</v>
      </c>
      <c r="C17" s="11">
        <f>C15-C16</f>
        <v>215285.21250000002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B3:D1000"/>
  <sheetViews>
    <sheetView showGridLines="0" tabSelected="1" workbookViewId="0">
      <selection activeCell="C25" sqref="C25"/>
    </sheetView>
  </sheetViews>
  <sheetFormatPr defaultColWidth="14.44140625" defaultRowHeight="15" customHeight="1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>
      <c r="B3" s="1" t="s">
        <v>14</v>
      </c>
    </row>
    <row r="5" spans="2:4" ht="14.4">
      <c r="B5" s="12"/>
      <c r="C5" s="13" t="s">
        <v>15</v>
      </c>
      <c r="D5" s="14" t="s">
        <v>16</v>
      </c>
    </row>
    <row r="6" spans="2:4" ht="14.4">
      <c r="B6" s="4">
        <v>2015</v>
      </c>
      <c r="C6" s="15">
        <v>155075.59355813666</v>
      </c>
      <c r="D6" s="16">
        <v>0.08</v>
      </c>
    </row>
    <row r="7" spans="2:4" ht="14.4">
      <c r="B7" s="4">
        <v>2016</v>
      </c>
      <c r="C7" s="15">
        <v>193189.15111382809</v>
      </c>
      <c r="D7" s="16">
        <v>0.09</v>
      </c>
    </row>
    <row r="8" spans="2:4" ht="14.4">
      <c r="B8" s="4">
        <v>2017</v>
      </c>
      <c r="C8" s="15">
        <v>182970.15906718749</v>
      </c>
      <c r="D8" s="16">
        <v>0.11</v>
      </c>
    </row>
    <row r="9" spans="2:4" ht="14.4">
      <c r="B9" s="4">
        <v>2018</v>
      </c>
      <c r="C9" s="15">
        <v>202514.90428125</v>
      </c>
      <c r="D9" s="16">
        <v>0.115</v>
      </c>
    </row>
    <row r="10" spans="2:4" ht="14.4">
      <c r="B10" s="4">
        <v>2019</v>
      </c>
      <c r="C10" s="15">
        <v>182098.951875</v>
      </c>
      <c r="D10" s="16">
        <v>0.11</v>
      </c>
    </row>
    <row r="11" spans="2:4" ht="14.4">
      <c r="B11" s="17">
        <v>2020</v>
      </c>
      <c r="C11" s="18">
        <v>215285.21250000002</v>
      </c>
      <c r="D11" s="19">
        <v>0.09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D1000"/>
  <sheetViews>
    <sheetView showGridLines="0" workbookViewId="0">
      <selection activeCell="R9" sqref="R9"/>
    </sheetView>
  </sheetViews>
  <sheetFormatPr defaultColWidth="14.44140625" defaultRowHeight="15" customHeight="1"/>
  <cols>
    <col min="1" max="1" width="8.6640625" customWidth="1"/>
    <col min="2" max="2" width="23.6640625" bestFit="1" customWidth="1"/>
    <col min="3" max="3" width="12.5546875" customWidth="1"/>
    <col min="4" max="4" width="11" customWidth="1"/>
    <col min="5" max="26" width="8.6640625" customWidth="1"/>
  </cols>
  <sheetData>
    <row r="3" spans="2:4" ht="18">
      <c r="B3" s="1" t="s">
        <v>17</v>
      </c>
    </row>
    <row r="5" spans="2:4" ht="14.4">
      <c r="C5" s="20" t="s">
        <v>18</v>
      </c>
      <c r="D5" s="21" t="s">
        <v>19</v>
      </c>
    </row>
    <row r="6" spans="2:4" ht="14.4">
      <c r="C6" s="4">
        <v>2016</v>
      </c>
      <c r="D6" s="22">
        <v>1653633.8787718401</v>
      </c>
    </row>
    <row r="7" spans="2:4" ht="14.4">
      <c r="C7" s="4">
        <v>2017</v>
      </c>
      <c r="D7" s="22">
        <v>1986831.8247520002</v>
      </c>
    </row>
    <row r="8" spans="2:4" ht="14.4">
      <c r="C8" s="4">
        <v>2018</v>
      </c>
      <c r="D8" s="22">
        <v>1997534.6356000002</v>
      </c>
    </row>
    <row r="9" spans="2:4" ht="14.4">
      <c r="C9" s="4">
        <v>2019</v>
      </c>
      <c r="D9" s="22">
        <v>2187475.4300000002</v>
      </c>
    </row>
    <row r="10" spans="2:4" ht="14.4">
      <c r="C10" s="4">
        <v>2020</v>
      </c>
      <c r="D10" s="22">
        <v>2439535.25</v>
      </c>
    </row>
    <row r="11" spans="2:4" ht="14.4">
      <c r="B11" s="23" t="s">
        <v>20</v>
      </c>
      <c r="C11" s="24">
        <v>2021</v>
      </c>
      <c r="D11" s="25">
        <v>2584736.1081360602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C1000"/>
  <sheetViews>
    <sheetView showGridLines="0" workbookViewId="0">
      <selection activeCell="N25" sqref="N25"/>
    </sheetView>
  </sheetViews>
  <sheetFormatPr defaultColWidth="14.44140625" defaultRowHeight="15" customHeight="1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>
      <c r="B3" s="1" t="s">
        <v>21</v>
      </c>
    </row>
    <row r="5" spans="2:3" ht="14.4">
      <c r="B5" s="26" t="s">
        <v>22</v>
      </c>
      <c r="C5" s="27" t="s">
        <v>23</v>
      </c>
    </row>
    <row r="6" spans="2:3" ht="14.4">
      <c r="B6" s="28" t="s">
        <v>24</v>
      </c>
      <c r="C6" s="29">
        <v>1188534.6000000001</v>
      </c>
    </row>
    <row r="7" spans="2:3" ht="14.4">
      <c r="B7" s="30" t="s">
        <v>5</v>
      </c>
      <c r="C7" s="29">
        <v>390371.02500000002</v>
      </c>
    </row>
    <row r="8" spans="2:3" ht="14.4">
      <c r="B8" s="30" t="s">
        <v>9</v>
      </c>
      <c r="C8" s="29">
        <v>323869.92499999999</v>
      </c>
    </row>
    <row r="9" spans="2:3" ht="14.4">
      <c r="B9" s="30" t="s">
        <v>7</v>
      </c>
      <c r="C9" s="29">
        <v>80847.349999999991</v>
      </c>
    </row>
    <row r="10" spans="2:3" ht="14.4">
      <c r="B10" s="31" t="s">
        <v>8</v>
      </c>
      <c r="C10" s="32">
        <f>SUM(C15:C18)</f>
        <v>180115.4</v>
      </c>
    </row>
    <row r="13" spans="2:3" ht="14.4">
      <c r="B13" s="33" t="s">
        <v>25</v>
      </c>
    </row>
    <row r="15" spans="2:3" ht="14.4">
      <c r="B15" s="34" t="s">
        <v>10</v>
      </c>
      <c r="C15" s="35">
        <v>68865.399999999994</v>
      </c>
    </row>
    <row r="16" spans="2:3" ht="14.4">
      <c r="B16" s="30" t="s">
        <v>6</v>
      </c>
      <c r="C16" s="29">
        <v>55000</v>
      </c>
    </row>
    <row r="17" spans="2:3" ht="14.4">
      <c r="B17" s="30" t="s">
        <v>8</v>
      </c>
      <c r="C17" s="29">
        <v>45000</v>
      </c>
    </row>
    <row r="18" spans="2:3" ht="14.4">
      <c r="B18" s="31" t="s">
        <v>12</v>
      </c>
      <c r="C18" s="32">
        <f>0.25*C17</f>
        <v>11250</v>
      </c>
    </row>
    <row r="21" spans="2:3" ht="15.75" customHeight="1"/>
    <row r="22" spans="2:3" ht="15.75" customHeight="1"/>
    <row r="23" spans="2:3" ht="15.75" customHeight="1"/>
    <row r="24" spans="2:3" ht="15.75" customHeight="1"/>
    <row r="25" spans="2:3" ht="15.75" customHeight="1"/>
    <row r="26" spans="2:3" ht="15.75" customHeight="1"/>
    <row r="27" spans="2:3" ht="15.75" customHeight="1"/>
    <row r="28" spans="2:3" ht="15.75" customHeight="1"/>
    <row r="29" spans="2:3" ht="15.75" customHeight="1"/>
    <row r="30" spans="2:3" ht="15.75" customHeight="1"/>
    <row r="31" spans="2:3" ht="15.75" customHeight="1"/>
    <row r="32" spans="2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E1000"/>
  <sheetViews>
    <sheetView showGridLines="0" workbookViewId="0">
      <selection activeCell="M9" sqref="M9"/>
    </sheetView>
  </sheetViews>
  <sheetFormatPr defaultColWidth="14.44140625" defaultRowHeight="15" customHeight="1"/>
  <cols>
    <col min="1" max="1" width="8.6640625" customWidth="1"/>
    <col min="2" max="2" width="18" customWidth="1"/>
    <col min="3" max="26" width="8.6640625" customWidth="1"/>
  </cols>
  <sheetData>
    <row r="4" spans="2:5" ht="18">
      <c r="B4" s="1" t="s">
        <v>26</v>
      </c>
    </row>
    <row r="6" spans="2:5" ht="14.4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10" spans="2:5" ht="15" customHeight="1">
      <c r="B10" s="42"/>
    </row>
    <row r="11" spans="2:5" ht="15" customHeight="1">
      <c r="B11" s="43"/>
      <c r="C11" s="41"/>
      <c r="D11" s="41"/>
    </row>
    <row r="12" spans="2:5" ht="15" customHeight="1">
      <c r="B12" s="43"/>
      <c r="C12" s="41"/>
      <c r="D12" s="41"/>
    </row>
    <row r="13" spans="2:5" ht="15" customHeight="1">
      <c r="B13" s="43"/>
      <c r="C13" s="41"/>
      <c r="D13" s="41"/>
    </row>
    <row r="14" spans="2:5" ht="15" customHeight="1">
      <c r="B14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P14" sqref="P14"/>
    </sheetView>
  </sheetViews>
  <sheetFormatPr defaultRowHeight="14.4"/>
  <sheetData>
    <row r="1" spans="1:14" ht="15" customHeight="1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</sheetData>
  <mergeCells count="1">
    <mergeCell ref="A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Finance-Dashboard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mrunal</cp:lastModifiedBy>
  <dcterms:created xsi:type="dcterms:W3CDTF">2020-08-28T11:25:48Z</dcterms:created>
  <dcterms:modified xsi:type="dcterms:W3CDTF">2022-09-01T18:07:40Z</dcterms:modified>
</cp:coreProperties>
</file>