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50"/>
  </bookViews>
  <sheets>
    <sheet name="Company X" sheetId="1" r:id="rId1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C11" authorId="0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Same as previous year
	-tc={944AF602-234D-4FFE-A521-9417EF70DEB5}</t>
        </r>
      </text>
    </comment>
    <comment ref="C12" authorId="0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Assume same as previous year
	-tc={053D6B75-E7CB-43CC-9A10-EE010DB31CE4}</t>
        </r>
      </text>
    </comment>
    <comment ref="C23" authorId="0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Gotten from industry percentage increase in mobile services operating revenue
	-tc={A9AB43D0-786C-4F69-8D95-C1F9134CE720}
----
[Threaded comment]
Your version of Excel allows you to read this threaded comment; however, any edits to it will get removed if the file is opened in a newer version of Excel. Learn more: https://go.microsoft.com/fwlink/?linkid=870924
Comment:
    Same as previous year
	-tc={1D6A29A7-BF7B-4FE9-BEAA-944317F4C15D}
----
[Threaded comment]
Your version of Excel allows you to read this threaded comment; however, any edits to it will get removed if the file is opened in a newer version of Excel. Learn more: https://go.microsoft.com/fwlink/?linkid=870924
Comment:
    Assume same each year
	-tc={0A0274E4-48EA-42B7-971D-84883FF30C96}
----
[Threaded comment]
Your version of Excel allows you to read this threaded comment; however, any edits to it will get removed if the file is opened in a newer version of Excel. Learn more: https://go.microsoft.com/fwlink/?linkid=870924
Comment:
    Same as previous year
	-tc={B30FB46E-FED9-41E3-AFB3-F9FF6052D628}
----
[Threaded comment]
Your version of Excel allows you to read this threaded comment; however, any edits to it will get removed if the file is opened in a newer version of Excel. Learn more: https://go.microsoft.com/fwlink/?linkid=870924
Comment:
    Assume cost of sales is a percentage of operating revenue and use Year 0's percentages
	-tc={22FBAD40-AEA0-4350-B022-FDA9E75AB9F8}</t>
        </r>
      </text>
    </comment>
  </commentList>
</comments>
</file>

<file path=xl/sharedStrings.xml><?xml version="1.0" encoding="utf-8"?>
<sst xmlns="http://schemas.openxmlformats.org/spreadsheetml/2006/main" count="73" uniqueCount="25">
  <si>
    <t>Fill in the blanks in Blue</t>
  </si>
  <si>
    <t>Note:</t>
  </si>
  <si>
    <t>Company X has not launched leasing mobile plans</t>
  </si>
  <si>
    <t>Forecast the impact of leasing handsets, on the relevant financial statement figures</t>
  </si>
  <si>
    <t>Company X Financial Statement (handset leasing implemented)</t>
  </si>
  <si>
    <t>Company X Financial Statement (handset leasing not implemented)</t>
  </si>
  <si>
    <t>Difference in Company X Financial Statement with and without handset leasing</t>
  </si>
  <si>
    <t>S$ Million</t>
  </si>
  <si>
    <t>Year 0</t>
  </si>
  <si>
    <t>Year 1</t>
  </si>
  <si>
    <t>Year 2</t>
  </si>
  <si>
    <t>Total</t>
  </si>
  <si>
    <t>Income Statement</t>
  </si>
  <si>
    <t>Operating revenue</t>
  </si>
  <si>
    <t>Operating expenses</t>
  </si>
  <si>
    <t>EBITDA</t>
  </si>
  <si>
    <t>Net finance expense</t>
  </si>
  <si>
    <t>Taxation</t>
  </si>
  <si>
    <t>Depreciation &amp; amortisation</t>
  </si>
  <si>
    <t>Net profit</t>
  </si>
  <si>
    <t>Operating Revenue &amp; Expenses Composition</t>
  </si>
  <si>
    <t>Mobile Service</t>
  </si>
  <si>
    <t>Others</t>
  </si>
  <si>
    <t>Mobile Subscribers ('000s)</t>
  </si>
  <si>
    <t>ARPU*</t>
  </si>
</sst>
</file>

<file path=xl/styles.xml><?xml version="1.0" encoding="utf-8"?>
<styleSheet xmlns="http://schemas.openxmlformats.org/spreadsheetml/2006/main">
  <numFmts count="5">
    <numFmt numFmtId="176" formatCode="_ &quot;₹&quot;* #,##0_ ;_ &quot;₹&quot;* \-#,##0_ ;_ &quot;₹&quot;* &quot;-&quot;_ ;_ @_ "/>
    <numFmt numFmtId="177" formatCode="_ * #,##0.00_ ;_ * \-#,##0.00_ ;_ * &quot;-&quot;??_ ;_ @_ "/>
    <numFmt numFmtId="178" formatCode="_ * #,##0_ ;_ * \-#,##0_ ;_ * &quot;-&quot;_ ;_ @_ "/>
    <numFmt numFmtId="179" formatCode="_(&quot;$&quot;* #,##0_);_(&quot;$&quot;* \(#,##0\);_(&quot;$&quot;* &quot;-&quot;??_);_(@_)"/>
    <numFmt numFmtId="180" formatCode="_ &quot;₹&quot;* #,##0.00_ ;_ &quot;₹&quot;* \-#,##0.00_ ;_ &quot;₹&quot;* &quot;-&quot;??_ ;_ @_ "/>
  </numFmts>
  <fonts count="30">
    <font>
      <sz val="10"/>
      <color rgb="FF000000"/>
      <name val="Arial"/>
      <charset val="134"/>
    </font>
    <font>
      <b/>
      <sz val="14"/>
      <color rgb="FF000000"/>
      <name val="Arial"/>
      <charset val="134"/>
    </font>
    <font>
      <sz val="10"/>
      <color theme="1"/>
      <name val="Arial"/>
      <charset val="134"/>
    </font>
    <font>
      <b/>
      <sz val="10"/>
      <color rgb="FF000000"/>
      <name val="Arial"/>
      <charset val="134"/>
    </font>
    <font>
      <b/>
      <sz val="10"/>
      <color rgb="FFFFFFFF"/>
      <name val="Arial"/>
      <charset val="134"/>
    </font>
    <font>
      <sz val="10"/>
      <name val="Arial"/>
      <charset val="134"/>
    </font>
    <font>
      <b/>
      <sz val="10"/>
      <color theme="0"/>
      <name val="Arial"/>
      <charset val="134"/>
    </font>
    <font>
      <b/>
      <u/>
      <sz val="10"/>
      <color theme="1"/>
      <name val="Arial"/>
      <charset val="134"/>
    </font>
    <font>
      <b/>
      <sz val="10"/>
      <color theme="1"/>
      <name val="Arial"/>
      <charset val="134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0"/>
      <name val="SimSun"/>
      <charset val="134"/>
    </font>
  </fonts>
  <fills count="41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3F3F3F"/>
        <bgColor rgb="FF3F3F3F"/>
      </patternFill>
    </fill>
    <fill>
      <patternFill patternType="solid">
        <fgColor rgb="FFC22114"/>
        <bgColor rgb="FFC22114"/>
      </patternFill>
    </fill>
    <fill>
      <patternFill patternType="solid">
        <fgColor rgb="FF7F7F7F"/>
        <bgColor rgb="FF7F7F7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72F729"/>
        <bgColor theme="0"/>
      </patternFill>
    </fill>
    <fill>
      <patternFill patternType="solid">
        <fgColor rgb="FF72F729"/>
        <bgColor rgb="FFFFFFFF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4" fillId="16" borderId="0" applyNumberFormat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178" fontId="13" fillId="0" borderId="0" applyFont="0" applyFill="0" applyBorder="0" applyAlignment="0" applyProtection="0">
      <alignment vertical="center"/>
    </xf>
    <xf numFmtId="176" fontId="13" fillId="0" borderId="0" applyFont="0" applyFill="0" applyBorder="0" applyAlignment="0" applyProtection="0">
      <alignment vertical="center"/>
    </xf>
    <xf numFmtId="180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23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13" fillId="12" borderId="14" applyNumberFormat="0" applyFon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1" borderId="12" applyNumberFormat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9" fillId="22" borderId="15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1" fillId="22" borderId="12" applyNumberFormat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9">
    <xf numFmtId="0" fontId="0" fillId="0" borderId="0" xfId="0"/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5" fillId="0" borderId="1" xfId="0" applyFont="1" applyBorder="1"/>
    <xf numFmtId="0" fontId="6" fillId="4" borderId="2" xfId="0" applyFont="1" applyFill="1" applyBorder="1" applyAlignment="1">
      <alignment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5" borderId="3" xfId="0" applyNumberFormat="1" applyFont="1" applyFill="1" applyBorder="1" applyAlignment="1">
      <alignment horizontal="center" vertical="center"/>
    </xf>
    <xf numFmtId="0" fontId="5" fillId="0" borderId="4" xfId="0" applyFont="1" applyBorder="1"/>
    <xf numFmtId="1" fontId="6" fillId="4" borderId="5" xfId="0" applyNumberFormat="1" applyFont="1" applyFill="1" applyBorder="1" applyAlignment="1">
      <alignment horizontal="center" vertical="center"/>
    </xf>
    <xf numFmtId="1" fontId="6" fillId="5" borderId="5" xfId="0" applyNumberFormat="1" applyFont="1" applyFill="1" applyBorder="1" applyAlignment="1">
      <alignment horizontal="center" vertical="center"/>
    </xf>
    <xf numFmtId="0" fontId="7" fillId="6" borderId="6" xfId="0" applyFont="1" applyFill="1" applyBorder="1" applyAlignment="1">
      <alignment vertical="center"/>
    </xf>
    <xf numFmtId="179" fontId="2" fillId="6" borderId="7" xfId="0" applyNumberFormat="1" applyFont="1" applyFill="1" applyBorder="1" applyAlignment="1">
      <alignment vertical="center"/>
    </xf>
    <xf numFmtId="0" fontId="2" fillId="6" borderId="6" xfId="0" applyFont="1" applyFill="1" applyBorder="1" applyAlignment="1">
      <alignment vertical="center"/>
    </xf>
    <xf numFmtId="0" fontId="2" fillId="6" borderId="4" xfId="0" applyFont="1" applyFill="1" applyBorder="1" applyAlignment="1">
      <alignment vertical="center"/>
    </xf>
    <xf numFmtId="179" fontId="2" fillId="6" borderId="5" xfId="0" applyNumberFormat="1" applyFont="1" applyFill="1" applyBorder="1" applyAlignment="1">
      <alignment vertical="center"/>
    </xf>
    <xf numFmtId="0" fontId="8" fillId="6" borderId="6" xfId="0" applyFont="1" applyFill="1" applyBorder="1" applyAlignment="1">
      <alignment vertical="center"/>
    </xf>
    <xf numFmtId="179" fontId="8" fillId="6" borderId="7" xfId="0" applyNumberFormat="1" applyFont="1" applyFill="1" applyBorder="1" applyAlignment="1">
      <alignment vertical="center"/>
    </xf>
    <xf numFmtId="179" fontId="2" fillId="2" borderId="7" xfId="0" applyNumberFormat="1" applyFont="1" applyFill="1" applyBorder="1" applyAlignment="1">
      <alignment vertical="center"/>
    </xf>
    <xf numFmtId="179" fontId="0" fillId="2" borderId="7" xfId="0" applyNumberFormat="1" applyFont="1" applyFill="1" applyBorder="1" applyAlignment="1">
      <alignment vertical="center"/>
    </xf>
    <xf numFmtId="0" fontId="0" fillId="6" borderId="4" xfId="0" applyFont="1" applyFill="1" applyBorder="1" applyAlignment="1">
      <alignment vertical="center"/>
    </xf>
    <xf numFmtId="179" fontId="0" fillId="6" borderId="5" xfId="0" applyNumberFormat="1" applyFont="1" applyFill="1" applyBorder="1" applyAlignment="1">
      <alignment vertical="center"/>
    </xf>
    <xf numFmtId="179" fontId="0" fillId="2" borderId="5" xfId="0" applyNumberFormat="1" applyFont="1" applyFill="1" applyBorder="1" applyAlignment="1">
      <alignment vertical="center"/>
    </xf>
    <xf numFmtId="0" fontId="8" fillId="6" borderId="2" xfId="0" applyFont="1" applyFill="1" applyBorder="1" applyAlignment="1">
      <alignment vertical="center"/>
    </xf>
    <xf numFmtId="0" fontId="2" fillId="6" borderId="2" xfId="0" applyFont="1" applyFill="1" applyBorder="1" applyAlignment="1">
      <alignment vertical="center"/>
    </xf>
    <xf numFmtId="179" fontId="2" fillId="6" borderId="8" xfId="0" applyNumberFormat="1" applyFont="1" applyFill="1" applyBorder="1" applyAlignment="1">
      <alignment vertical="center"/>
    </xf>
    <xf numFmtId="0" fontId="7" fillId="6" borderId="6" xfId="0" applyFont="1" applyFill="1" applyBorder="1" applyAlignment="1">
      <alignment horizontal="left" vertical="center"/>
    </xf>
    <xf numFmtId="179" fontId="8" fillId="6" borderId="1" xfId="0" applyNumberFormat="1" applyFont="1" applyFill="1" applyBorder="1" applyAlignment="1">
      <alignment vertical="center"/>
    </xf>
    <xf numFmtId="0" fontId="3" fillId="6" borderId="6" xfId="0" applyFont="1" applyFill="1" applyBorder="1" applyAlignment="1">
      <alignment vertical="center"/>
    </xf>
    <xf numFmtId="179" fontId="3" fillId="6" borderId="7" xfId="0" applyNumberFormat="1" applyFont="1" applyFill="1" applyBorder="1" applyAlignment="1">
      <alignment vertical="center"/>
    </xf>
    <xf numFmtId="179" fontId="3" fillId="2" borderId="7" xfId="0" applyNumberFormat="1" applyFont="1" applyFill="1" applyBorder="1" applyAlignment="1">
      <alignment vertical="center"/>
    </xf>
    <xf numFmtId="179" fontId="8" fillId="2" borderId="7" xfId="0" applyNumberFormat="1" applyFont="1" applyFill="1" applyBorder="1" applyAlignment="1">
      <alignment vertical="center"/>
    </xf>
    <xf numFmtId="0" fontId="2" fillId="6" borderId="7" xfId="0" applyFont="1" applyFill="1" applyBorder="1" applyAlignment="1">
      <alignment vertical="center"/>
    </xf>
    <xf numFmtId="179" fontId="0" fillId="6" borderId="5" xfId="0" applyNumberFormat="1" applyFont="1" applyFill="1" applyBorder="1" applyAlignment="1">
      <alignment horizontal="right" vertical="center"/>
    </xf>
    <xf numFmtId="179" fontId="2" fillId="2" borderId="5" xfId="0" applyNumberFormat="1" applyFont="1" applyFill="1" applyBorder="1" applyAlignment="1">
      <alignment horizontal="right" vertical="center"/>
    </xf>
    <xf numFmtId="0" fontId="3" fillId="6" borderId="7" xfId="0" applyFont="1" applyFill="1" applyBorder="1" applyAlignment="1">
      <alignment vertical="center"/>
    </xf>
    <xf numFmtId="179" fontId="8" fillId="6" borderId="9" xfId="0" applyNumberFormat="1" applyFont="1" applyFill="1" applyBorder="1" applyAlignment="1">
      <alignment horizontal="right" vertical="center"/>
    </xf>
    <xf numFmtId="179" fontId="8" fillId="6" borderId="7" xfId="0" applyNumberFormat="1" applyFont="1" applyFill="1" applyBorder="1" applyAlignment="1">
      <alignment horizontal="right" vertical="center"/>
    </xf>
    <xf numFmtId="0" fontId="3" fillId="6" borderId="5" xfId="0" applyFont="1" applyFill="1" applyBorder="1" applyAlignment="1">
      <alignment vertical="center"/>
    </xf>
    <xf numFmtId="0" fontId="0" fillId="6" borderId="0" xfId="0" applyFont="1" applyFill="1" applyBorder="1" applyAlignment="1">
      <alignment vertical="center"/>
    </xf>
    <xf numFmtId="1" fontId="2" fillId="6" borderId="0" xfId="0" applyNumberFormat="1" applyFont="1" applyFill="1" applyBorder="1" applyAlignment="1">
      <alignment vertical="center"/>
    </xf>
    <xf numFmtId="0" fontId="0" fillId="6" borderId="9" xfId="0" applyFont="1" applyFill="1" applyBorder="1" applyAlignment="1">
      <alignment vertical="center"/>
    </xf>
    <xf numFmtId="3" fontId="2" fillId="6" borderId="9" xfId="0" applyNumberFormat="1" applyFont="1" applyFill="1" applyBorder="1" applyAlignment="1">
      <alignment vertical="center"/>
    </xf>
    <xf numFmtId="3" fontId="2" fillId="2" borderId="9" xfId="0" applyNumberFormat="1" applyFont="1" applyFill="1" applyBorder="1" applyAlignment="1">
      <alignment vertical="center"/>
    </xf>
    <xf numFmtId="0" fontId="3" fillId="7" borderId="9" xfId="0" applyFont="1" applyFill="1" applyBorder="1" applyAlignment="1"/>
    <xf numFmtId="1" fontId="2" fillId="0" borderId="0" xfId="0" applyNumberFormat="1" applyFont="1" applyAlignment="1">
      <alignment vertical="center"/>
    </xf>
    <xf numFmtId="0" fontId="8" fillId="8" borderId="2" xfId="0" applyFont="1" applyFill="1" applyBorder="1" applyAlignment="1">
      <alignment vertical="center"/>
    </xf>
    <xf numFmtId="179" fontId="8" fillId="8" borderId="7" xfId="0" applyNumberFormat="1" applyFont="1" applyFill="1" applyBorder="1" applyAlignment="1">
      <alignment vertical="center"/>
    </xf>
    <xf numFmtId="179" fontId="2" fillId="8" borderId="5" xfId="0" applyNumberFormat="1" applyFont="1" applyFill="1" applyBorder="1" applyAlignment="1">
      <alignment horizontal="right" vertical="center"/>
    </xf>
    <xf numFmtId="179" fontId="2" fillId="6" borderId="5" xfId="0" applyNumberFormat="1" applyFont="1" applyFill="1" applyBorder="1" applyAlignment="1">
      <alignment horizontal="right" vertical="center"/>
    </xf>
    <xf numFmtId="0" fontId="3" fillId="8" borderId="7" xfId="0" applyFont="1" applyFill="1" applyBorder="1" applyAlignment="1">
      <alignment vertical="center"/>
    </xf>
    <xf numFmtId="179" fontId="8" fillId="8" borderId="9" xfId="0" applyNumberFormat="1" applyFont="1" applyFill="1" applyBorder="1" applyAlignment="1">
      <alignment horizontal="right" vertical="center"/>
    </xf>
    <xf numFmtId="179" fontId="8" fillId="6" borderId="10" xfId="0" applyNumberFormat="1" applyFont="1" applyFill="1" applyBorder="1" applyAlignment="1">
      <alignment horizontal="right" vertical="center"/>
    </xf>
    <xf numFmtId="0" fontId="3" fillId="9" borderId="9" xfId="0" applyFont="1" applyFill="1" applyBorder="1" applyAlignment="1"/>
    <xf numFmtId="3" fontId="2" fillId="8" borderId="9" xfId="0" applyNumberFormat="1" applyFont="1" applyFill="1" applyBorder="1" applyAlignment="1">
      <alignment vertical="center"/>
    </xf>
    <xf numFmtId="3" fontId="0" fillId="8" borderId="9" xfId="0" applyNumberFormat="1" applyFont="1" applyFill="1" applyBorder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Y979"/>
  <sheetViews>
    <sheetView tabSelected="1" topLeftCell="A4" workbookViewId="0">
      <selection activeCell="N16" sqref="N16"/>
    </sheetView>
  </sheetViews>
  <sheetFormatPr defaultColWidth="14.4272727272727" defaultRowHeight="15" customHeight="1"/>
  <cols>
    <col min="1" max="1" width="38.8636363636364" style="1" customWidth="1"/>
    <col min="2" max="4" width="14.8636363636364" style="1" customWidth="1"/>
    <col min="5" max="5" width="10.7090909090909" style="1" customWidth="1"/>
    <col min="6" max="6" width="39.4272727272727" style="1" customWidth="1"/>
    <col min="7" max="7" width="16.2909090909091" style="1" customWidth="1"/>
    <col min="8" max="8" width="15.5727272727273" style="1" customWidth="1"/>
    <col min="9" max="9" width="14.8636363636364" style="1" customWidth="1"/>
    <col min="10" max="10" width="10.7090909090909" style="1" customWidth="1"/>
    <col min="11" max="11" width="39.4272727272727" style="1" customWidth="1"/>
    <col min="12" max="12" width="16.1363636363636" style="1" customWidth="1"/>
    <col min="13" max="13" width="20.1363636363636" style="1" customWidth="1"/>
    <col min="14" max="14" width="18.5727272727273" style="1" customWidth="1"/>
    <col min="15" max="25" width="10.7090909090909" style="1" customWidth="1"/>
    <col min="26" max="16384" width="14.4272727272727" style="1"/>
  </cols>
  <sheetData>
    <row r="1" ht="12.75" customHeight="1" spans="1:25">
      <c r="A1" s="2" t="s">
        <v>0</v>
      </c>
      <c r="B1" s="3"/>
      <c r="C1" s="4"/>
      <c r="D1" s="3"/>
      <c r="E1" s="5"/>
      <c r="F1" s="3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ht="12.75" customHeight="1" spans="1:25">
      <c r="A2" s="4" t="s">
        <v>1</v>
      </c>
      <c r="B2" s="3" t="s">
        <v>2</v>
      </c>
      <c r="C2" s="4"/>
      <c r="D2" s="3"/>
      <c r="E2" s="5"/>
      <c r="F2" s="3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ht="12.75" customHeight="1" spans="1:25">
      <c r="A3" s="5"/>
      <c r="B3" s="3" t="s">
        <v>3</v>
      </c>
      <c r="C3" s="4"/>
      <c r="D3" s="3"/>
      <c r="E3" s="5"/>
      <c r="F3" s="3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ht="12.75" customHeight="1" spans="1:25">
      <c r="A4" s="5"/>
      <c r="B4" s="5"/>
      <c r="C4" s="5"/>
      <c r="D4" s="5"/>
      <c r="E4" s="5"/>
      <c r="F4" s="3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ht="12.75" customHeight="1" spans="1:25">
      <c r="A5" s="6" t="s">
        <v>4</v>
      </c>
      <c r="B5" s="7"/>
      <c r="C5" s="7"/>
      <c r="D5" s="7"/>
      <c r="E5" s="5"/>
      <c r="F5" s="6" t="s">
        <v>5</v>
      </c>
      <c r="G5" s="7"/>
      <c r="H5" s="7"/>
      <c r="I5" s="7"/>
      <c r="J5" s="5"/>
      <c r="K5" s="6" t="s">
        <v>6</v>
      </c>
      <c r="L5" s="7"/>
      <c r="M5" s="7"/>
      <c r="N5" s="7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ht="12.75" customHeight="1" spans="1:25">
      <c r="A6" s="8" t="s">
        <v>7</v>
      </c>
      <c r="B6" s="9" t="s">
        <v>8</v>
      </c>
      <c r="C6" s="10" t="s">
        <v>9</v>
      </c>
      <c r="D6" s="10" t="s">
        <v>10</v>
      </c>
      <c r="E6" s="5"/>
      <c r="F6" s="8" t="s">
        <v>7</v>
      </c>
      <c r="G6" s="9" t="s">
        <v>8</v>
      </c>
      <c r="H6" s="10" t="s">
        <v>9</v>
      </c>
      <c r="I6" s="10" t="s">
        <v>10</v>
      </c>
      <c r="J6" s="5"/>
      <c r="K6" s="8" t="s">
        <v>7</v>
      </c>
      <c r="L6" s="9" t="s">
        <v>8</v>
      </c>
      <c r="M6" s="10" t="s">
        <v>9</v>
      </c>
      <c r="N6" s="10" t="s">
        <v>10</v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ht="12.75" customHeight="1" spans="1:25">
      <c r="A7" s="11"/>
      <c r="B7" s="12" t="s">
        <v>11</v>
      </c>
      <c r="C7" s="13" t="s">
        <v>11</v>
      </c>
      <c r="D7" s="13" t="s">
        <v>11</v>
      </c>
      <c r="E7" s="5"/>
      <c r="F7" s="11"/>
      <c r="G7" s="12" t="s">
        <v>11</v>
      </c>
      <c r="H7" s="13" t="s">
        <v>11</v>
      </c>
      <c r="I7" s="13" t="s">
        <v>11</v>
      </c>
      <c r="J7" s="5"/>
      <c r="K7" s="11"/>
      <c r="L7" s="12" t="s">
        <v>11</v>
      </c>
      <c r="M7" s="13" t="s">
        <v>11</v>
      </c>
      <c r="N7" s="13" t="s">
        <v>11</v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ht="12.75" customHeight="1" spans="1:25">
      <c r="A8" s="14" t="s">
        <v>12</v>
      </c>
      <c r="B8" s="15"/>
      <c r="C8" s="15"/>
      <c r="D8" s="15"/>
      <c r="E8" s="5"/>
      <c r="F8" s="14" t="s">
        <v>12</v>
      </c>
      <c r="G8" s="15"/>
      <c r="H8" s="15"/>
      <c r="I8" s="15"/>
      <c r="J8" s="5"/>
      <c r="K8" s="14" t="s">
        <v>12</v>
      </c>
      <c r="L8" s="15"/>
      <c r="M8" s="15"/>
      <c r="N8" s="1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ht="12.75" customHeight="1" spans="1:25">
      <c r="A9" s="16" t="s">
        <v>13</v>
      </c>
      <c r="B9" s="15">
        <v>2362</v>
      </c>
      <c r="C9" s="15">
        <f>C20</f>
        <v>2449.1976</v>
      </c>
      <c r="D9" s="15">
        <f>D20</f>
        <v>2542.01072544</v>
      </c>
      <c r="E9" s="5"/>
      <c r="F9" s="16" t="s">
        <v>13</v>
      </c>
      <c r="G9" s="15">
        <v>2362</v>
      </c>
      <c r="H9" s="15">
        <f>H20</f>
        <v>2414.129</v>
      </c>
      <c r="I9" s="15">
        <f>H9+(H9*2.21705/100)</f>
        <v>2467.6514469945</v>
      </c>
      <c r="J9" s="5"/>
      <c r="K9" s="16" t="s">
        <v>13</v>
      </c>
      <c r="L9" s="15">
        <v>2362</v>
      </c>
      <c r="M9" s="15">
        <f>C9-H9</f>
        <v>35.0686000000001</v>
      </c>
      <c r="N9" s="15">
        <f>D9-I9</f>
        <v>74.3592784455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ht="12.75" customHeight="1" spans="1:25">
      <c r="A10" s="17" t="s">
        <v>14</v>
      </c>
      <c r="B10" s="18">
        <v>-1795.9</v>
      </c>
      <c r="C10" s="18">
        <f>C22</f>
        <v>1862.30266282811</v>
      </c>
      <c r="D10" s="18">
        <f>D22</f>
        <v>1932.87521714235</v>
      </c>
      <c r="E10" s="5"/>
      <c r="F10" s="17" t="s">
        <v>14</v>
      </c>
      <c r="G10" s="18">
        <v>-1795.9</v>
      </c>
      <c r="H10" s="18">
        <f>H22</f>
        <v>1835.63746147333</v>
      </c>
      <c r="I10" s="18">
        <f>I22</f>
        <v>1876.80096521338</v>
      </c>
      <c r="J10" s="5"/>
      <c r="K10" s="17" t="s">
        <v>14</v>
      </c>
      <c r="L10" s="18">
        <v>-1795.9</v>
      </c>
      <c r="M10" s="18">
        <f>C10-H10</f>
        <v>26.6652013547841</v>
      </c>
      <c r="N10" s="18">
        <f>D10-I10</f>
        <v>56.0742519289756</v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ht="12.75" customHeight="1" spans="1:25">
      <c r="A11" s="19" t="s">
        <v>15</v>
      </c>
      <c r="B11" s="20">
        <f>SUM(B9:B10)</f>
        <v>566.1</v>
      </c>
      <c r="C11" s="20">
        <f>(C9-C10)</f>
        <v>586.894937171888</v>
      </c>
      <c r="D11" s="20">
        <f>D9-D10</f>
        <v>609.135508297646</v>
      </c>
      <c r="E11" s="5"/>
      <c r="F11" s="19" t="s">
        <v>15</v>
      </c>
      <c r="G11" s="20">
        <f>SUM(G9:G10)</f>
        <v>566.1</v>
      </c>
      <c r="H11" s="20">
        <f>H9-H10</f>
        <v>578.491538526672</v>
      </c>
      <c r="I11" s="20">
        <f>I9-I10</f>
        <v>590.850481781122</v>
      </c>
      <c r="J11" s="5"/>
      <c r="K11" s="19" t="s">
        <v>15</v>
      </c>
      <c r="L11" s="20">
        <f>SUM(L9:L10)</f>
        <v>566.1</v>
      </c>
      <c r="M11" s="20">
        <f>C11-H11</f>
        <v>8.40339864521593</v>
      </c>
      <c r="N11" s="20">
        <f>D11-I11</f>
        <v>18.2850265165243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ht="12.75" customHeight="1" spans="1:25">
      <c r="A12" s="16" t="s">
        <v>16</v>
      </c>
      <c r="B12" s="15">
        <v>-27</v>
      </c>
      <c r="C12" s="21">
        <v>27</v>
      </c>
      <c r="D12" s="21">
        <v>27</v>
      </c>
      <c r="E12" s="5"/>
      <c r="F12" s="16" t="s">
        <v>16</v>
      </c>
      <c r="G12" s="15">
        <v>-27</v>
      </c>
      <c r="H12" s="21">
        <v>27</v>
      </c>
      <c r="I12" s="21">
        <f>H12+(H12*0.4596/100)</f>
        <v>27.124092</v>
      </c>
      <c r="J12" s="5"/>
      <c r="K12" s="16" t="s">
        <v>16</v>
      </c>
      <c r="L12" s="15">
        <v>-27</v>
      </c>
      <c r="M12" s="15">
        <f>C12-H12</f>
        <v>0</v>
      </c>
      <c r="N12" s="15">
        <f>D12-I12</f>
        <v>-0.124092000000001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ht="12.75" customHeight="1" spans="1:25">
      <c r="A13" s="16" t="s">
        <v>17</v>
      </c>
      <c r="B13" s="15">
        <v>-44.9</v>
      </c>
      <c r="C13" s="22">
        <v>45</v>
      </c>
      <c r="D13" s="22">
        <f>C13+(C13*0.995/100)</f>
        <v>45.44775</v>
      </c>
      <c r="E13" s="5"/>
      <c r="F13" s="16" t="s">
        <v>17</v>
      </c>
      <c r="G13" s="15">
        <v>-44.9</v>
      </c>
      <c r="H13" s="22">
        <v>45</v>
      </c>
      <c r="I13" s="22">
        <v>45</v>
      </c>
      <c r="J13" s="5"/>
      <c r="K13" s="16" t="s">
        <v>17</v>
      </c>
      <c r="L13" s="15">
        <v>-44.9</v>
      </c>
      <c r="M13" s="15">
        <f>C13-H13</f>
        <v>0</v>
      </c>
      <c r="N13" s="15">
        <f>D13-I13</f>
        <v>0.447749999999999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ht="12.75" customHeight="1" spans="1:25">
      <c r="A14" s="23" t="s">
        <v>18</v>
      </c>
      <c r="B14" s="24">
        <v>-293.8</v>
      </c>
      <c r="C14" s="25">
        <v>294</v>
      </c>
      <c r="D14" s="25">
        <v>294</v>
      </c>
      <c r="E14" s="5"/>
      <c r="F14" s="23" t="s">
        <v>18</v>
      </c>
      <c r="G14" s="24">
        <v>-293.8</v>
      </c>
      <c r="H14" s="25">
        <v>294</v>
      </c>
      <c r="I14" s="25">
        <v>294</v>
      </c>
      <c r="J14" s="5"/>
      <c r="K14" s="23" t="s">
        <v>18</v>
      </c>
      <c r="L14" s="24">
        <v>-293.8</v>
      </c>
      <c r="M14" s="24">
        <f>C14-H14</f>
        <v>0</v>
      </c>
      <c r="N14" s="24">
        <f>D14-I14</f>
        <v>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ht="12.75" customHeight="1" spans="1:25">
      <c r="A15" s="26" t="s">
        <v>19</v>
      </c>
      <c r="B15" s="20">
        <f>SUM(B11:B14)</f>
        <v>200.4</v>
      </c>
      <c r="C15" s="20">
        <f>587-(27+45+294)</f>
        <v>221</v>
      </c>
      <c r="D15" s="20">
        <f>609-(27+45+294)</f>
        <v>243</v>
      </c>
      <c r="E15" s="5"/>
      <c r="F15" s="26" t="s">
        <v>19</v>
      </c>
      <c r="G15" s="20">
        <f>566-(27+45+294)</f>
        <v>200</v>
      </c>
      <c r="H15" s="20">
        <f>578-(27+45+294)</f>
        <v>212</v>
      </c>
      <c r="I15" s="20">
        <f>597-(27+45+294)</f>
        <v>231</v>
      </c>
      <c r="J15" s="5"/>
      <c r="K15" s="49" t="s">
        <v>19</v>
      </c>
      <c r="L15" s="50">
        <f>SUM(L11:L14)</f>
        <v>200.4</v>
      </c>
      <c r="M15" s="51">
        <f>C15-H15</f>
        <v>9</v>
      </c>
      <c r="N15" s="51">
        <f>D15-I15</f>
        <v>12</v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ht="12.75" customHeight="1" spans="1:25">
      <c r="A16" s="27"/>
      <c r="B16" s="28"/>
      <c r="C16" s="28"/>
      <c r="D16" s="28"/>
      <c r="E16" s="5"/>
      <c r="F16" s="27"/>
      <c r="G16" s="28"/>
      <c r="H16" s="28"/>
      <c r="I16" s="28"/>
      <c r="J16" s="5"/>
      <c r="K16" s="27"/>
      <c r="L16" s="28"/>
      <c r="M16" s="28"/>
      <c r="N16" s="28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ht="12.75" customHeight="1" spans="1:25">
      <c r="A17" s="29" t="s">
        <v>20</v>
      </c>
      <c r="B17" s="30"/>
      <c r="C17" s="30"/>
      <c r="D17" s="30"/>
      <c r="E17" s="5"/>
      <c r="F17" s="29" t="s">
        <v>20</v>
      </c>
      <c r="G17" s="30"/>
      <c r="H17" s="30"/>
      <c r="I17" s="30"/>
      <c r="J17" s="5"/>
      <c r="K17" s="29" t="s">
        <v>20</v>
      </c>
      <c r="L17" s="30"/>
      <c r="M17" s="30"/>
      <c r="N17" s="30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ht="12.75" customHeight="1" spans="1:25">
      <c r="A18" s="31" t="s">
        <v>21</v>
      </c>
      <c r="B18" s="32">
        <v>1354</v>
      </c>
      <c r="C18" s="33">
        <f>B18+(B18*6.44/100)</f>
        <v>1441.1976</v>
      </c>
      <c r="D18" s="34">
        <f>C18+(C18*0.0644)</f>
        <v>1534.01072544</v>
      </c>
      <c r="E18" s="5"/>
      <c r="F18" s="31" t="s">
        <v>21</v>
      </c>
      <c r="G18" s="32">
        <v>1354</v>
      </c>
      <c r="H18" s="34">
        <f>G18+(G18*3.85/100)</f>
        <v>1406.129</v>
      </c>
      <c r="I18" s="34">
        <f>H18+(H18*3.85/100)</f>
        <v>1460.2649665</v>
      </c>
      <c r="J18" s="5"/>
      <c r="K18" s="31" t="s">
        <v>21</v>
      </c>
      <c r="L18" s="32">
        <v>1354</v>
      </c>
      <c r="M18" s="20">
        <f>C18-H18</f>
        <v>35.0686000000001</v>
      </c>
      <c r="N18" s="20">
        <f>D18-I18</f>
        <v>73.7457589400001</v>
      </c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ht="12.75" customHeight="1" spans="1:25">
      <c r="A19" s="35" t="s">
        <v>22</v>
      </c>
      <c r="B19" s="36">
        <v>1008</v>
      </c>
      <c r="C19" s="36">
        <v>1008</v>
      </c>
      <c r="D19" s="36">
        <v>1008</v>
      </c>
      <c r="E19" s="5"/>
      <c r="F19" s="35" t="s">
        <v>22</v>
      </c>
      <c r="G19" s="36">
        <v>1008</v>
      </c>
      <c r="H19" s="37">
        <v>1008</v>
      </c>
      <c r="I19" s="37">
        <v>1008</v>
      </c>
      <c r="J19" s="5"/>
      <c r="K19" s="35" t="s">
        <v>22</v>
      </c>
      <c r="L19" s="36">
        <v>1008</v>
      </c>
      <c r="M19" s="52">
        <f>C19-H19</f>
        <v>0</v>
      </c>
      <c r="N19" s="52">
        <f>D19-I19</f>
        <v>0</v>
      </c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ht="12.75" customHeight="1" spans="1:25">
      <c r="A20" s="38" t="s">
        <v>13</v>
      </c>
      <c r="B20" s="39">
        <f>SUM(B18:B19)</f>
        <v>2362</v>
      </c>
      <c r="C20" s="39">
        <f>SUM(C18:C19)</f>
        <v>2449.1976</v>
      </c>
      <c r="D20" s="39">
        <f>SUM(D18,D19)</f>
        <v>2542.01072544</v>
      </c>
      <c r="E20" s="5"/>
      <c r="F20" s="38" t="s">
        <v>13</v>
      </c>
      <c r="G20" s="39">
        <f>SUM(G18:G19)</f>
        <v>2362</v>
      </c>
      <c r="H20" s="39">
        <f>SUM(H18,H19)</f>
        <v>2414.129</v>
      </c>
      <c r="I20" s="39">
        <f>SUM(I18,I19)</f>
        <v>2468.2649665</v>
      </c>
      <c r="J20" s="5"/>
      <c r="K20" s="53" t="s">
        <v>13</v>
      </c>
      <c r="L20" s="54">
        <f>SUM(L18:L19)</f>
        <v>2362</v>
      </c>
      <c r="M20" s="51">
        <f>C20-H20</f>
        <v>35.0686000000001</v>
      </c>
      <c r="N20" s="51">
        <f>D20-I20</f>
        <v>73.7457589400001</v>
      </c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ht="12.75" customHeight="1" spans="1:25">
      <c r="A21" s="35"/>
      <c r="B21" s="20"/>
      <c r="C21" s="20"/>
      <c r="D21" s="20"/>
      <c r="E21" s="5"/>
      <c r="F21" s="35"/>
      <c r="G21" s="40"/>
      <c r="H21" s="40"/>
      <c r="I21" s="55"/>
      <c r="J21" s="5"/>
      <c r="K21" s="35"/>
      <c r="L21" s="40"/>
      <c r="M21" s="40"/>
      <c r="N21" s="5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ht="12.75" customHeight="1" spans="1:25">
      <c r="A22" s="41" t="s">
        <v>14</v>
      </c>
      <c r="B22" s="39">
        <v>1796</v>
      </c>
      <c r="C22" s="39">
        <f>(B22/B20)*C20</f>
        <v>1862.30266282811</v>
      </c>
      <c r="D22" s="39">
        <f>(B22/B20)*D20</f>
        <v>1932.87521714235</v>
      </c>
      <c r="E22" s="5"/>
      <c r="F22" s="41" t="s">
        <v>14</v>
      </c>
      <c r="G22" s="39">
        <v>1796</v>
      </c>
      <c r="H22" s="39">
        <f>(G22/G20)*H20</f>
        <v>1835.63746147333</v>
      </c>
      <c r="I22" s="39">
        <f>(1796/2362)*I20</f>
        <v>1876.80096521338</v>
      </c>
      <c r="J22" s="5"/>
      <c r="K22" s="41" t="s">
        <v>14</v>
      </c>
      <c r="L22" s="39">
        <v>1796</v>
      </c>
      <c r="M22" s="39">
        <f>C22-H22</f>
        <v>26.6652013547841</v>
      </c>
      <c r="N22" s="39">
        <f>D22-I22</f>
        <v>56.0742519289756</v>
      </c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ht="12.75" customHeight="1" spans="1:25">
      <c r="A23" s="42"/>
      <c r="B23" s="43"/>
      <c r="C23" s="43"/>
      <c r="D23" s="43"/>
      <c r="E23" s="5"/>
      <c r="F23" s="42"/>
      <c r="G23" s="43"/>
      <c r="H23" s="43"/>
      <c r="I23" s="43"/>
      <c r="J23" s="5"/>
      <c r="K23" s="42"/>
      <c r="L23" s="43"/>
      <c r="M23" s="43"/>
      <c r="N23" s="43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ht="12.75" customHeight="1" spans="1:25">
      <c r="A24" s="44" t="s">
        <v>23</v>
      </c>
      <c r="B24" s="45">
        <v>2341</v>
      </c>
      <c r="C24" s="46">
        <f>B24+(B24*3.9/100)</f>
        <v>2432.299</v>
      </c>
      <c r="D24" s="46">
        <f>C24+(C24*3.9/100)</f>
        <v>2527.158661</v>
      </c>
      <c r="E24" s="5"/>
      <c r="F24" s="44" t="s">
        <v>23</v>
      </c>
      <c r="G24" s="45">
        <v>2341</v>
      </c>
      <c r="H24" s="46">
        <f>G24+(G24*2.54/100)</f>
        <v>2400.4614</v>
      </c>
      <c r="I24" s="46">
        <f>H24+(H24*2.54/100)</f>
        <v>2461.43311956</v>
      </c>
      <c r="J24" s="5"/>
      <c r="K24" s="44" t="s">
        <v>23</v>
      </c>
      <c r="L24" s="45">
        <v>2341</v>
      </c>
      <c r="M24" s="45">
        <f>C24-H24</f>
        <v>31.8375999999998</v>
      </c>
      <c r="N24" s="45">
        <f>D24-I24</f>
        <v>65.7255414399997</v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ht="12.75" customHeight="1" spans="1:25">
      <c r="A25" s="47" t="s">
        <v>24</v>
      </c>
      <c r="B25" s="45">
        <f>B18*1000/B24/12</f>
        <v>48.198775452086</v>
      </c>
      <c r="C25" s="45">
        <f>C18*1000/C24/12</f>
        <v>49.3770708288742</v>
      </c>
      <c r="D25" s="45">
        <f>D18*1000/D24/12</f>
        <v>50.5841715016879</v>
      </c>
      <c r="E25" s="5"/>
      <c r="F25" s="47" t="s">
        <v>24</v>
      </c>
      <c r="G25" s="45">
        <f>G18*1000/G24/12</f>
        <v>48.198775452086</v>
      </c>
      <c r="H25" s="45">
        <f>H18*1000/H24/12</f>
        <v>48.8145390159853</v>
      </c>
      <c r="I25" s="45">
        <f>I18*1000/I24/12</f>
        <v>49.4381692686763</v>
      </c>
      <c r="J25" s="5"/>
      <c r="K25" s="56" t="s">
        <v>24</v>
      </c>
      <c r="L25" s="57">
        <f>L18*1000/L24/12</f>
        <v>48.198775452086</v>
      </c>
      <c r="M25" s="58">
        <f>C25-L28</f>
        <v>49.3770708288742</v>
      </c>
      <c r="N25" s="58">
        <f>D25-I25</f>
        <v>1.14600223301159</v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ht="12.75" customHeight="1" spans="1:25">
      <c r="A26" s="5"/>
      <c r="B26" s="48"/>
      <c r="C26" s="48"/>
      <c r="D26" s="48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ht="12.75" customHeight="1" spans="1:25">
      <c r="A27" s="5"/>
      <c r="B27" s="48"/>
      <c r="C27" s="48"/>
      <c r="D27" s="48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ht="12.75" customHeight="1" spans="1:25">
      <c r="A28" s="5"/>
      <c r="B28" s="48"/>
      <c r="C28" s="48"/>
      <c r="D28" s="48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ht="12.75" customHeight="1" spans="1:25">
      <c r="A29" s="5"/>
      <c r="B29" s="48"/>
      <c r="C29" s="48"/>
      <c r="D29" s="48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ht="12.75" customHeight="1" spans="1:25">
      <c r="A30" s="5"/>
      <c r="B30" s="48"/>
      <c r="C30" s="48"/>
      <c r="D30" s="48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ht="12.75" customHeight="1" spans="1:25">
      <c r="A31" s="5"/>
      <c r="B31" s="48"/>
      <c r="C31" s="48"/>
      <c r="D31" s="48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ht="12.75" customHeight="1" spans="1:25">
      <c r="A32" s="5"/>
      <c r="B32" s="48"/>
      <c r="C32" s="48"/>
      <c r="D32" s="48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ht="12.75" customHeight="1" spans="1:25">
      <c r="A33" s="5"/>
      <c r="B33" s="48"/>
      <c r="C33" s="48"/>
      <c r="D33" s="48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ht="12.75" customHeight="1" spans="1:25">
      <c r="A34" s="5"/>
      <c r="B34" s="48"/>
      <c r="C34" s="48"/>
      <c r="D34" s="48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ht="12.75" customHeight="1" spans="1:25">
      <c r="A35" s="5"/>
      <c r="B35" s="48"/>
      <c r="C35" s="48"/>
      <c r="D35" s="48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ht="12.75" customHeight="1" spans="1:25">
      <c r="A36" s="5"/>
      <c r="B36" s="48"/>
      <c r="C36" s="48"/>
      <c r="D36" s="48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ht="12.75" customHeight="1" spans="1:25">
      <c r="A37" s="5"/>
      <c r="B37" s="48"/>
      <c r="C37" s="48"/>
      <c r="D37" s="48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ht="12.75" customHeight="1" spans="1:25">
      <c r="A38" s="5"/>
      <c r="B38" s="48"/>
      <c r="C38" s="48"/>
      <c r="D38" s="4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ht="12.75" customHeight="1" spans="1:25">
      <c r="A39" s="5"/>
      <c r="B39" s="48"/>
      <c r="C39" s="48"/>
      <c r="D39" s="4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ht="12.75" customHeight="1" spans="1:25">
      <c r="A40" s="5"/>
      <c r="B40" s="48"/>
      <c r="C40" s="48"/>
      <c r="D40" s="48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ht="12.75" customHeight="1" spans="1:25">
      <c r="A41" s="5"/>
      <c r="B41" s="48"/>
      <c r="C41" s="48"/>
      <c r="D41" s="48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ht="12.75" customHeight="1" spans="1:25">
      <c r="A42" s="5"/>
      <c r="B42" s="48"/>
      <c r="C42" s="48"/>
      <c r="D42" s="48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ht="12.75" customHeight="1" spans="1:25">
      <c r="A43" s="5"/>
      <c r="B43" s="48"/>
      <c r="C43" s="48"/>
      <c r="D43" s="48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ht="12.75" customHeight="1" spans="1:25">
      <c r="A44" s="5"/>
      <c r="B44" s="48"/>
      <c r="C44" s="48"/>
      <c r="D44" s="48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ht="12.75" customHeight="1" spans="1:25">
      <c r="A45" s="5"/>
      <c r="B45" s="48"/>
      <c r="C45" s="48"/>
      <c r="D45" s="48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ht="12.75" customHeight="1" spans="1:25">
      <c r="A46" s="5"/>
      <c r="B46" s="48"/>
      <c r="C46" s="48"/>
      <c r="D46" s="48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ht="12.75" customHeight="1" spans="1:25">
      <c r="A47" s="5"/>
      <c r="B47" s="48"/>
      <c r="C47" s="48"/>
      <c r="D47" s="48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ht="12.75" customHeight="1" spans="1:25">
      <c r="A48" s="5"/>
      <c r="B48" s="48"/>
      <c r="C48" s="48"/>
      <c r="D48" s="48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ht="12.75" customHeight="1" spans="1:25">
      <c r="A49" s="5"/>
      <c r="B49" s="48"/>
      <c r="C49" s="48"/>
      <c r="D49" s="48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ht="12.75" customHeight="1" spans="1:25">
      <c r="A50" s="5"/>
      <c r="B50" s="48"/>
      <c r="C50" s="48"/>
      <c r="D50" s="48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ht="12.75" customHeight="1" spans="1:25">
      <c r="A51" s="5"/>
      <c r="B51" s="48"/>
      <c r="C51" s="48"/>
      <c r="D51" s="48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ht="12.75" customHeight="1" spans="1:25">
      <c r="A52" s="5"/>
      <c r="B52" s="48"/>
      <c r="C52" s="48"/>
      <c r="D52" s="48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ht="12.75" customHeight="1" spans="1:25">
      <c r="A53" s="5"/>
      <c r="B53" s="48"/>
      <c r="C53" s="48"/>
      <c r="D53" s="48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ht="12.75" customHeight="1" spans="1:25">
      <c r="A54" s="5"/>
      <c r="B54" s="48"/>
      <c r="C54" s="48"/>
      <c r="D54" s="48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ht="12.75" customHeight="1" spans="1:25">
      <c r="A55" s="5"/>
      <c r="B55" s="48"/>
      <c r="C55" s="48"/>
      <c r="D55" s="48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ht="12.75" customHeight="1" spans="1:25">
      <c r="A56" s="5"/>
      <c r="B56" s="48"/>
      <c r="C56" s="48"/>
      <c r="D56" s="48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ht="12.75" customHeight="1" spans="1:25">
      <c r="A57" s="5"/>
      <c r="B57" s="48"/>
      <c r="C57" s="48"/>
      <c r="D57" s="4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ht="12.75" customHeight="1" spans="1:25">
      <c r="A58" s="5"/>
      <c r="B58" s="48"/>
      <c r="C58" s="48"/>
      <c r="D58" s="4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ht="12.75" customHeight="1" spans="1:25">
      <c r="A59" s="5"/>
      <c r="B59" s="48"/>
      <c r="C59" s="48"/>
      <c r="D59" s="48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ht="12.75" customHeight="1" spans="1:25">
      <c r="A60" s="5"/>
      <c r="B60" s="48"/>
      <c r="C60" s="48"/>
      <c r="D60" s="48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ht="12.75" customHeight="1" spans="1:25">
      <c r="A61" s="5"/>
      <c r="B61" s="48"/>
      <c r="C61" s="48"/>
      <c r="D61" s="48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ht="12.75" customHeight="1" spans="1:25">
      <c r="A62" s="5"/>
      <c r="B62" s="48"/>
      <c r="C62" s="48"/>
      <c r="D62" s="48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ht="12.75" customHeight="1" spans="1:25">
      <c r="A63" s="5"/>
      <c r="B63" s="48"/>
      <c r="C63" s="48"/>
      <c r="D63" s="48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ht="12.75" customHeight="1" spans="1:25">
      <c r="A64" s="5"/>
      <c r="B64" s="48"/>
      <c r="C64" s="48"/>
      <c r="D64" s="48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ht="12.75" customHeight="1" spans="1:25">
      <c r="A65" s="5"/>
      <c r="B65" s="48"/>
      <c r="C65" s="48"/>
      <c r="D65" s="48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ht="12.75" customHeight="1" spans="1:25">
      <c r="A66" s="5"/>
      <c r="B66" s="48"/>
      <c r="C66" s="48"/>
      <c r="D66" s="48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ht="12.75" customHeight="1" spans="1:25">
      <c r="A67" s="5"/>
      <c r="B67" s="48"/>
      <c r="C67" s="48"/>
      <c r="D67" s="48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ht="12.75" customHeight="1" spans="1:25">
      <c r="A68" s="5"/>
      <c r="B68" s="48"/>
      <c r="C68" s="48"/>
      <c r="D68" s="48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ht="12.75" customHeight="1" spans="1:25">
      <c r="A69" s="5"/>
      <c r="B69" s="48"/>
      <c r="C69" s="48"/>
      <c r="D69" s="48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ht="12.75" customHeight="1" spans="1:25">
      <c r="A70" s="5"/>
      <c r="B70" s="48"/>
      <c r="C70" s="48"/>
      <c r="D70" s="48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ht="12.75" customHeight="1" spans="1:25">
      <c r="A71" s="5"/>
      <c r="B71" s="48"/>
      <c r="C71" s="48"/>
      <c r="D71" s="48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ht="12.75" customHeight="1" spans="1:25">
      <c r="A72" s="5"/>
      <c r="B72" s="48"/>
      <c r="C72" s="48"/>
      <c r="D72" s="48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ht="12.75" customHeight="1" spans="1:25">
      <c r="A73" s="5"/>
      <c r="B73" s="48"/>
      <c r="C73" s="48"/>
      <c r="D73" s="48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ht="12.75" customHeight="1" spans="1:25">
      <c r="A74" s="5"/>
      <c r="B74" s="48"/>
      <c r="C74" s="48"/>
      <c r="D74" s="48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ht="12.75" customHeight="1" spans="1:25">
      <c r="A75" s="5"/>
      <c r="B75" s="48"/>
      <c r="C75" s="48"/>
      <c r="D75" s="48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ht="12.75" customHeight="1" spans="1:25">
      <c r="A76" s="5"/>
      <c r="B76" s="48"/>
      <c r="C76" s="48"/>
      <c r="D76" s="4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ht="12.75" customHeight="1" spans="1:25">
      <c r="A77" s="5"/>
      <c r="B77" s="48"/>
      <c r="C77" s="48"/>
      <c r="D77" s="4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ht="12.75" customHeight="1" spans="1:25">
      <c r="A78" s="5"/>
      <c r="B78" s="48"/>
      <c r="C78" s="48"/>
      <c r="D78" s="4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ht="12.75" customHeight="1" spans="1:25">
      <c r="A79" s="5"/>
      <c r="B79" s="48"/>
      <c r="C79" s="48"/>
      <c r="D79" s="48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ht="12.75" customHeight="1" spans="1:25">
      <c r="A80" s="5"/>
      <c r="B80" s="48"/>
      <c r="C80" s="48"/>
      <c r="D80" s="48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ht="12.75" customHeight="1" spans="1:25">
      <c r="A81" s="5"/>
      <c r="B81" s="48"/>
      <c r="C81" s="48"/>
      <c r="D81" s="48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ht="12.75" customHeight="1" spans="1:25">
      <c r="A82" s="5"/>
      <c r="B82" s="48"/>
      <c r="C82" s="48"/>
      <c r="D82" s="48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ht="12.75" customHeight="1" spans="1:25">
      <c r="A83" s="5"/>
      <c r="B83" s="48"/>
      <c r="C83" s="48"/>
      <c r="D83" s="48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ht="12.75" customHeight="1" spans="1:25">
      <c r="A84" s="5"/>
      <c r="B84" s="48"/>
      <c r="C84" s="48"/>
      <c r="D84" s="48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ht="12.75" customHeight="1" spans="1:25">
      <c r="A85" s="5"/>
      <c r="B85" s="48"/>
      <c r="C85" s="48"/>
      <c r="D85" s="48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ht="12.75" customHeight="1" spans="1:25">
      <c r="A86" s="5"/>
      <c r="B86" s="48"/>
      <c r="C86" s="48"/>
      <c r="D86" s="48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ht="12.75" customHeight="1" spans="1:25">
      <c r="A87" s="5"/>
      <c r="B87" s="48"/>
      <c r="C87" s="48"/>
      <c r="D87" s="48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ht="12.75" customHeight="1" spans="1:25">
      <c r="A88" s="5"/>
      <c r="B88" s="48"/>
      <c r="C88" s="48"/>
      <c r="D88" s="4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ht="12.75" customHeight="1" spans="1:25">
      <c r="A89" s="5"/>
      <c r="B89" s="48"/>
      <c r="C89" s="48"/>
      <c r="D89" s="4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ht="12.75" customHeight="1" spans="1:25">
      <c r="A90" s="5"/>
      <c r="B90" s="48"/>
      <c r="C90" s="48"/>
      <c r="D90" s="4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ht="12.75" customHeight="1" spans="1:25">
      <c r="A91" s="5"/>
      <c r="B91" s="48"/>
      <c r="C91" s="48"/>
      <c r="D91" s="48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ht="12.75" customHeight="1" spans="1:25">
      <c r="A92" s="5"/>
      <c r="B92" s="48"/>
      <c r="C92" s="48"/>
      <c r="D92" s="48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ht="12.75" customHeight="1" spans="1:25">
      <c r="A93" s="5"/>
      <c r="B93" s="48"/>
      <c r="C93" s="48"/>
      <c r="D93" s="48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ht="12.75" customHeight="1" spans="1:25">
      <c r="A94" s="5"/>
      <c r="B94" s="48"/>
      <c r="C94" s="48"/>
      <c r="D94" s="48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ht="12.75" customHeight="1" spans="1:25">
      <c r="A95" s="5"/>
      <c r="B95" s="48"/>
      <c r="C95" s="48"/>
      <c r="D95" s="48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ht="12.75" customHeight="1" spans="1:25">
      <c r="A96" s="5"/>
      <c r="B96" s="48"/>
      <c r="C96" s="48"/>
      <c r="D96" s="48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ht="12.75" customHeight="1" spans="1:25">
      <c r="A97" s="5"/>
      <c r="B97" s="48"/>
      <c r="C97" s="48"/>
      <c r="D97" s="48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ht="12.75" customHeight="1" spans="1:25">
      <c r="A98" s="5"/>
      <c r="B98" s="48"/>
      <c r="C98" s="48"/>
      <c r="D98" s="48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ht="12.75" customHeight="1" spans="1:25">
      <c r="A99" s="5"/>
      <c r="B99" s="48"/>
      <c r="C99" s="48"/>
      <c r="D99" s="4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ht="12.75" customHeight="1" spans="1:25">
      <c r="A100" s="5"/>
      <c r="B100" s="48"/>
      <c r="C100" s="48"/>
      <c r="D100" s="4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ht="12.75" customHeight="1" spans="1:25">
      <c r="A101" s="5"/>
      <c r="B101" s="48"/>
      <c r="C101" s="48"/>
      <c r="D101" s="4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ht="12.75" customHeight="1" spans="1:25">
      <c r="A102" s="5"/>
      <c r="B102" s="48"/>
      <c r="C102" s="48"/>
      <c r="D102" s="48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ht="12.75" customHeight="1" spans="1:25">
      <c r="A103" s="5"/>
      <c r="B103" s="48"/>
      <c r="C103" s="48"/>
      <c r="D103" s="48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ht="12.75" customHeight="1" spans="1:25">
      <c r="A104" s="5"/>
      <c r="B104" s="48"/>
      <c r="C104" s="48"/>
      <c r="D104" s="48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ht="12.75" customHeight="1" spans="1:25">
      <c r="A105" s="5"/>
      <c r="B105" s="48"/>
      <c r="C105" s="48"/>
      <c r="D105" s="48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ht="12.75" customHeight="1" spans="1:25">
      <c r="A106" s="5"/>
      <c r="B106" s="48"/>
      <c r="C106" s="48"/>
      <c r="D106" s="48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ht="12.75" customHeight="1" spans="1:25">
      <c r="A107" s="5"/>
      <c r="B107" s="48"/>
      <c r="C107" s="48"/>
      <c r="D107" s="48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ht="12.75" customHeight="1" spans="1:25">
      <c r="A108" s="5"/>
      <c r="B108" s="48"/>
      <c r="C108" s="48"/>
      <c r="D108" s="48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ht="12.75" customHeight="1" spans="1:25">
      <c r="A109" s="5"/>
      <c r="B109" s="48"/>
      <c r="C109" s="48"/>
      <c r="D109" s="48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ht="12.75" customHeight="1" spans="1:25">
      <c r="A110" s="5"/>
      <c r="B110" s="48"/>
      <c r="C110" s="48"/>
      <c r="D110" s="48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ht="12.75" customHeight="1" spans="1:25">
      <c r="A111" s="5"/>
      <c r="B111" s="48"/>
      <c r="C111" s="48"/>
      <c r="D111" s="4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ht="12.75" customHeight="1" spans="1:25">
      <c r="A112" s="5"/>
      <c r="B112" s="48"/>
      <c r="C112" s="48"/>
      <c r="D112" s="4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ht="12.75" customHeight="1" spans="1:25">
      <c r="A113" s="5"/>
      <c r="B113" s="48"/>
      <c r="C113" s="48"/>
      <c r="D113" s="4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ht="12.75" customHeight="1" spans="1:25">
      <c r="A114" s="5"/>
      <c r="B114" s="48"/>
      <c r="C114" s="48"/>
      <c r="D114" s="48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ht="12.75" customHeight="1" spans="1:25">
      <c r="A115" s="5"/>
      <c r="B115" s="48"/>
      <c r="C115" s="48"/>
      <c r="D115" s="48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ht="12.75" customHeight="1" spans="1:25">
      <c r="A116" s="5"/>
      <c r="B116" s="48"/>
      <c r="C116" s="48"/>
      <c r="D116" s="48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ht="12.75" customHeight="1" spans="1:25">
      <c r="A117" s="5"/>
      <c r="B117" s="48"/>
      <c r="C117" s="48"/>
      <c r="D117" s="48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ht="12.75" customHeight="1" spans="1:25">
      <c r="A118" s="5"/>
      <c r="B118" s="48"/>
      <c r="C118" s="48"/>
      <c r="D118" s="48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ht="12.75" customHeight="1" spans="1:25">
      <c r="A119" s="5"/>
      <c r="B119" s="48"/>
      <c r="C119" s="48"/>
      <c r="D119" s="48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ht="12.75" customHeight="1" spans="1:25">
      <c r="A120" s="5"/>
      <c r="B120" s="48"/>
      <c r="C120" s="48"/>
      <c r="D120" s="48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ht="12.75" customHeight="1" spans="1:25">
      <c r="A121" s="5"/>
      <c r="B121" s="48"/>
      <c r="C121" s="48"/>
      <c r="D121" s="48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ht="12.75" customHeight="1" spans="1:25">
      <c r="A122" s="5"/>
      <c r="B122" s="48"/>
      <c r="C122" s="48"/>
      <c r="D122" s="48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ht="12.75" customHeight="1" spans="1:25">
      <c r="A123" s="5"/>
      <c r="B123" s="48"/>
      <c r="C123" s="48"/>
      <c r="D123" s="48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ht="12.75" customHeight="1" spans="1:25">
      <c r="A124" s="5"/>
      <c r="B124" s="48"/>
      <c r="C124" s="48"/>
      <c r="D124" s="48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ht="12.75" customHeight="1" spans="1:25">
      <c r="A125" s="5"/>
      <c r="B125" s="48"/>
      <c r="C125" s="48"/>
      <c r="D125" s="48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ht="12.75" customHeight="1" spans="1:25">
      <c r="A126" s="5"/>
      <c r="B126" s="48"/>
      <c r="C126" s="48"/>
      <c r="D126" s="48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ht="12.75" customHeight="1" spans="1:25">
      <c r="A127" s="5"/>
      <c r="B127" s="48"/>
      <c r="C127" s="48"/>
      <c r="D127" s="48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ht="12.75" customHeight="1" spans="1:25">
      <c r="A128" s="5"/>
      <c r="B128" s="48"/>
      <c r="C128" s="48"/>
      <c r="D128" s="48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ht="12.75" customHeight="1" spans="1:25">
      <c r="A129" s="5"/>
      <c r="B129" s="48"/>
      <c r="C129" s="48"/>
      <c r="D129" s="48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ht="12.75" customHeight="1" spans="1:25">
      <c r="A130" s="5"/>
      <c r="B130" s="48"/>
      <c r="C130" s="48"/>
      <c r="D130" s="48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ht="12.75" customHeight="1" spans="1:25">
      <c r="A131" s="5"/>
      <c r="B131" s="48"/>
      <c r="C131" s="48"/>
      <c r="D131" s="48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ht="12.75" customHeight="1" spans="1:25">
      <c r="A132" s="5"/>
      <c r="B132" s="48"/>
      <c r="C132" s="48"/>
      <c r="D132" s="48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ht="12.75" customHeight="1" spans="1:25">
      <c r="A133" s="5"/>
      <c r="B133" s="48"/>
      <c r="C133" s="48"/>
      <c r="D133" s="48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ht="12.75" customHeight="1" spans="1:25">
      <c r="A134" s="5"/>
      <c r="B134" s="48"/>
      <c r="C134" s="48"/>
      <c r="D134" s="48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ht="12.75" customHeight="1" spans="1:25">
      <c r="A135" s="5"/>
      <c r="B135" s="48"/>
      <c r="C135" s="48"/>
      <c r="D135" s="48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ht="12.75" customHeight="1" spans="1:25">
      <c r="A136" s="5"/>
      <c r="B136" s="48"/>
      <c r="C136" s="48"/>
      <c r="D136" s="48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ht="12.75" customHeight="1" spans="1:25">
      <c r="A137" s="5"/>
      <c r="B137" s="48"/>
      <c r="C137" s="48"/>
      <c r="D137" s="48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ht="12.75" customHeight="1" spans="1:25">
      <c r="A138" s="5"/>
      <c r="B138" s="48"/>
      <c r="C138" s="48"/>
      <c r="D138" s="48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ht="12.75" customHeight="1" spans="1:25">
      <c r="A139" s="5"/>
      <c r="B139" s="48"/>
      <c r="C139" s="48"/>
      <c r="D139" s="48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ht="12.75" customHeight="1" spans="1:25">
      <c r="A140" s="5"/>
      <c r="B140" s="48"/>
      <c r="C140" s="48"/>
      <c r="D140" s="48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ht="12.75" customHeight="1" spans="1:25">
      <c r="A141" s="5"/>
      <c r="B141" s="48"/>
      <c r="C141" s="48"/>
      <c r="D141" s="48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ht="12.75" customHeight="1" spans="1:25">
      <c r="A142" s="5"/>
      <c r="B142" s="48"/>
      <c r="C142" s="48"/>
      <c r="D142" s="48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ht="12.75" customHeight="1" spans="1:25">
      <c r="A143" s="5"/>
      <c r="B143" s="48"/>
      <c r="C143" s="48"/>
      <c r="D143" s="48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ht="12.75" customHeight="1" spans="1:25">
      <c r="A144" s="5"/>
      <c r="B144" s="48"/>
      <c r="C144" s="48"/>
      <c r="D144" s="4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ht="12.75" customHeight="1" spans="1:25">
      <c r="A145" s="5"/>
      <c r="B145" s="48"/>
      <c r="C145" s="48"/>
      <c r="D145" s="4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ht="12.75" customHeight="1" spans="1:25">
      <c r="A146" s="5"/>
      <c r="B146" s="48"/>
      <c r="C146" s="48"/>
      <c r="D146" s="4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ht="12.75" customHeight="1" spans="1:25">
      <c r="A147" s="5"/>
      <c r="B147" s="48"/>
      <c r="C147" s="48"/>
      <c r="D147" s="48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ht="12.75" customHeight="1" spans="1:25">
      <c r="A148" s="5"/>
      <c r="B148" s="48"/>
      <c r="C148" s="48"/>
      <c r="D148" s="48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ht="12.75" customHeight="1" spans="1:25">
      <c r="A149" s="5"/>
      <c r="B149" s="48"/>
      <c r="C149" s="48"/>
      <c r="D149" s="48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ht="12.75" customHeight="1" spans="1:25">
      <c r="A150" s="5"/>
      <c r="B150" s="48"/>
      <c r="C150" s="48"/>
      <c r="D150" s="48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ht="12.75" customHeight="1" spans="1:25">
      <c r="A151" s="5"/>
      <c r="B151" s="48"/>
      <c r="C151" s="48"/>
      <c r="D151" s="48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ht="12.75" customHeight="1" spans="1:25">
      <c r="A152" s="5"/>
      <c r="B152" s="48"/>
      <c r="C152" s="48"/>
      <c r="D152" s="48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ht="12.75" customHeight="1" spans="1:25">
      <c r="A153" s="5"/>
      <c r="B153" s="48"/>
      <c r="C153" s="48"/>
      <c r="D153" s="48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ht="12.75" customHeight="1" spans="1:25">
      <c r="A154" s="5"/>
      <c r="B154" s="48"/>
      <c r="C154" s="48"/>
      <c r="D154" s="48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ht="12.75" customHeight="1" spans="1:25">
      <c r="A155" s="5"/>
      <c r="B155" s="48"/>
      <c r="C155" s="48"/>
      <c r="D155" s="48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ht="12.75" customHeight="1" spans="1:25">
      <c r="A156" s="5"/>
      <c r="B156" s="48"/>
      <c r="C156" s="48"/>
      <c r="D156" s="48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ht="12.75" customHeight="1" spans="1:25">
      <c r="A157" s="5"/>
      <c r="B157" s="48"/>
      <c r="C157" s="48"/>
      <c r="D157" s="48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ht="12.75" customHeight="1" spans="1:25">
      <c r="A158" s="5"/>
      <c r="B158" s="48"/>
      <c r="C158" s="48"/>
      <c r="D158" s="4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ht="12.75" customHeight="1" spans="1:25">
      <c r="A159" s="5"/>
      <c r="B159" s="48"/>
      <c r="C159" s="48"/>
      <c r="D159" s="4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ht="12.75" customHeight="1" spans="1:25">
      <c r="A160" s="5"/>
      <c r="B160" s="48"/>
      <c r="C160" s="48"/>
      <c r="D160" s="48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ht="12.75" customHeight="1" spans="1:25">
      <c r="A161" s="5"/>
      <c r="B161" s="48"/>
      <c r="C161" s="48"/>
      <c r="D161" s="4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ht="12.75" customHeight="1" spans="1:25">
      <c r="A162" s="5"/>
      <c r="B162" s="48"/>
      <c r="C162" s="48"/>
      <c r="D162" s="48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ht="12.75" customHeight="1" spans="1:25">
      <c r="A163" s="5"/>
      <c r="B163" s="48"/>
      <c r="C163" s="48"/>
      <c r="D163" s="4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ht="12.75" customHeight="1" spans="1:25">
      <c r="A164" s="5"/>
      <c r="B164" s="48"/>
      <c r="C164" s="48"/>
      <c r="D164" s="48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ht="12.75" customHeight="1" spans="1:25">
      <c r="A165" s="5"/>
      <c r="B165" s="48"/>
      <c r="C165" s="48"/>
      <c r="D165" s="48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ht="12.75" customHeight="1" spans="1:25">
      <c r="A166" s="5"/>
      <c r="B166" s="48"/>
      <c r="C166" s="48"/>
      <c r="D166" s="48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ht="12.75" customHeight="1" spans="1:25">
      <c r="A167" s="5"/>
      <c r="B167" s="48"/>
      <c r="C167" s="48"/>
      <c r="D167" s="48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ht="12.75" customHeight="1" spans="1:25">
      <c r="A168" s="5"/>
      <c r="B168" s="48"/>
      <c r="C168" s="48"/>
      <c r="D168" s="48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ht="12.75" customHeight="1" spans="1:25">
      <c r="A169" s="5"/>
      <c r="B169" s="48"/>
      <c r="C169" s="48"/>
      <c r="D169" s="48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ht="12.75" customHeight="1" spans="1:25">
      <c r="A170" s="5"/>
      <c r="B170" s="48"/>
      <c r="C170" s="48"/>
      <c r="D170" s="48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ht="12.75" customHeight="1" spans="1:25">
      <c r="A171" s="5"/>
      <c r="B171" s="48"/>
      <c r="C171" s="48"/>
      <c r="D171" s="48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ht="12.75" customHeight="1" spans="1:25">
      <c r="A172" s="5"/>
      <c r="B172" s="48"/>
      <c r="C172" s="48"/>
      <c r="D172" s="48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ht="12.75" customHeight="1" spans="1:25">
      <c r="A173" s="5"/>
      <c r="B173" s="48"/>
      <c r="C173" s="48"/>
      <c r="D173" s="48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ht="12.75" customHeight="1" spans="1:25">
      <c r="A174" s="5"/>
      <c r="B174" s="48"/>
      <c r="C174" s="48"/>
      <c r="D174" s="48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ht="12.75" customHeight="1" spans="1:25">
      <c r="A175" s="5"/>
      <c r="B175" s="48"/>
      <c r="C175" s="48"/>
      <c r="D175" s="48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ht="12.75" customHeight="1" spans="1:25">
      <c r="A176" s="5"/>
      <c r="B176" s="48"/>
      <c r="C176" s="48"/>
      <c r="D176" s="48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ht="12.75" customHeight="1" spans="1:25">
      <c r="A177" s="5"/>
      <c r="B177" s="48"/>
      <c r="C177" s="48"/>
      <c r="D177" s="48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ht="12.75" customHeight="1" spans="1:25">
      <c r="A178" s="5"/>
      <c r="B178" s="48"/>
      <c r="C178" s="48"/>
      <c r="D178" s="48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ht="12.75" customHeight="1" spans="1:25">
      <c r="A179" s="5"/>
      <c r="B179" s="48"/>
      <c r="C179" s="48"/>
      <c r="D179" s="48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ht="12.75" customHeight="1" spans="1:25">
      <c r="A180" s="5"/>
      <c r="B180" s="48"/>
      <c r="C180" s="48"/>
      <c r="D180" s="48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ht="12.75" customHeight="1" spans="1:25">
      <c r="A181" s="5"/>
      <c r="B181" s="48"/>
      <c r="C181" s="48"/>
      <c r="D181" s="48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ht="12.75" customHeight="1" spans="1:25">
      <c r="A182" s="5"/>
      <c r="B182" s="48"/>
      <c r="C182" s="48"/>
      <c r="D182" s="48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ht="12.75" customHeight="1" spans="1:25">
      <c r="A183" s="5"/>
      <c r="B183" s="48"/>
      <c r="C183" s="48"/>
      <c r="D183" s="48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ht="12.75" customHeight="1" spans="1:25">
      <c r="A184" s="5"/>
      <c r="B184" s="48"/>
      <c r="C184" s="48"/>
      <c r="D184" s="48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ht="12.75" customHeight="1" spans="1:25">
      <c r="A185" s="5"/>
      <c r="B185" s="48"/>
      <c r="C185" s="48"/>
      <c r="D185" s="48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ht="12.75" customHeight="1" spans="1:25">
      <c r="A186" s="5"/>
      <c r="B186" s="48"/>
      <c r="C186" s="48"/>
      <c r="D186" s="48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ht="12.75" customHeight="1" spans="1:25">
      <c r="A187" s="5"/>
      <c r="B187" s="48"/>
      <c r="C187" s="48"/>
      <c r="D187" s="48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ht="12.75" customHeight="1" spans="1:25">
      <c r="A188" s="5"/>
      <c r="B188" s="48"/>
      <c r="C188" s="48"/>
      <c r="D188" s="48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ht="12.75" customHeight="1" spans="1:25">
      <c r="A189" s="5"/>
      <c r="B189" s="48"/>
      <c r="C189" s="48"/>
      <c r="D189" s="48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ht="12.75" customHeight="1" spans="1:25">
      <c r="A190" s="5"/>
      <c r="B190" s="48"/>
      <c r="C190" s="48"/>
      <c r="D190" s="48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ht="12.75" customHeight="1" spans="1:25">
      <c r="A191" s="5"/>
      <c r="B191" s="48"/>
      <c r="C191" s="48"/>
      <c r="D191" s="48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ht="12.75" customHeight="1" spans="1:25">
      <c r="A192" s="5"/>
      <c r="B192" s="48"/>
      <c r="C192" s="48"/>
      <c r="D192" s="48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ht="12.75" customHeight="1" spans="1:25">
      <c r="A193" s="5"/>
      <c r="B193" s="48"/>
      <c r="C193" s="48"/>
      <c r="D193" s="48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ht="12.75" customHeight="1" spans="1:25">
      <c r="A194" s="5"/>
      <c r="B194" s="48"/>
      <c r="C194" s="48"/>
      <c r="D194" s="48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ht="12.75" customHeight="1" spans="1:25">
      <c r="A195" s="5"/>
      <c r="B195" s="48"/>
      <c r="C195" s="48"/>
      <c r="D195" s="48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ht="12.75" customHeight="1" spans="1:25">
      <c r="A196" s="5"/>
      <c r="B196" s="48"/>
      <c r="C196" s="48"/>
      <c r="D196" s="48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ht="12.75" customHeight="1" spans="1:25">
      <c r="A197" s="5"/>
      <c r="B197" s="48"/>
      <c r="C197" s="48"/>
      <c r="D197" s="48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ht="12.75" customHeight="1" spans="1:25">
      <c r="A198" s="5"/>
      <c r="B198" s="48"/>
      <c r="C198" s="48"/>
      <c r="D198" s="48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ht="12.75" customHeight="1" spans="1:25">
      <c r="A199" s="5"/>
      <c r="B199" s="48"/>
      <c r="C199" s="48"/>
      <c r="D199" s="48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ht="12.75" customHeight="1" spans="1:25">
      <c r="A200" s="5"/>
      <c r="B200" s="48"/>
      <c r="C200" s="48"/>
      <c r="D200" s="48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ht="12.75" customHeight="1" spans="1:25">
      <c r="A201" s="5"/>
      <c r="B201" s="48"/>
      <c r="C201" s="48"/>
      <c r="D201" s="48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ht="12.75" customHeight="1" spans="1:25">
      <c r="A202" s="5"/>
      <c r="B202" s="48"/>
      <c r="C202" s="48"/>
      <c r="D202" s="48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ht="12.75" customHeight="1" spans="1:25">
      <c r="A203" s="5"/>
      <c r="B203" s="48"/>
      <c r="C203" s="48"/>
      <c r="D203" s="48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ht="12.75" customHeight="1" spans="1:25">
      <c r="A204" s="5"/>
      <c r="B204" s="48"/>
      <c r="C204" s="48"/>
      <c r="D204" s="48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ht="12.75" customHeight="1" spans="1:25">
      <c r="A205" s="5"/>
      <c r="B205" s="48"/>
      <c r="C205" s="48"/>
      <c r="D205" s="48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ht="12.75" customHeight="1" spans="1:25">
      <c r="A206" s="5"/>
      <c r="B206" s="48"/>
      <c r="C206" s="48"/>
      <c r="D206" s="48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ht="12.75" customHeight="1" spans="1:25">
      <c r="A207" s="5"/>
      <c r="B207" s="48"/>
      <c r="C207" s="48"/>
      <c r="D207" s="48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ht="12.75" customHeight="1" spans="1:25">
      <c r="A208" s="5"/>
      <c r="B208" s="48"/>
      <c r="C208" s="48"/>
      <c r="D208" s="48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ht="12.75" customHeight="1" spans="1:25">
      <c r="A209" s="5"/>
      <c r="B209" s="48"/>
      <c r="C209" s="48"/>
      <c r="D209" s="48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ht="12.75" customHeight="1" spans="1:25">
      <c r="A210" s="5"/>
      <c r="B210" s="48"/>
      <c r="C210" s="48"/>
      <c r="D210" s="48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ht="12.75" customHeight="1" spans="1:25">
      <c r="A211" s="5"/>
      <c r="B211" s="48"/>
      <c r="C211" s="48"/>
      <c r="D211" s="48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ht="12.75" customHeight="1" spans="1:25">
      <c r="A212" s="5"/>
      <c r="B212" s="48"/>
      <c r="C212" s="48"/>
      <c r="D212" s="48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ht="12.75" customHeight="1" spans="1:25">
      <c r="A213" s="5"/>
      <c r="B213" s="48"/>
      <c r="C213" s="48"/>
      <c r="D213" s="48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ht="12.75" customHeight="1" spans="1:25">
      <c r="A214" s="5"/>
      <c r="B214" s="48"/>
      <c r="C214" s="48"/>
      <c r="D214" s="48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ht="12.75" customHeight="1" spans="1:25">
      <c r="A215" s="5"/>
      <c r="B215" s="48"/>
      <c r="C215" s="48"/>
      <c r="D215" s="48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ht="12.75" customHeight="1" spans="1:25">
      <c r="A216" s="5"/>
      <c r="B216" s="48"/>
      <c r="C216" s="48"/>
      <c r="D216" s="48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ht="12.75" customHeight="1" spans="1:25">
      <c r="A217" s="5"/>
      <c r="B217" s="48"/>
      <c r="C217" s="48"/>
      <c r="D217" s="48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ht="12.75" customHeight="1" spans="1:25">
      <c r="A218" s="5"/>
      <c r="B218" s="48"/>
      <c r="C218" s="48"/>
      <c r="D218" s="48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ht="12.75" customHeight="1" spans="1:25">
      <c r="A219" s="5"/>
      <c r="B219" s="48"/>
      <c r="C219" s="48"/>
      <c r="D219" s="48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ht="12.75" customHeight="1" spans="1:25">
      <c r="A220" s="5"/>
      <c r="B220" s="48"/>
      <c r="C220" s="48"/>
      <c r="D220" s="48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ht="12.75" customHeight="1" spans="1:25">
      <c r="A221" s="5"/>
      <c r="B221" s="48"/>
      <c r="C221" s="48"/>
      <c r="D221" s="48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ht="12.75" customHeight="1" spans="1:25">
      <c r="A222" s="5"/>
      <c r="B222" s="48"/>
      <c r="C222" s="48"/>
      <c r="D222" s="48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ht="12.75" customHeight="1" spans="1:25">
      <c r="A223" s="5"/>
      <c r="B223" s="48"/>
      <c r="C223" s="48"/>
      <c r="D223" s="48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ht="12.75" customHeight="1" spans="1:25">
      <c r="A224" s="5"/>
      <c r="B224" s="48"/>
      <c r="C224" s="48"/>
      <c r="D224" s="48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ht="12.75" customHeight="1" spans="1: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ht="12.75" customHeight="1" spans="1: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ht="12.75" customHeight="1" spans="1: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ht="12.75" customHeight="1" spans="1: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ht="12.75" customHeight="1" spans="1: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ht="12.75" customHeight="1" spans="1: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ht="12.75" customHeight="1" spans="1: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ht="12.75" customHeight="1" spans="1: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ht="12.75" customHeight="1" spans="1: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ht="12.75" customHeight="1" spans="1: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ht="12.75" customHeight="1" spans="1: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ht="12.75" customHeight="1" spans="1: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ht="12.75" customHeight="1" spans="1: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ht="12.75" customHeight="1" spans="1: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ht="12.75" customHeight="1" spans="1: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ht="12.75" customHeight="1" spans="1: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ht="12.75" customHeight="1" spans="1: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ht="12.75" customHeight="1" spans="1: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ht="12.75" customHeight="1" spans="1: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ht="12.75" customHeight="1" spans="1: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ht="12.75" customHeight="1" spans="1: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ht="12.75" customHeight="1" spans="1: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ht="12.75" customHeight="1" spans="1: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ht="12.75" customHeight="1" spans="1: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ht="12.75" customHeight="1" spans="1: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ht="12.75" customHeight="1" spans="1: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ht="12.75" customHeight="1" spans="1: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ht="12.75" customHeight="1" spans="1: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ht="12.75" customHeight="1" spans="1: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ht="12.75" customHeight="1" spans="1: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ht="12.75" customHeight="1" spans="1: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ht="12.75" customHeight="1" spans="1: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ht="12.75" customHeight="1" spans="1: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ht="12.75" customHeight="1" spans="1: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ht="12.75" customHeight="1" spans="1: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ht="12.75" customHeight="1" spans="1: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ht="12.75" customHeight="1" spans="1: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ht="12.75" customHeight="1" spans="1: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ht="12.75" customHeight="1" spans="1: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ht="12.75" customHeight="1" spans="1: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ht="12.75" customHeight="1" spans="1: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ht="12.75" customHeight="1" spans="1: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ht="12.75" customHeight="1" spans="1: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ht="12.75" customHeight="1" spans="1: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ht="12.75" customHeight="1" spans="1: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ht="12.75" customHeight="1" spans="1: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ht="12.75" customHeight="1" spans="1: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ht="12.75" customHeight="1" spans="1: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ht="12.75" customHeight="1" spans="1: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ht="12.75" customHeight="1" spans="1: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ht="12.75" customHeight="1" spans="1: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ht="12.75" customHeight="1" spans="1: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ht="12.75" customHeight="1" spans="1: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ht="12.75" customHeight="1" spans="1: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ht="12.75" customHeight="1" spans="1: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ht="12.75" customHeight="1" spans="1: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ht="12.75" customHeight="1" spans="1: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ht="12.75" customHeight="1" spans="1: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ht="12.75" customHeight="1" spans="1: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ht="12.75" customHeight="1" spans="1: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ht="12.75" customHeight="1" spans="1: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ht="12.75" customHeight="1" spans="1: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ht="12.75" customHeight="1" spans="1: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ht="12.75" customHeight="1" spans="1: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ht="12.75" customHeight="1" spans="1: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ht="12.75" customHeight="1" spans="1: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ht="12.75" customHeight="1" spans="1: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ht="12.75" customHeight="1" spans="1: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ht="12.75" customHeight="1" spans="1: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ht="12.75" customHeight="1" spans="1: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ht="12.75" customHeight="1" spans="1: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ht="12.75" customHeight="1" spans="1: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ht="12.75" customHeight="1" spans="1: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ht="12.75" customHeight="1" spans="1: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ht="12.75" customHeight="1" spans="1: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ht="12.75" customHeight="1" spans="1: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ht="12.75" customHeight="1" spans="1: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ht="12.75" customHeight="1" spans="1: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ht="12.75" customHeight="1" spans="1: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ht="12.75" customHeight="1" spans="1: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ht="12.75" customHeight="1" spans="1: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ht="12.75" customHeight="1" spans="1: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ht="12.75" customHeight="1" spans="1: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ht="12.75" customHeight="1" spans="1: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ht="12.75" customHeight="1" spans="1: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ht="12.75" customHeight="1" spans="1: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ht="12.75" customHeight="1" spans="1: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ht="12.75" customHeight="1" spans="1: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ht="12.75" customHeight="1" spans="1: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ht="12.75" customHeight="1" spans="1: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ht="12.75" customHeight="1" spans="1: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ht="12.75" customHeight="1" spans="1: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ht="12.75" customHeight="1" spans="1: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ht="12.75" customHeight="1" spans="1: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ht="12.75" customHeight="1" spans="1: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ht="12.75" customHeight="1" spans="1: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ht="12.75" customHeight="1" spans="1: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ht="12.75" customHeight="1" spans="1: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ht="12.75" customHeight="1" spans="1: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ht="12.75" customHeight="1" spans="1: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ht="12.75" customHeight="1" spans="1: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ht="12.75" customHeight="1" spans="1: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ht="12.75" customHeight="1" spans="1: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ht="12.75" customHeight="1" spans="1: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ht="12.75" customHeight="1" spans="1: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ht="12.75" customHeight="1" spans="1: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ht="12.75" customHeight="1" spans="1: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ht="12.75" customHeight="1" spans="1: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ht="12.75" customHeight="1" spans="1: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ht="12.75" customHeight="1" spans="1: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ht="12.75" customHeight="1" spans="1: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ht="12.75" customHeight="1" spans="1: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ht="12.75" customHeight="1" spans="1: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ht="12.75" customHeight="1" spans="1: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ht="12.75" customHeight="1" spans="1: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ht="12.75" customHeight="1" spans="1: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ht="12.75" customHeight="1" spans="1: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ht="12.75" customHeight="1" spans="1: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ht="12.75" customHeight="1" spans="1: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ht="12.75" customHeight="1" spans="1: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ht="12.75" customHeight="1" spans="1: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ht="12.75" customHeight="1" spans="1: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ht="12.75" customHeight="1" spans="1: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ht="12.75" customHeight="1" spans="1: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ht="12.75" customHeight="1" spans="1: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ht="12.75" customHeight="1" spans="1: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ht="12.75" customHeight="1" spans="1: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ht="12.75" customHeight="1" spans="1: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ht="12.75" customHeight="1" spans="1: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ht="12.75" customHeight="1" spans="1: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ht="12.75" customHeight="1" spans="1: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ht="12.75" customHeight="1" spans="1: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ht="12.75" customHeight="1" spans="1: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ht="12.75" customHeight="1" spans="1: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ht="12.75" customHeight="1" spans="1: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ht="12.75" customHeight="1" spans="1: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ht="12.75" customHeight="1" spans="1: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ht="12.75" customHeight="1" spans="1: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ht="12.75" customHeight="1" spans="1: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ht="12.75" customHeight="1" spans="1: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ht="12.75" customHeight="1" spans="1: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ht="12.75" customHeight="1" spans="1: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ht="12.75" customHeight="1" spans="1: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ht="12.75" customHeight="1" spans="1: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ht="12.75" customHeight="1" spans="1: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ht="12.75" customHeight="1" spans="1: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ht="12.75" customHeight="1" spans="1: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ht="12.75" customHeight="1" spans="1: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ht="12.75" customHeight="1" spans="1: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ht="12.75" customHeight="1" spans="1: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ht="12.75" customHeight="1" spans="1: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ht="12.75" customHeight="1" spans="1: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ht="12.75" customHeight="1" spans="1: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ht="12.75" customHeight="1" spans="1: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ht="12.75" customHeight="1" spans="1: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ht="12.75" customHeight="1" spans="1: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ht="12.75" customHeight="1" spans="1: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ht="12.75" customHeight="1" spans="1: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ht="12.75" customHeight="1" spans="1: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ht="12.75" customHeight="1" spans="1: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ht="12.75" customHeight="1" spans="1: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ht="12.75" customHeight="1" spans="1: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ht="12.75" customHeight="1" spans="1: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ht="12.75" customHeight="1" spans="1: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ht="12.75" customHeight="1" spans="1: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ht="12.75" customHeight="1" spans="1: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ht="12.75" customHeight="1" spans="1: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ht="12.75" customHeight="1" spans="1: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ht="12.75" customHeight="1" spans="1: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ht="12.75" customHeight="1" spans="1: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ht="12.75" customHeight="1" spans="1: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ht="12.75" customHeight="1" spans="1: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ht="12.75" customHeight="1" spans="1: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ht="12.75" customHeight="1" spans="1: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ht="12.75" customHeight="1" spans="1: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ht="12.75" customHeight="1" spans="1: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ht="12.75" customHeight="1" spans="1: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ht="12.75" customHeight="1" spans="1: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ht="12.75" customHeight="1" spans="1: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ht="12.75" customHeight="1" spans="1: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ht="12.75" customHeight="1" spans="1: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ht="12.75" customHeight="1" spans="1: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ht="12.75" customHeight="1" spans="1: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ht="12.75" customHeight="1" spans="1: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ht="12.75" customHeight="1" spans="1: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ht="12.75" customHeight="1" spans="1: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ht="12.75" customHeight="1" spans="1: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ht="12.75" customHeight="1" spans="1: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ht="12.75" customHeight="1" spans="1: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ht="12.75" customHeight="1" spans="1: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ht="12.75" customHeight="1" spans="1: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ht="12.75" customHeight="1" spans="1: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ht="12.75" customHeight="1" spans="1: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ht="12.75" customHeight="1" spans="1: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ht="12.75" customHeight="1" spans="1: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ht="12.75" customHeight="1" spans="1: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ht="12.75" customHeight="1" spans="1: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ht="12.75" customHeight="1" spans="1: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ht="12.75" customHeight="1" spans="1: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ht="12.75" customHeight="1" spans="1: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ht="12.75" customHeight="1" spans="1: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ht="12.75" customHeight="1" spans="1: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ht="12.75" customHeight="1" spans="1: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ht="12.75" customHeight="1" spans="1: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ht="12.75" customHeight="1" spans="1: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ht="12.75" customHeight="1" spans="1: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ht="12.75" customHeight="1" spans="1: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ht="12.75" customHeight="1" spans="1: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ht="12.75" customHeight="1" spans="1: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ht="12.75" customHeight="1" spans="1: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ht="12.75" customHeight="1" spans="1: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ht="12.75" customHeight="1" spans="1: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ht="12.75" customHeight="1" spans="1: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ht="12.75" customHeight="1" spans="1: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ht="12.75" customHeight="1" spans="1: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ht="12.75" customHeight="1" spans="1: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ht="12.75" customHeight="1" spans="1: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ht="12.75" customHeight="1" spans="1: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ht="12.75" customHeight="1" spans="1: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ht="12.75" customHeight="1" spans="1: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ht="12.75" customHeight="1" spans="1: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ht="12.75" customHeight="1" spans="1: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ht="12.75" customHeight="1" spans="1: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ht="12.75" customHeight="1" spans="1: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ht="12.75" customHeight="1" spans="1: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ht="12.75" customHeight="1" spans="1: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ht="12.75" customHeight="1" spans="1: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ht="12.75" customHeight="1" spans="1: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ht="12.75" customHeight="1" spans="1: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ht="12.75" customHeight="1" spans="1: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ht="12.75" customHeight="1" spans="1: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ht="12.75" customHeight="1" spans="1: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ht="12.75" customHeight="1" spans="1: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ht="12.75" customHeight="1" spans="1: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ht="12.75" customHeight="1" spans="1: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ht="12.75" customHeight="1" spans="1: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ht="12.75" customHeight="1" spans="1: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ht="12.75" customHeight="1" spans="1: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ht="12.75" customHeight="1" spans="1: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ht="12.75" customHeight="1" spans="1: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ht="12.75" customHeight="1" spans="1: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ht="12.75" customHeight="1" spans="1: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ht="12.75" customHeight="1" spans="1: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ht="12.75" customHeight="1" spans="1: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ht="12.75" customHeight="1" spans="1: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ht="12.75" customHeight="1" spans="1: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ht="12.75" customHeight="1" spans="1: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ht="12.75" customHeight="1" spans="1: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ht="12.75" customHeight="1" spans="1: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ht="12.75" customHeight="1" spans="1: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ht="12.75" customHeight="1" spans="1: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ht="12.75" customHeight="1" spans="1: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ht="12.75" customHeight="1" spans="1: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ht="12.75" customHeight="1" spans="1: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ht="12.75" customHeight="1" spans="1: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ht="12.75" customHeight="1" spans="1: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ht="12.75" customHeight="1" spans="1: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ht="12.75" customHeight="1" spans="1: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ht="12.75" customHeight="1" spans="1: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ht="12.75" customHeight="1" spans="1: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ht="12.75" customHeight="1" spans="1: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ht="12.75" customHeight="1" spans="1: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ht="12.75" customHeight="1" spans="1: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ht="12.75" customHeight="1" spans="1: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ht="12.75" customHeight="1" spans="1: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ht="12.75" customHeight="1" spans="1: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ht="12.75" customHeight="1" spans="1: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ht="12.75" customHeight="1" spans="1: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ht="12.75" customHeight="1" spans="1: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ht="12.75" customHeight="1" spans="1: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ht="12.75" customHeight="1" spans="1: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ht="12.75" customHeight="1" spans="1: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ht="12.75" customHeight="1" spans="1: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ht="12.75" customHeight="1" spans="1: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ht="12.75" customHeight="1" spans="1: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ht="12.75" customHeight="1" spans="1: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ht="12.75" customHeight="1" spans="1: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ht="12.75" customHeight="1" spans="1: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ht="12.75" customHeight="1" spans="1: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ht="12.75" customHeight="1" spans="1: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ht="12.75" customHeight="1" spans="1: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ht="12.75" customHeight="1" spans="1: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ht="12.75" customHeight="1" spans="1: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ht="12.75" customHeight="1" spans="1: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ht="12.75" customHeight="1" spans="1: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ht="12.75" customHeight="1" spans="1: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ht="12.75" customHeight="1" spans="1: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ht="12.75" customHeight="1" spans="1: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ht="12.75" customHeight="1" spans="1: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ht="12.75" customHeight="1" spans="1: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ht="12.75" customHeight="1" spans="1: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ht="12.75" customHeight="1" spans="1: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ht="12.75" customHeight="1" spans="1: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ht="12.75" customHeight="1" spans="1: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ht="12.75" customHeight="1" spans="1: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ht="12.75" customHeight="1" spans="1: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ht="12.75" customHeight="1" spans="1: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ht="12.75" customHeight="1" spans="1: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ht="12.75" customHeight="1" spans="1: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ht="12.75" customHeight="1" spans="1: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ht="12.75" customHeight="1" spans="1: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ht="12.75" customHeight="1" spans="1: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ht="12.75" customHeight="1" spans="1: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ht="12.75" customHeight="1" spans="1: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ht="12.75" customHeight="1" spans="1: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ht="12.75" customHeight="1" spans="1: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ht="12.75" customHeight="1" spans="1: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ht="12.75" customHeight="1" spans="1: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ht="12.75" customHeight="1" spans="1: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ht="12.75" customHeight="1" spans="1: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ht="12.75" customHeight="1" spans="1: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ht="12.75" customHeight="1" spans="1: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ht="12.75" customHeight="1" spans="1: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ht="12.75" customHeight="1" spans="1: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ht="12.75" customHeight="1" spans="1: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ht="12.75" customHeight="1" spans="1: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ht="12.75" customHeight="1" spans="1: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ht="12.75" customHeight="1" spans="1: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ht="12.75" customHeight="1" spans="1: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ht="12.75" customHeight="1" spans="1: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ht="12.75" customHeight="1" spans="1: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ht="12.75" customHeight="1" spans="1: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ht="12.75" customHeight="1" spans="1: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ht="12.75" customHeight="1" spans="1: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ht="12.75" customHeight="1" spans="1: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ht="12.75" customHeight="1" spans="1: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ht="12.75" customHeight="1" spans="1: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ht="12.75" customHeight="1" spans="1: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ht="12.75" customHeight="1" spans="1: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ht="12.75" customHeight="1" spans="1: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ht="12.75" customHeight="1" spans="1: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ht="12.75" customHeight="1" spans="1: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ht="12.75" customHeight="1" spans="1: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ht="12.75" customHeight="1" spans="1: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ht="12.75" customHeight="1" spans="1: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ht="12.75" customHeight="1" spans="1: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ht="12.75" customHeight="1" spans="1: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ht="12.75" customHeight="1" spans="1: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ht="12.75" customHeight="1" spans="1: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ht="12.75" customHeight="1" spans="1: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ht="12.75" customHeight="1" spans="1: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ht="12.75" customHeight="1" spans="1: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ht="12.75" customHeight="1" spans="1: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ht="12.75" customHeight="1" spans="1: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ht="12.75" customHeight="1" spans="1: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ht="12.75" customHeight="1" spans="1: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ht="12.75" customHeight="1" spans="1: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ht="12.75" customHeight="1" spans="1: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ht="12.75" customHeight="1" spans="1: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ht="12.75" customHeight="1" spans="1: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ht="12.75" customHeight="1" spans="1: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ht="12.75" customHeight="1" spans="1: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ht="12.75" customHeight="1" spans="1: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ht="12.75" customHeight="1" spans="1: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ht="12.75" customHeight="1" spans="1: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ht="12.75" customHeight="1" spans="1: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ht="12.75" customHeight="1" spans="1: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ht="12.75" customHeight="1" spans="1: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ht="12.75" customHeight="1" spans="1: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ht="12.75" customHeight="1" spans="1: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ht="12.75" customHeight="1" spans="1: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ht="12.75" customHeight="1" spans="1: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ht="12.75" customHeight="1" spans="1: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ht="12.75" customHeight="1" spans="1: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ht="12.75" customHeight="1" spans="1: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ht="12.75" customHeight="1" spans="1: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ht="12.75" customHeight="1" spans="1: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ht="12.75" customHeight="1" spans="1: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ht="12.75" customHeight="1" spans="1: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ht="12.75" customHeight="1" spans="1: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ht="12.75" customHeight="1" spans="1: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ht="12.75" customHeight="1" spans="1: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ht="12.75" customHeight="1" spans="1: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ht="12.75" customHeight="1" spans="1: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ht="12.75" customHeight="1" spans="1: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ht="12.75" customHeight="1" spans="1: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ht="12.75" customHeight="1" spans="1: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ht="12.75" customHeight="1" spans="1: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ht="12.75" customHeight="1" spans="1: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ht="12.75" customHeight="1" spans="1: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ht="12.75" customHeight="1" spans="1: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ht="12.75" customHeight="1" spans="1: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ht="12.75" customHeight="1" spans="1: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ht="12.75" customHeight="1" spans="1: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ht="12.75" customHeight="1" spans="1: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ht="12.75" customHeight="1" spans="1: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ht="12.75" customHeight="1" spans="1: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ht="12.75" customHeight="1" spans="1: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ht="12.75" customHeight="1" spans="1: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ht="12.75" customHeight="1" spans="1: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ht="12.75" customHeight="1" spans="1: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ht="12.75" customHeight="1" spans="1: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ht="12.75" customHeight="1" spans="1: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ht="12.75" customHeight="1" spans="1: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ht="12.75" customHeight="1" spans="1: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ht="12.75" customHeight="1" spans="1: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ht="12.75" customHeight="1" spans="1: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ht="12.75" customHeight="1" spans="1: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ht="12.75" customHeight="1" spans="1: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ht="12.75" customHeight="1" spans="1: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ht="12.75" customHeight="1" spans="1: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ht="12.75" customHeight="1" spans="1: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ht="12.75" customHeight="1" spans="1: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ht="12.75" customHeight="1" spans="1: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ht="12.75" customHeight="1" spans="1: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ht="12.75" customHeight="1" spans="1: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ht="12.75" customHeight="1" spans="1: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ht="12.75" customHeight="1" spans="1: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ht="12.75" customHeight="1" spans="1: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ht="12.75" customHeight="1" spans="1: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ht="12.75" customHeight="1" spans="1: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ht="12.75" customHeight="1" spans="1: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ht="12.75" customHeight="1" spans="1: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ht="12.75" customHeight="1" spans="1: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ht="12.75" customHeight="1" spans="1: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ht="12.75" customHeight="1" spans="1: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ht="12.75" customHeight="1" spans="1: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ht="12.75" customHeight="1" spans="1: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ht="12.75" customHeight="1" spans="1: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ht="12.75" customHeight="1" spans="1: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ht="12.75" customHeight="1" spans="1: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ht="12.75" customHeight="1" spans="1: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ht="12.75" customHeight="1" spans="1: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ht="12.75" customHeight="1" spans="1: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ht="12.75" customHeight="1" spans="1: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ht="12.75" customHeight="1" spans="1: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ht="12.75" customHeight="1" spans="1: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ht="12.75" customHeight="1" spans="1: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ht="12.75" customHeight="1" spans="1: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ht="12.75" customHeight="1" spans="1: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ht="12.75" customHeight="1" spans="1: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ht="12.75" customHeight="1" spans="1: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ht="12.75" customHeight="1" spans="1: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ht="12.75" customHeight="1" spans="1: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ht="12.75" customHeight="1" spans="1: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ht="12.75" customHeight="1" spans="1: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ht="12.75" customHeight="1" spans="1: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ht="12.75" customHeight="1" spans="1: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ht="12.75" customHeight="1" spans="1: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ht="12.75" customHeight="1" spans="1: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ht="12.75" customHeight="1" spans="1: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ht="12.75" customHeight="1" spans="1: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ht="12.75" customHeight="1" spans="1: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ht="12.75" customHeight="1" spans="1: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ht="12.75" customHeight="1" spans="1: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ht="12.75" customHeight="1" spans="1: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ht="12.75" customHeight="1" spans="1: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ht="12.75" customHeight="1" spans="1: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ht="12.75" customHeight="1" spans="1: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ht="12.75" customHeight="1" spans="1: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ht="12.75" customHeight="1" spans="1: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ht="12.75" customHeight="1" spans="1: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ht="12.75" customHeight="1" spans="1: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ht="12.75" customHeight="1" spans="1: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ht="12.75" customHeight="1" spans="1: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ht="12.75" customHeight="1" spans="1: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ht="12.75" customHeight="1" spans="1: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ht="12.75" customHeight="1" spans="1: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ht="12.75" customHeight="1" spans="1: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ht="12.75" customHeight="1" spans="1: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ht="12.75" customHeight="1" spans="1: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ht="12.75" customHeight="1" spans="1: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ht="12.75" customHeight="1" spans="1: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ht="12.75" customHeight="1" spans="1: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ht="12.75" customHeight="1" spans="1: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ht="12.75" customHeight="1" spans="1: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ht="12.75" customHeight="1" spans="1: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ht="12.75" customHeight="1" spans="1: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ht="12.75" customHeight="1" spans="1: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ht="12.75" customHeight="1" spans="1: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ht="12.75" customHeight="1" spans="1: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ht="12.75" customHeight="1" spans="1: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ht="12.75" customHeight="1" spans="1: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ht="12.75" customHeight="1" spans="1: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ht="12.75" customHeight="1" spans="1: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ht="12.75" customHeight="1" spans="1: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ht="12.75" customHeight="1" spans="1: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ht="12.75" customHeight="1" spans="1: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ht="12.75" customHeight="1" spans="1: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ht="12.75" customHeight="1" spans="1: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ht="12.75" customHeight="1" spans="1: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ht="12.75" customHeight="1" spans="1: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ht="12.75" customHeight="1" spans="1: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ht="12.75" customHeight="1" spans="1: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ht="12.75" customHeight="1" spans="1: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ht="12.75" customHeight="1" spans="1: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ht="12.75" customHeight="1" spans="1: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ht="12.75" customHeight="1" spans="1: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ht="12.75" customHeight="1" spans="1: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ht="12.75" customHeight="1" spans="1: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ht="12.75" customHeight="1" spans="1: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ht="12.75" customHeight="1" spans="1: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ht="12.75" customHeight="1" spans="1: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ht="12.75" customHeight="1" spans="1: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ht="12.75" customHeight="1" spans="1: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ht="12.75" customHeight="1" spans="1: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ht="12.75" customHeight="1" spans="1: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ht="12.75" customHeight="1" spans="1: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ht="12.75" customHeight="1" spans="1: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ht="12.75" customHeight="1" spans="1: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ht="12.75" customHeight="1" spans="1: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ht="12.75" customHeight="1" spans="1: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ht="12.75" customHeight="1" spans="1: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ht="12.75" customHeight="1" spans="1: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ht="12.75" customHeight="1" spans="1: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ht="12.75" customHeight="1" spans="1: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ht="12.75" customHeight="1" spans="1: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ht="12.75" customHeight="1" spans="1: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ht="12.75" customHeight="1" spans="1: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ht="12.75" customHeight="1" spans="1: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ht="12.75" customHeight="1" spans="1: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ht="12.75" customHeight="1" spans="1: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ht="12.75" customHeight="1" spans="1: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ht="12.75" customHeight="1" spans="1: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ht="12.75" customHeight="1" spans="1: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ht="12.75" customHeight="1" spans="1: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ht="12.75" customHeight="1" spans="1: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ht="12.75" customHeight="1" spans="1: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ht="12.75" customHeight="1" spans="1: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ht="12.75" customHeight="1" spans="1: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ht="12.75" customHeight="1" spans="1: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ht="12.75" customHeight="1" spans="1: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ht="12.75" customHeight="1" spans="1: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ht="12.75" customHeight="1" spans="1: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ht="12.75" customHeight="1" spans="1: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ht="12.75" customHeight="1" spans="1: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ht="12.75" customHeight="1" spans="1: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ht="12.75" customHeight="1" spans="1: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ht="12.75" customHeight="1" spans="1: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ht="12.75" customHeight="1" spans="1: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ht="12.75" customHeight="1" spans="1: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ht="12.75" customHeight="1" spans="1: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ht="12.75" customHeight="1" spans="1: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ht="12.75" customHeight="1" spans="1: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ht="12.75" customHeight="1" spans="1: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ht="12.75" customHeight="1" spans="1: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ht="12.75" customHeight="1" spans="1: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ht="12.75" customHeight="1" spans="1: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ht="12.75" customHeight="1" spans="1: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ht="12.75" customHeight="1" spans="1: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ht="12.75" customHeight="1" spans="1: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ht="12.75" customHeight="1" spans="1: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ht="12.75" customHeight="1" spans="1: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ht="12.75" customHeight="1" spans="1: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ht="12.75" customHeight="1" spans="1: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ht="12.75" customHeight="1" spans="1: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ht="12.75" customHeight="1" spans="1: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ht="12.75" customHeight="1" spans="1: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ht="12.75" customHeight="1" spans="1: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ht="12.75" customHeight="1" spans="1: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ht="12.75" customHeight="1" spans="1: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ht="12.75" customHeight="1" spans="1: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ht="12.75" customHeight="1" spans="1: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ht="12.75" customHeight="1" spans="1: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ht="12.75" customHeight="1" spans="1: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ht="12.75" customHeight="1" spans="1: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ht="12.75" customHeight="1" spans="1: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ht="12.75" customHeight="1" spans="1: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ht="12.75" customHeight="1" spans="1: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ht="12.75" customHeight="1" spans="1: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ht="12.75" customHeight="1" spans="1: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ht="12.75" customHeight="1" spans="1: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ht="12.75" customHeight="1" spans="1: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ht="12.75" customHeight="1" spans="1: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ht="12.75" customHeight="1" spans="1: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ht="12.75" customHeight="1" spans="1: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ht="12.75" customHeight="1" spans="1: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ht="12.75" customHeight="1" spans="1: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ht="12.75" customHeight="1" spans="1: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ht="12.75" customHeight="1" spans="1: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ht="12.75" customHeight="1" spans="1: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ht="12.75" customHeight="1" spans="1: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ht="12.75" customHeight="1" spans="1: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ht="12.75" customHeight="1" spans="1: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ht="12.75" customHeight="1" spans="1: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ht="12.75" customHeight="1" spans="1: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ht="12.75" customHeight="1" spans="1: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ht="12.75" customHeight="1" spans="1: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ht="12.75" customHeight="1" spans="1: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ht="12.75" customHeight="1" spans="1: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ht="12.75" customHeight="1" spans="1: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ht="12.75" customHeight="1" spans="1: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ht="12.75" customHeight="1" spans="1: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ht="12.75" customHeight="1" spans="1: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ht="12.75" customHeight="1" spans="1: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ht="12.75" customHeight="1" spans="1: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ht="12.75" customHeight="1" spans="1: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ht="12.75" customHeight="1" spans="1: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ht="12.75" customHeight="1" spans="1: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ht="12.75" customHeight="1" spans="1: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ht="12.75" customHeight="1" spans="1: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ht="12.75" customHeight="1" spans="1: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ht="12.75" customHeight="1" spans="1: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ht="12.75" customHeight="1" spans="1: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ht="12.75" customHeight="1" spans="1: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ht="12.75" customHeight="1" spans="1: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ht="12.75" customHeight="1" spans="1: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ht="12.75" customHeight="1" spans="1: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ht="12.75" customHeight="1" spans="1: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ht="12.75" customHeight="1" spans="1: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ht="12.75" customHeight="1" spans="1: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ht="12.75" customHeight="1" spans="1: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ht="12.75" customHeight="1" spans="1: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ht="12.75" customHeight="1" spans="1: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ht="12.75" customHeight="1" spans="1: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ht="12.75" customHeight="1" spans="1: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ht="12.75" customHeight="1" spans="1: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ht="12.75" customHeight="1" spans="1: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ht="12.75" customHeight="1" spans="1: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ht="12.75" customHeight="1" spans="1: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ht="12.75" customHeight="1" spans="1: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ht="12.75" customHeight="1" spans="1: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ht="12.75" customHeight="1" spans="1: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ht="12.75" customHeight="1" spans="1: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ht="12.75" customHeight="1" spans="1: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ht="12.75" customHeight="1" spans="1: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ht="12.75" customHeight="1" spans="1: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ht="12.75" customHeight="1" spans="1: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ht="12.75" customHeight="1" spans="1: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ht="12.75" customHeight="1" spans="1: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ht="12.75" customHeight="1" spans="1: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ht="12.75" customHeight="1" spans="1: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ht="12.75" customHeight="1" spans="1: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ht="12.75" customHeight="1" spans="1: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ht="12.75" customHeight="1" spans="1: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ht="12.75" customHeight="1" spans="1: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ht="12.75" customHeight="1" spans="1: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ht="12.75" customHeight="1" spans="1: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ht="12.75" customHeight="1" spans="1: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ht="12.75" customHeight="1" spans="1: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ht="12.75" customHeight="1" spans="1: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ht="12.75" customHeight="1" spans="1: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ht="12.75" customHeight="1" spans="1: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ht="12.75" customHeight="1" spans="1: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ht="12.75" customHeight="1" spans="1: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ht="12.75" customHeight="1" spans="1: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ht="12.75" customHeight="1" spans="1: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ht="12.75" customHeight="1" spans="1: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ht="12.75" customHeight="1" spans="1: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ht="12.75" customHeight="1" spans="1: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ht="12.75" customHeight="1" spans="1: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ht="12.75" customHeight="1" spans="1: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ht="12.75" customHeight="1" spans="1: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ht="12.75" customHeight="1" spans="1: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ht="12.75" customHeight="1" spans="1: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ht="12.75" customHeight="1" spans="1: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ht="12.75" customHeight="1" spans="1: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ht="12.75" customHeight="1" spans="1: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ht="12.75" customHeight="1" spans="1: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ht="12.75" customHeight="1" spans="1: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ht="12.75" customHeight="1" spans="1: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ht="12.75" customHeight="1" spans="1: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ht="12.75" customHeight="1" spans="1: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ht="12.75" customHeight="1" spans="1: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ht="12.75" customHeight="1" spans="1: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ht="12.75" customHeight="1" spans="1: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ht="12.75" customHeight="1" spans="1: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ht="12.75" customHeight="1" spans="1: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ht="12.75" customHeight="1" spans="1: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ht="12.75" customHeight="1" spans="1: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ht="12.75" customHeight="1" spans="1: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ht="12.75" customHeight="1" spans="1: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ht="12.75" customHeight="1" spans="1: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ht="12.75" customHeight="1" spans="1: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ht="12.75" customHeight="1" spans="1: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ht="12.75" customHeight="1" spans="1: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ht="12.75" customHeight="1" spans="1: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ht="12.75" customHeight="1" spans="1: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ht="12.75" customHeight="1" spans="1: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ht="12.75" customHeight="1" spans="1: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ht="12.75" customHeight="1" spans="1: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ht="12.75" customHeight="1" spans="1: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ht="12.75" customHeight="1" spans="1: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ht="12.75" customHeight="1" spans="1: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ht="12.75" customHeight="1" spans="1: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ht="12.75" customHeight="1" spans="1: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ht="12.75" customHeight="1" spans="1: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ht="12.75" customHeight="1" spans="1: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ht="12.75" customHeight="1" spans="1: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ht="12.75" customHeight="1" spans="1: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ht="12.75" customHeight="1" spans="1: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ht="12.75" customHeight="1" spans="1: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ht="12.75" customHeight="1" spans="1: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ht="12.75" customHeight="1" spans="1: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ht="12.75" customHeight="1" spans="1: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ht="12.75" customHeight="1" spans="1: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ht="12.75" customHeight="1" spans="1: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ht="12.75" customHeight="1" spans="1: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ht="12.75" customHeight="1" spans="1: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ht="12.75" customHeight="1" spans="1: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ht="12.75" customHeight="1" spans="1: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ht="12.75" customHeight="1" spans="1: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ht="12.75" customHeight="1" spans="1: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ht="12.75" customHeight="1" spans="1: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ht="12.75" customHeight="1" spans="1: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ht="12.75" customHeight="1" spans="1: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ht="12.75" customHeight="1" spans="1: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ht="12.75" customHeight="1" spans="1: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ht="12.75" customHeight="1" spans="1: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ht="12.75" customHeight="1" spans="1: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ht="12.75" customHeight="1" spans="1: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ht="12.75" customHeight="1" spans="1: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ht="12.75" customHeight="1" spans="1: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ht="12.75" customHeight="1" spans="1: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ht="12.75" customHeight="1" spans="1: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ht="12.75" customHeight="1" spans="1: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ht="12.75" customHeight="1" spans="1: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ht="12.75" customHeight="1" spans="1: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ht="12.75" customHeight="1" spans="1: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ht="12.75" customHeight="1" spans="1: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ht="12.75" customHeight="1" spans="1: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ht="12.75" customHeight="1" spans="1: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ht="12.75" customHeight="1" spans="1: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ht="12.75" customHeight="1" spans="1: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ht="12.75" customHeight="1" spans="1: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ht="12.75" customHeight="1" spans="1: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ht="12.75" customHeight="1" spans="1: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ht="12.75" customHeight="1" spans="1: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ht="12.75" customHeight="1" spans="1: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ht="12.75" customHeight="1" spans="1: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ht="12.75" customHeight="1" spans="1: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ht="12.75" customHeight="1" spans="1: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ht="12.75" customHeight="1" spans="1: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ht="12.75" customHeight="1" spans="1: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ht="12.75" customHeight="1" spans="1: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ht="12.75" customHeight="1" spans="1: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ht="12.75" customHeight="1" spans="1: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ht="12.75" customHeight="1" spans="1: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ht="12.75" customHeight="1" spans="1: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ht="12.75" customHeight="1" spans="1: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ht="12.75" customHeight="1" spans="1: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ht="12.75" customHeight="1" spans="1: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ht="12.75" customHeight="1" spans="1: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ht="12.75" customHeight="1" spans="1: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ht="12.75" customHeight="1" spans="1: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ht="12.75" customHeight="1" spans="1: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ht="12.75" customHeight="1" spans="1: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ht="12.75" customHeight="1" spans="1: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ht="12.75" customHeight="1" spans="1: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ht="12.75" customHeight="1" spans="1: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ht="12.75" customHeight="1" spans="1: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ht="12.75" customHeight="1" spans="1: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ht="12.75" customHeight="1" spans="1: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ht="12.75" customHeight="1" spans="1: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ht="12.75" customHeight="1" spans="1: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ht="12.75" customHeight="1" spans="1: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ht="12.75" customHeight="1" spans="1: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ht="12.75" customHeight="1" spans="1: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ht="12.75" customHeight="1" spans="1: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ht="12.75" customHeight="1" spans="1: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ht="12.75" customHeight="1" spans="1: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ht="12.75" customHeight="1" spans="1: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ht="12.75" customHeight="1" spans="1: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ht="12.75" customHeight="1" spans="1: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ht="12.75" customHeight="1" spans="1: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</sheetData>
  <mergeCells count="6">
    <mergeCell ref="A5:D5"/>
    <mergeCell ref="F5:I5"/>
    <mergeCell ref="K5:N5"/>
    <mergeCell ref="A6:A7"/>
    <mergeCell ref="F6:F7"/>
    <mergeCell ref="K6:K7"/>
  </mergeCells>
  <pageMargins left="0.7" right="0.7" top="0.75" bottom="0.75" header="0" footer="0"/>
  <pageSetup paperSize="1" orientation="landscape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1">
    <comment s:ref="C11" rgbClr="969A24"/>
    <comment s:ref="C12" rgbClr="969A24"/>
    <comment s:ref="C23" rgbClr="969A24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Company 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2022-07-08T12:25:01Z</dcterms:created>
  <dcterms:modified xsi:type="dcterms:W3CDTF">2022-07-08T12:25:21Z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8F4AD6A530AE488FBD81544A948BA840</vt:lpwstr>
  </property>
  <property fmtid="{D5CDD505-2E9C-101B-9397-08002B2CF9AE}" pid="3" name="KSOProductBuildVer">
    <vt:lpwstr>1033-11.2.0.11191</vt:lpwstr>
  </property>
</Properties>
</file>