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azonSales" sheetId="1" r:id="rId4"/>
    <sheet state="visible" name="ProductMaster" sheetId="2" r:id="rId5"/>
    <sheet state="visible" name="RegionGoals" sheetId="3" r:id="rId6"/>
    <sheet state="visible" name="CustomerMaster" sheetId="4" r:id="rId7"/>
    <sheet state="visible" name="PIVOT WORKING" sheetId="5" r:id="rId8"/>
    <sheet state="visible" name="Dashboard" sheetId="6" r:id="rId9"/>
  </sheets>
  <definedNames>
    <definedName hidden="1" localSheetId="4" name="_xlnm._FilterDatabase">'PIVOT WORKING'!$X$2:$Y$25</definedName>
    <definedName hidden="1" localSheetId="0" name="Z_F3CD1173_688D_4E78_9972_FF5AFE9BA7EB_.wvu.FilterData">AmazonSales!$A$1:$S$101</definedName>
    <definedName name="SlicerCache_Table_1_Col_7">#N/A</definedName>
    <definedName name="SlicerCache_Table_1_Col_11">#N/A</definedName>
    <definedName name="SlicerCache_Table_1_Col_13">#N/A</definedName>
    <definedName name="SlicerCache_Table_1_Col_15">#N/A</definedName>
    <definedName name="SlicerCache_Table_1_Col_18">#N/A</definedName>
  </definedNames>
  <calcPr/>
  <customWorkbookViews>
    <customWorkbookView activeSheetId="0" maximized="1" windowHeight="0" windowWidth="0" guid="{F3CD1173-688D-4E78-9972-FF5AFE9BA7EB}" name="Filter 1"/>
  </customWorkbookViews>
  <pivotCaches>
    <pivotCache cacheId="0" r:id="rId10"/>
    <pivotCache cacheId="1" r:id="rId11"/>
  </pivotCaches>
  <extLst>
    <ext uri="{46BE6895-7355-4a93-B00E-2C351335B9C9}">
      <x15:slicerCaches>
        <x14:slicerCache r:id="rId12"/>
        <x14:slicerCache r:id="rId13"/>
        <x14:slicerCache r:id="rId14"/>
        <x14:slicerCache r:id="rId15"/>
        <x14:slicerCache r:id="rId16"/>
      </x15:slicerCaches>
    </ext>
  </extLst>
</workbook>
</file>

<file path=xl/sharedStrings.xml><?xml version="1.0" encoding="utf-8"?>
<sst xmlns="http://schemas.openxmlformats.org/spreadsheetml/2006/main" count="1333" uniqueCount="407">
  <si>
    <t>Order ID</t>
  </si>
  <si>
    <t>Order Date</t>
  </si>
  <si>
    <t>Delivery Date</t>
  </si>
  <si>
    <t>Cancel Date</t>
  </si>
  <si>
    <t>Customer ID</t>
  </si>
  <si>
    <t>Product ID</t>
  </si>
  <si>
    <t>Region</t>
  </si>
  <si>
    <t>Sale Price/Unit</t>
  </si>
  <si>
    <t>Quantity</t>
  </si>
  <si>
    <t>Total Amount</t>
  </si>
  <si>
    <t>Payment Method</t>
  </si>
  <si>
    <t>Delivery Status</t>
  </si>
  <si>
    <t>Fulfillment Partner</t>
  </si>
  <si>
    <t>ORDER STATUS</t>
  </si>
  <si>
    <t>Product Category</t>
  </si>
  <si>
    <t>Delivery Time</t>
  </si>
  <si>
    <t>Customer Name</t>
  </si>
  <si>
    <t>DELIVERY PERFORMANCE</t>
  </si>
  <si>
    <t>Product Name</t>
  </si>
  <si>
    <t>ORD0001</t>
  </si>
  <si>
    <t>12/31/2023</t>
  </si>
  <si>
    <t>CUST021</t>
  </si>
  <si>
    <t>PROD012</t>
  </si>
  <si>
    <t>North</t>
  </si>
  <si>
    <t>Apple Pay</t>
  </si>
  <si>
    <t>Cancelled</t>
  </si>
  <si>
    <t>DHL</t>
  </si>
  <si>
    <t>ORD0002</t>
  </si>
  <si>
    <t>2/22/2023</t>
  </si>
  <si>
    <t>2/24/2023</t>
  </si>
  <si>
    <t>CUST029</t>
  </si>
  <si>
    <t>PROD018</t>
  </si>
  <si>
    <t>East</t>
  </si>
  <si>
    <t>Credit Card</t>
  </si>
  <si>
    <t>Delivered</t>
  </si>
  <si>
    <t>ORD0003</t>
  </si>
  <si>
    <t>PROD013</t>
  </si>
  <si>
    <t>South</t>
  </si>
  <si>
    <t>In Transit</t>
  </si>
  <si>
    <t>USPS</t>
  </si>
  <si>
    <t>ORD0004</t>
  </si>
  <si>
    <t>CUST044</t>
  </si>
  <si>
    <t>PayPal</t>
  </si>
  <si>
    <t>UPS</t>
  </si>
  <si>
    <t>ORD0005</t>
  </si>
  <si>
    <t>CUST027</t>
  </si>
  <si>
    <t>PROD010</t>
  </si>
  <si>
    <t>Amazon Logistics</t>
  </si>
  <si>
    <t>ORD0006</t>
  </si>
  <si>
    <t>CUST009</t>
  </si>
  <si>
    <t>Amazon Pay</t>
  </si>
  <si>
    <t>ORD0007</t>
  </si>
  <si>
    <t>8/14/2023</t>
  </si>
  <si>
    <t>8/18/2023</t>
  </si>
  <si>
    <t>CUST042</t>
  </si>
  <si>
    <t>PROD020</t>
  </si>
  <si>
    <t>Central</t>
  </si>
  <si>
    <t>Debit Card</t>
  </si>
  <si>
    <t>ORD0008</t>
  </si>
  <si>
    <t>CUST019</t>
  </si>
  <si>
    <t>PROD021</t>
  </si>
  <si>
    <t>West</t>
  </si>
  <si>
    <t>ORD0009</t>
  </si>
  <si>
    <t>7/21/2023</t>
  </si>
  <si>
    <t>CUST013</t>
  </si>
  <si>
    <t>PROD019</t>
  </si>
  <si>
    <t>ORD0010</t>
  </si>
  <si>
    <t>12/29/2023</t>
  </si>
  <si>
    <t>PROD003</t>
  </si>
  <si>
    <t>ORD0011</t>
  </si>
  <si>
    <t>CUST046</t>
  </si>
  <si>
    <t>PROD014</t>
  </si>
  <si>
    <t>ORD0012</t>
  </si>
  <si>
    <t>7/25/2023</t>
  </si>
  <si>
    <t>CUST045</t>
  </si>
  <si>
    <t>FedEx</t>
  </si>
  <si>
    <t>ORD0013</t>
  </si>
  <si>
    <t>2/25/2023</t>
  </si>
  <si>
    <t>2/28/2023</t>
  </si>
  <si>
    <t>CUST023</t>
  </si>
  <si>
    <t>PROD006</t>
  </si>
  <si>
    <t>ORD0014</t>
  </si>
  <si>
    <t>CUST033</t>
  </si>
  <si>
    <t>PROD017</t>
  </si>
  <si>
    <t>ORD0015</t>
  </si>
  <si>
    <t>8/26/2023</t>
  </si>
  <si>
    <t>PROD005</t>
  </si>
  <si>
    <t>ORD0016</t>
  </si>
  <si>
    <t>2/13/2023</t>
  </si>
  <si>
    <t>CUST047</t>
  </si>
  <si>
    <t>ORD0017</t>
  </si>
  <si>
    <t>6/28/2023</t>
  </si>
  <si>
    <t>PROD015</t>
  </si>
  <si>
    <t>ORD0018</t>
  </si>
  <si>
    <t>11/28/2023</t>
  </si>
  <si>
    <t>CUST011</t>
  </si>
  <si>
    <t>PROD008</t>
  </si>
  <si>
    <t>ORD0019</t>
  </si>
  <si>
    <t>8/25/2023</t>
  </si>
  <si>
    <t>CUST041</t>
  </si>
  <si>
    <t>ORD0020</t>
  </si>
  <si>
    <t>CUST025</t>
  </si>
  <si>
    <t>PROD001</t>
  </si>
  <si>
    <t>ORD0021</t>
  </si>
  <si>
    <t>ORD0022</t>
  </si>
  <si>
    <t>ORD0023</t>
  </si>
  <si>
    <t>2/14/2023</t>
  </si>
  <si>
    <t>CUST016</t>
  </si>
  <si>
    <t>ORD0024</t>
  </si>
  <si>
    <t>CUST028</t>
  </si>
  <si>
    <t>ORD0025</t>
  </si>
  <si>
    <t>5/28/2023</t>
  </si>
  <si>
    <t>5/30/2023</t>
  </si>
  <si>
    <t>CUST040</t>
  </si>
  <si>
    <t>PROD002</t>
  </si>
  <si>
    <t>ORD0026</t>
  </si>
  <si>
    <t>10/15/2023</t>
  </si>
  <si>
    <t>10/21/2023</t>
  </si>
  <si>
    <t>PROD022</t>
  </si>
  <si>
    <t>ORD0027</t>
  </si>
  <si>
    <t>1/16/2023</t>
  </si>
  <si>
    <t>CUST018</t>
  </si>
  <si>
    <t>ORD0028</t>
  </si>
  <si>
    <t>ORD0029</t>
  </si>
  <si>
    <t>CUST007</t>
  </si>
  <si>
    <t>ORD0030</t>
  </si>
  <si>
    <t>CUST008</t>
  </si>
  <si>
    <t>ORD0031</t>
  </si>
  <si>
    <t>3/26/2023</t>
  </si>
  <si>
    <t>CUST014</t>
  </si>
  <si>
    <t>ORD0032</t>
  </si>
  <si>
    <t>6/15/2023</t>
  </si>
  <si>
    <t>6/22/2023</t>
  </si>
  <si>
    <t>CUST037</t>
  </si>
  <si>
    <t>PROD009</t>
  </si>
  <si>
    <t>ORD0033</t>
  </si>
  <si>
    <t>5/22/2023</t>
  </si>
  <si>
    <t>5/23/2023</t>
  </si>
  <si>
    <t>ORD0034</t>
  </si>
  <si>
    <t>11/20/2023</t>
  </si>
  <si>
    <t>ORD0035</t>
  </si>
  <si>
    <t>12/22/2023</t>
  </si>
  <si>
    <t>12/26/2023</t>
  </si>
  <si>
    <t>CUST032</t>
  </si>
  <si>
    <t>PROD011</t>
  </si>
  <si>
    <t>ORD0036</t>
  </si>
  <si>
    <t>7/23/2023</t>
  </si>
  <si>
    <t>PROD016</t>
  </si>
  <si>
    <t>ORD0037</t>
  </si>
  <si>
    <t>10/17/2023</t>
  </si>
  <si>
    <t>10/22/2023</t>
  </si>
  <si>
    <t>ORD0038</t>
  </si>
  <si>
    <t>8/22/2023</t>
  </si>
  <si>
    <t>8/24/2023</t>
  </si>
  <si>
    <t>PROD007</t>
  </si>
  <si>
    <t>ORD0039</t>
  </si>
  <si>
    <t>CUST024</t>
  </si>
  <si>
    <t>ORD0040</t>
  </si>
  <si>
    <t>12/25/2023</t>
  </si>
  <si>
    <t>CUST006</t>
  </si>
  <si>
    <t>PROD004</t>
  </si>
  <si>
    <t>ORD0041</t>
  </si>
  <si>
    <t>9/23/2023</t>
  </si>
  <si>
    <t>9/30/2023</t>
  </si>
  <si>
    <t>CUST001</t>
  </si>
  <si>
    <t>ORD0042</t>
  </si>
  <si>
    <t>7/16/2023</t>
  </si>
  <si>
    <t>7/18/2023</t>
  </si>
  <si>
    <t>ORD0043</t>
  </si>
  <si>
    <t>ORD0044</t>
  </si>
  <si>
    <t>12/18/2023</t>
  </si>
  <si>
    <t>12/23/2023</t>
  </si>
  <si>
    <t>ORD0045</t>
  </si>
  <si>
    <t>6/14/2023</t>
  </si>
  <si>
    <t>ORD0046</t>
  </si>
  <si>
    <t>CUST039</t>
  </si>
  <si>
    <t>ORD0047</t>
  </si>
  <si>
    <t>7/17/2023</t>
  </si>
  <si>
    <t>7/19/2023</t>
  </si>
  <si>
    <t>ORD0048</t>
  </si>
  <si>
    <t>10/19/2023</t>
  </si>
  <si>
    <t>10/24/2023</t>
  </si>
  <si>
    <t>ORD0049</t>
  </si>
  <si>
    <t>5/15/2023</t>
  </si>
  <si>
    <t>CUST026</t>
  </si>
  <si>
    <t>ORD0050</t>
  </si>
  <si>
    <t>2/19/2023</t>
  </si>
  <si>
    <t>ORD0051</t>
  </si>
  <si>
    <t>ORD0052</t>
  </si>
  <si>
    <t>1/30/2023</t>
  </si>
  <si>
    <t>ORD0053</t>
  </si>
  <si>
    <t>ORD0054</t>
  </si>
  <si>
    <t>3/13/2023</t>
  </si>
  <si>
    <t>ORD0055</t>
  </si>
  <si>
    <t>ORD0056</t>
  </si>
  <si>
    <t>10/18/2023</t>
  </si>
  <si>
    <t>CUST017</t>
  </si>
  <si>
    <t>ORD0057</t>
  </si>
  <si>
    <t>ORD0058</t>
  </si>
  <si>
    <t>ORD0059</t>
  </si>
  <si>
    <t>CUST003</t>
  </si>
  <si>
    <t>ORD0060</t>
  </si>
  <si>
    <t>ORD0061</t>
  </si>
  <si>
    <t>CUST035</t>
  </si>
  <si>
    <t>ORD0062</t>
  </si>
  <si>
    <t>11/22/2023</t>
  </si>
  <si>
    <t>11/29/2023</t>
  </si>
  <si>
    <t>CUST022</t>
  </si>
  <si>
    <t>ORD0063</t>
  </si>
  <si>
    <t>CUST004</t>
  </si>
  <si>
    <t>ORD0064</t>
  </si>
  <si>
    <t>CUST048</t>
  </si>
  <si>
    <t>ORD0065</t>
  </si>
  <si>
    <t>10/20/2023</t>
  </si>
  <si>
    <t>ORD0066</t>
  </si>
  <si>
    <t>5/20/2023</t>
  </si>
  <si>
    <t>5/21/2023</t>
  </si>
  <si>
    <t>ORD0067</t>
  </si>
  <si>
    <t>7/28/2023</t>
  </si>
  <si>
    <t>7/30/2023</t>
  </si>
  <si>
    <t>CUST050</t>
  </si>
  <si>
    <t>ORD0068</t>
  </si>
  <si>
    <t>Emily Johnson</t>
  </si>
  <si>
    <t>ORD0069</t>
  </si>
  <si>
    <t>Grace Ward</t>
  </si>
  <si>
    <t>ORD0070</t>
  </si>
  <si>
    <t>Jackson Allen</t>
  </si>
  <si>
    <t>ORD0071</t>
  </si>
  <si>
    <t>Ava Robinson</t>
  </si>
  <si>
    <t>ORD0072</t>
  </si>
  <si>
    <t>Elijah Lewis</t>
  </si>
  <si>
    <t>ORD0073</t>
  </si>
  <si>
    <t>7/22/2023</t>
  </si>
  <si>
    <t>Lily Bennett</t>
  </si>
  <si>
    <t>ORD0074</t>
  </si>
  <si>
    <t>1/18/2023</t>
  </si>
  <si>
    <t>1/24/2023</t>
  </si>
  <si>
    <t>ORD0075</t>
  </si>
  <si>
    <t>5/24/2023</t>
  </si>
  <si>
    <t>Noah Wilson</t>
  </si>
  <si>
    <t>ORD0076</t>
  </si>
  <si>
    <t>Charlotte Reed</t>
  </si>
  <si>
    <t>ORD0077</t>
  </si>
  <si>
    <t>ORD0078</t>
  </si>
  <si>
    <t>ORD0079</t>
  </si>
  <si>
    <t>ORD0080</t>
  </si>
  <si>
    <t>10/16/2023</t>
  </si>
  <si>
    <t>Luke Gray</t>
  </si>
  <si>
    <t>ORD0081</t>
  </si>
  <si>
    <t>James Miller</t>
  </si>
  <si>
    <t>ORD0082</t>
  </si>
  <si>
    <t>6/18/2023</t>
  </si>
  <si>
    <t>ORD0083</t>
  </si>
  <si>
    <t>10/28/2023</t>
  </si>
  <si>
    <t>10/30/2023</t>
  </si>
  <si>
    <t>Zoe Mitchell</t>
  </si>
  <si>
    <t>ORD0084</t>
  </si>
  <si>
    <t>CUST015</t>
  </si>
  <si>
    <t>Ava White</t>
  </si>
  <si>
    <t>ORD0085</t>
  </si>
  <si>
    <t>ORD0086</t>
  </si>
  <si>
    <t>Liam Walker</t>
  </si>
  <si>
    <t>ORD0087</t>
  </si>
  <si>
    <t>CUST043</t>
  </si>
  <si>
    <t>Lily Reed</t>
  </si>
  <si>
    <t>ORD0088</t>
  </si>
  <si>
    <t>ORD0089</t>
  </si>
  <si>
    <t>7/13/2023</t>
  </si>
  <si>
    <t>ORD0090</t>
  </si>
  <si>
    <t>ORD0091</t>
  </si>
  <si>
    <t>6/23/2023</t>
  </si>
  <si>
    <t>6/29/2023</t>
  </si>
  <si>
    <t>CUST031</t>
  </si>
  <si>
    <t>Mason Collins</t>
  </si>
  <si>
    <t>ORD0092</t>
  </si>
  <si>
    <t>2/21/2023</t>
  </si>
  <si>
    <t>Olivia Martinez</t>
  </si>
  <si>
    <t>ORD0093</t>
  </si>
  <si>
    <t>CUST036</t>
  </si>
  <si>
    <t>Ethan Davis</t>
  </si>
  <si>
    <t>ORD0094</t>
  </si>
  <si>
    <t>ORD0095</t>
  </si>
  <si>
    <t>ORD0096</t>
  </si>
  <si>
    <t>Emma King</t>
  </si>
  <si>
    <t>ORD0097</t>
  </si>
  <si>
    <t>ORD0098</t>
  </si>
  <si>
    <t>9/25/2023</t>
  </si>
  <si>
    <t>ORD0099</t>
  </si>
  <si>
    <t>CUST034</t>
  </si>
  <si>
    <t>Lily Simmons</t>
  </si>
  <si>
    <t>ORD0100</t>
  </si>
  <si>
    <t>3/27/2023</t>
  </si>
  <si>
    <t>Category</t>
  </si>
  <si>
    <t>Cost Price</t>
  </si>
  <si>
    <t>Description</t>
  </si>
  <si>
    <t>Smartphone</t>
  </si>
  <si>
    <t>Electronics</t>
  </si>
  <si>
    <t>Latest model with 5G, dual SIM, and OLED display</t>
  </si>
  <si>
    <t>Action Figure</t>
  </si>
  <si>
    <t>Toys</t>
  </si>
  <si>
    <t>Collectible superhero action figure for ages 8+</t>
  </si>
  <si>
    <t>Cookware Set</t>
  </si>
  <si>
    <t>Home</t>
  </si>
  <si>
    <t>Non-stick 5-piece cookware set for daily use</t>
  </si>
  <si>
    <t>Leg Set</t>
  </si>
  <si>
    <t>300-piece creative building block toy set</t>
  </si>
  <si>
    <t>T-Shirt</t>
  </si>
  <si>
    <t>Fashion</t>
  </si>
  <si>
    <t>Cotton t-shirt, available in multiple colors</t>
  </si>
  <si>
    <t>Shoes</t>
  </si>
  <si>
    <t>Casual wear shoes for men and women</t>
  </si>
  <si>
    <t>Puzzle</t>
  </si>
  <si>
    <t>1000-piece jigsaw puzzle</t>
  </si>
  <si>
    <t>Textbook</t>
  </si>
  <si>
    <t>Books</t>
  </si>
  <si>
    <t>University-level textbook on computer science</t>
  </si>
  <si>
    <t>Magazine</t>
  </si>
  <si>
    <t>Monthly lifestyle magazine</t>
  </si>
  <si>
    <t>Jeans</t>
  </si>
  <si>
    <t>Slim fit denim jeans with stretch</t>
  </si>
  <si>
    <t>Headphones</t>
  </si>
  <si>
    <t>Wireless noise-cancelling over-ear headphones</t>
  </si>
  <si>
    <t>Lamp</t>
  </si>
  <si>
    <t>LED desk lamp with dimmable light</t>
  </si>
  <si>
    <t>Vacuum Cleaner</t>
  </si>
  <si>
    <t>Portable cordless vacuum cleaner</t>
  </si>
  <si>
    <t>Smartwatch</t>
  </si>
  <si>
    <t>Fitness-focused smartwatch with heart rate monitoring</t>
  </si>
  <si>
    <t>Novel</t>
  </si>
  <si>
    <t>Best-selling fiction novel</t>
  </si>
  <si>
    <t>Cookware Set Pro</t>
  </si>
  <si>
    <t>Premium 10-piece stainless steel cookware collection</t>
  </si>
  <si>
    <t>Gaming Mouse</t>
  </si>
  <si>
    <t>High DPI gaming mouse with RGB lighting</t>
  </si>
  <si>
    <t>Doll House</t>
  </si>
  <si>
    <t>Wooden doll house with accessories</t>
  </si>
  <si>
    <t>Formal Shirt</t>
  </si>
  <si>
    <t>Long-sleeve formal shirt for office wear</t>
  </si>
  <si>
    <t>Bluetooth Speaker</t>
  </si>
  <si>
    <t>Portable speaker with deep bass and 12h battery life</t>
  </si>
  <si>
    <t>Wall Clock</t>
  </si>
  <si>
    <t>Silent quartz wall clock with modern design</t>
  </si>
  <si>
    <t>Backpack</t>
  </si>
  <si>
    <t>Waterproof backpack with laptop compartment</t>
  </si>
  <si>
    <t>Sales Target</t>
  </si>
  <si>
    <t>Customer Type</t>
  </si>
  <si>
    <t>City</t>
  </si>
  <si>
    <t>State</t>
  </si>
  <si>
    <t>Business</t>
  </si>
  <si>
    <t>New York</t>
  </si>
  <si>
    <t>CUST002</t>
  </si>
  <si>
    <t>Prime</t>
  </si>
  <si>
    <t>Seattle</t>
  </si>
  <si>
    <t>Washington</t>
  </si>
  <si>
    <t>Austin</t>
  </si>
  <si>
    <t>Texas</t>
  </si>
  <si>
    <t>San Francisco</t>
  </si>
  <si>
    <t>California</t>
  </si>
  <si>
    <t>CUST005</t>
  </si>
  <si>
    <t>Chicago</t>
  </si>
  <si>
    <t>Illinois</t>
  </si>
  <si>
    <t>Harper Young</t>
  </si>
  <si>
    <t>Dallas</t>
  </si>
  <si>
    <t>CUST010</t>
  </si>
  <si>
    <t>Charlotte Harris</t>
  </si>
  <si>
    <t>Mason Hall</t>
  </si>
  <si>
    <t>Miami</t>
  </si>
  <si>
    <t>Florida</t>
  </si>
  <si>
    <t>CUST012</t>
  </si>
  <si>
    <t>Individual</t>
  </si>
  <si>
    <t>Phoenix</t>
  </si>
  <si>
    <t>Arizona</t>
  </si>
  <si>
    <t>Grace Scott</t>
  </si>
  <si>
    <t>CUST020</t>
  </si>
  <si>
    <t>Benjamin Wright</t>
  </si>
  <si>
    <t>Scarlett Murphy</t>
  </si>
  <si>
    <t>Hazel Brooks</t>
  </si>
  <si>
    <t>CUST030</t>
  </si>
  <si>
    <t>Hazel Rivera</t>
  </si>
  <si>
    <t>Scarlett Adams</t>
  </si>
  <si>
    <t>CUST038</t>
  </si>
  <si>
    <t>Luke Torres</t>
  </si>
  <si>
    <t>Logan Ramirez</t>
  </si>
  <si>
    <t>Benjamin Clark</t>
  </si>
  <si>
    <t>Jacob Price</t>
  </si>
  <si>
    <t>CUST049</t>
  </si>
  <si>
    <t>Hazel Gray</t>
  </si>
  <si>
    <t>SUM of Total Amount</t>
  </si>
  <si>
    <t>COUNTA of Delivery Status</t>
  </si>
  <si>
    <t>COUNT of Delivery Time</t>
  </si>
  <si>
    <t>Avg Delivery Time (Days)</t>
  </si>
  <si>
    <t>COUNTA of Order ID</t>
  </si>
  <si>
    <t>Cancellation rate by Region</t>
  </si>
  <si>
    <t>COUNTA of DELIVERY PERFORMANCE</t>
  </si>
  <si>
    <t>Percentage (%)</t>
  </si>
  <si>
    <t>COUNTA of Payment Method</t>
  </si>
  <si>
    <t>COUNTA of Fulfillment Partner</t>
  </si>
  <si>
    <t>Fast</t>
  </si>
  <si>
    <t>Slow</t>
  </si>
  <si>
    <t>Grand Total</t>
  </si>
  <si>
    <t>Central Total</t>
  </si>
  <si>
    <t>Cancelled Total</t>
  </si>
  <si>
    <t>East Total</t>
  </si>
  <si>
    <t>North Total</t>
  </si>
  <si>
    <t>South Total</t>
  </si>
  <si>
    <t>West Total</t>
  </si>
  <si>
    <t>Amazon Retail Partners- Workforce &amp; Sales Intelligence Dashboard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</si>
</sst>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1.0"/>
      <color theme="1"/>
      <name val="Calibri"/>
      <scheme val="minor"/>
    </font>
    <font>
      <b/>
      <sz val="11.0"/>
      <color rgb="FFFFFFFF"/>
      <name val="Calibri"/>
    </font>
    <font>
      <color theme="1"/>
      <name val="Calibri"/>
      <scheme val="minor"/>
    </font>
    <font>
      <sz val="11.0"/>
      <color rgb="FF242424"/>
      <name val="Consolas"/>
    </font>
    <font>
      <b/>
      <sz val="11.0"/>
      <color theme="1"/>
      <name val="Calibri"/>
    </font>
    <font>
      <sz val="11.0"/>
      <color theme="1"/>
      <name val="Calibri"/>
    </font>
    <font>
      <color theme="1"/>
      <name val="Calibri"/>
    </font>
    <font>
      <b/>
      <color theme="1"/>
      <name val="Calibri"/>
      <scheme val="minor"/>
    </font>
    <font>
      <sz val="26.0"/>
      <color rgb="FFB7E1CD"/>
      <name val="Calibri"/>
      <scheme val="minor"/>
    </font>
  </fonts>
  <fills count="9">
    <fill>
      <patternFill patternType="none"/>
    </fill>
    <fill>
      <patternFill patternType="lightGray"/>
    </fill>
    <fill>
      <patternFill patternType="solid">
        <fgColor rgb="FF4F81BD"/>
        <bgColor rgb="FF4F81BD"/>
      </patternFill>
    </fill>
    <fill>
      <patternFill patternType="solid">
        <fgColor rgb="FFFFFFFF"/>
        <bgColor rgb="FFFFFFFF"/>
      </patternFill>
    </fill>
    <fill>
      <patternFill patternType="solid">
        <fgColor rgb="FFE5E5E5"/>
        <bgColor rgb="FFE5E5E5"/>
      </patternFill>
    </fill>
    <fill>
      <patternFill patternType="solid">
        <fgColor rgb="FF9FC5E8"/>
        <bgColor rgb="FF9FC5E8"/>
      </patternFill>
    </fill>
    <fill>
      <patternFill patternType="solid">
        <fgColor rgb="FFA4C2F4"/>
        <bgColor rgb="FFA4C2F4"/>
      </patternFill>
    </fill>
    <fill>
      <patternFill patternType="solid">
        <fgColor rgb="FFFF9900"/>
        <bgColor rgb="FFFF9900"/>
      </patternFill>
    </fill>
    <fill>
      <patternFill patternType="solid">
        <fgColor rgb="FF57BB8A"/>
        <bgColor rgb="FF57BB8A"/>
      </patternFill>
    </fill>
  </fills>
  <borders count="7">
    <border/>
    <border>
      <left style="thin">
        <color rgb="FF000000"/>
      </left>
    </border>
    <border>
      <top style="thin">
        <color rgb="FF95B3D7"/>
      </top>
      <bottom style="thin">
        <color rgb="FF95B3D7"/>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0"/>
    </xf>
    <xf borderId="0" fillId="2" fontId="1" numFmtId="0" xfId="0" applyAlignment="1" applyFont="1">
      <alignment horizontal="center" readingOrder="0" shrinkToFit="0" vertical="top" wrapText="0"/>
    </xf>
    <xf borderId="0" fillId="2" fontId="1" numFmtId="0" xfId="0" applyAlignment="1" applyFont="1">
      <alignment horizontal="left" readingOrder="0" shrinkToFit="0" wrapText="0"/>
    </xf>
    <xf borderId="0" fillId="2" fontId="1" numFmtId="0" xfId="0" applyAlignment="1" applyFont="1">
      <alignment horizontal="right" readingOrder="0" shrinkToFit="0" wrapText="0"/>
    </xf>
    <xf borderId="0" fillId="2" fontId="1" numFmtId="0" xfId="0" applyAlignment="1" applyFont="1">
      <alignment readingOrder="0" vertical="bottom"/>
    </xf>
    <xf borderId="2" fillId="2" fontId="1" numFmtId="0" xfId="0" applyAlignment="1" applyBorder="1" applyFont="1">
      <alignment horizontal="left" readingOrder="0"/>
    </xf>
    <xf borderId="0" fillId="0" fontId="2" numFmtId="0" xfId="0" applyAlignment="1" applyFont="1">
      <alignment readingOrder="0"/>
    </xf>
    <xf borderId="0" fillId="0" fontId="2" numFmtId="164" xfId="0" applyAlignment="1" applyFont="1" applyNumberFormat="1">
      <alignment horizontal="right" readingOrder="0"/>
    </xf>
    <xf borderId="0" fillId="0" fontId="2" numFmtId="164" xfId="0" applyAlignment="1" applyFont="1" applyNumberFormat="1">
      <alignment horizontal="right"/>
    </xf>
    <xf borderId="0" fillId="3" fontId="3" numFmtId="0" xfId="0" applyAlignment="1" applyFill="1" applyFont="1">
      <alignment horizontal="left"/>
    </xf>
    <xf borderId="0" fillId="4" fontId="3" numFmtId="0" xfId="0" applyAlignment="1" applyFill="1" applyFont="1">
      <alignment horizontal="left"/>
    </xf>
    <xf borderId="0" fillId="4" fontId="3" numFmtId="0" xfId="0" applyAlignment="1" applyFont="1">
      <alignment horizontal="left"/>
    </xf>
    <xf borderId="0" fillId="0" fontId="2" numFmtId="0" xfId="0" applyFont="1"/>
    <xf borderId="3" fillId="0" fontId="4" numFmtId="0" xfId="0" applyAlignment="1" applyBorder="1" applyFont="1">
      <alignment horizontal="left" shrinkToFit="0" vertical="center" wrapText="1"/>
    </xf>
    <xf borderId="3" fillId="0" fontId="4" numFmtId="0" xfId="0" applyAlignment="1" applyBorder="1" applyFont="1">
      <alignment horizontal="right" shrinkToFit="0" vertical="center" wrapText="1"/>
    </xf>
    <xf borderId="3" fillId="0" fontId="5" numFmtId="0" xfId="0" applyAlignment="1" applyBorder="1" applyFont="1">
      <alignment horizontal="left" shrinkToFit="0" vertical="center" wrapText="1"/>
    </xf>
    <xf borderId="3" fillId="0" fontId="5" numFmtId="0" xfId="0" applyAlignment="1" applyBorder="1" applyFont="1">
      <alignment horizontal="right" shrinkToFit="0" vertical="center" wrapText="1"/>
    </xf>
    <xf borderId="0" fillId="0" fontId="5" numFmtId="0" xfId="0" applyAlignment="1" applyFont="1">
      <alignment horizontal="left"/>
    </xf>
    <xf borderId="0" fillId="0" fontId="5" numFmtId="0" xfId="0" applyAlignment="1" applyFont="1">
      <alignment horizontal="right"/>
    </xf>
    <xf borderId="3" fillId="0" fontId="4" numFmtId="0" xfId="0" applyAlignment="1" applyBorder="1" applyFont="1">
      <alignment horizontal="left" vertical="center"/>
    </xf>
    <xf borderId="0" fillId="0" fontId="6" numFmtId="0" xfId="0" applyAlignment="1" applyFont="1">
      <alignment vertical="center"/>
    </xf>
    <xf borderId="3" fillId="0" fontId="5" numFmtId="0" xfId="0" applyAlignment="1" applyBorder="1" applyFont="1">
      <alignment horizontal="left" vertical="center"/>
    </xf>
    <xf borderId="3" fillId="0" fontId="5" numFmtId="3" xfId="0" applyBorder="1" applyFont="1" applyNumberFormat="1"/>
    <xf borderId="4" fillId="5" fontId="7" numFmtId="0" xfId="0" applyAlignment="1" applyBorder="1" applyFill="1" applyFont="1">
      <alignment readingOrder="0"/>
    </xf>
    <xf borderId="4" fillId="6" fontId="7" numFmtId="0" xfId="0" applyAlignment="1" applyBorder="1" applyFill="1" applyFont="1">
      <alignment readingOrder="0"/>
    </xf>
    <xf borderId="5" fillId="0" fontId="2" numFmtId="0" xfId="0" applyBorder="1" applyFont="1"/>
    <xf borderId="5" fillId="0" fontId="2" numFmtId="9" xfId="0" applyBorder="1" applyFont="1" applyNumberFormat="1"/>
    <xf borderId="5" fillId="0" fontId="2" numFmtId="10" xfId="0" applyBorder="1" applyFont="1" applyNumberFormat="1"/>
    <xf borderId="6" fillId="0" fontId="2" numFmtId="10" xfId="0" applyBorder="1" applyFont="1" applyNumberFormat="1"/>
    <xf borderId="6" fillId="0" fontId="7" numFmtId="9" xfId="0" applyBorder="1" applyFont="1" applyNumberFormat="1"/>
    <xf borderId="3" fillId="0" fontId="7" numFmtId="2" xfId="0" applyBorder="1" applyFont="1" applyNumberFormat="1"/>
    <xf borderId="0" fillId="7" fontId="8" numFmtId="0" xfId="0" applyAlignment="1" applyFill="1" applyFont="1">
      <alignment horizontal="center" readingOrder="0" vertical="center"/>
    </xf>
    <xf borderId="0" fillId="8" fontId="2" numFmtId="4" xfId="0" applyFill="1"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3" Type="http://schemas.microsoft.com/office/2007/relationships/slicerCache" Target="slicerCaches/slicerCache2.xml"/><Relationship Id="rId12" Type="http://schemas.microsoft.com/office/2007/relationships/slicerCache" Target="slicerCaches/slicerCache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microsoft.com/office/2007/relationships/slicerCache" Target="slicerCaches/slicerCache4.xml"/><Relationship Id="rId14" Type="http://schemas.microsoft.com/office/2007/relationships/slicerCache" Target="slicerCaches/slicerCache3.xml"/><Relationship Id="rId16" Type="http://schemas.microsoft.com/office/2007/relationships/slicerCache" Target="slicerCaches/slicerCache5.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3000">
                <a:solidFill>
                  <a:srgbClr val="434343"/>
                </a:solidFill>
                <a:latin typeface="+mn-lt"/>
              </a:defRPr>
            </a:pPr>
            <a:r>
              <a:rPr b="0" sz="3000">
                <a:solidFill>
                  <a:srgbClr val="434343"/>
                </a:solidFill>
                <a:latin typeface="+mn-lt"/>
              </a:rPr>
              <a:t>Delivery Performance</a:t>
            </a:r>
          </a:p>
        </c:rich>
      </c:tx>
      <c:overlay val="0"/>
    </c:title>
    <c:view3D>
      <c:rotX val="50"/>
      <c:perspective val="0"/>
    </c:view3D>
    <c:plotArea>
      <c:layout/>
      <c:pie3DChart>
        <c:varyColors val="1"/>
        <c:ser>
          <c:idx val="0"/>
          <c:order val="0"/>
          <c:tx>
            <c:strRef>
              <c:f>'PIVOT WORKING'!$U$2</c:f>
            </c:strRef>
          </c:tx>
          <c:dPt>
            <c:idx val="0"/>
            <c:spPr>
              <a:solidFill>
                <a:srgbClr val="FF9900"/>
              </a:solidFill>
            </c:spPr>
          </c:dPt>
          <c:dPt>
            <c:idx val="1"/>
            <c:explosion val="25"/>
            <c:spPr>
              <a:solidFill>
                <a:srgbClr val="F9CB9C"/>
              </a:solidFill>
            </c:spPr>
          </c:dPt>
          <c:dLbls>
            <c:showLegendKey val="0"/>
            <c:showVal val="0"/>
            <c:showCatName val="0"/>
            <c:showSerName val="0"/>
            <c:showPercent val="1"/>
            <c:showBubbleSize val="0"/>
            <c:showLeaderLines val="1"/>
          </c:dLbls>
          <c:cat>
            <c:strRef>
              <c:f>'PIVOT WORKING'!$T$3:$T$4</c:f>
            </c:strRef>
          </c:cat>
          <c:val>
            <c:numRef>
              <c:f>'PIVOT WORKING'!$U$3:$U$4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spPr>
    <a:solidFill>
      <a:srgbClr val="57BB8A"/>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434343"/>
                </a:solidFill>
                <a:latin typeface="+mn-lt"/>
              </a:defRPr>
            </a:pPr>
            <a:r>
              <a:rPr b="1" sz="2400">
                <a:solidFill>
                  <a:srgbClr val="434343"/>
                </a:solidFill>
                <a:latin typeface="+mn-lt"/>
              </a:rPr>
              <a:t>Top 3 Performing Regions</a:t>
            </a:r>
          </a:p>
        </c:rich>
      </c:tx>
      <c:overlay val="0"/>
    </c:title>
    <c:view3D>
      <c:rotX val="15"/>
      <c:rotY val="20"/>
      <c:depthPercent val="100"/>
      <c:rAngAx val="1"/>
    </c:view3D>
    <c:plotArea>
      <c:layout/>
      <c:bar3DChart>
        <c:barDir val="col"/>
        <c:grouping val="clustered"/>
        <c:ser>
          <c:idx val="0"/>
          <c:order val="0"/>
          <c:tx>
            <c:strRef>
              <c:f>'PIVOT WORKING'!$AB$2</c:f>
            </c:strRef>
          </c:tx>
          <c:spPr>
            <a:solidFill>
              <a:srgbClr val="FF9900"/>
            </a:solidFill>
            <a:ln cmpd="sng">
              <a:solidFill>
                <a:srgbClr val="000000"/>
              </a:solidFill>
            </a:ln>
          </c:spPr>
          <c:cat>
            <c:strRef>
              <c:f>'PIVOT WORKING'!$AA$3:$AA$5</c:f>
            </c:strRef>
          </c:cat>
          <c:val>
            <c:numRef>
              <c:f>'PIVOT WORKING'!$AB$3:$AB$5</c:f>
              <c:numCache/>
            </c:numRef>
          </c:val>
        </c:ser>
        <c:axId val="1928720528"/>
        <c:axId val="1139017940"/>
      </c:bar3DChart>
      <c:catAx>
        <c:axId val="19287205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0" sz="1600">
                <a:solidFill>
                  <a:srgbClr val="000000"/>
                </a:solidFill>
                <a:latin typeface="+mn-lt"/>
              </a:defRPr>
            </a:pPr>
          </a:p>
        </c:txPr>
        <c:crossAx val="1139017940"/>
      </c:catAx>
      <c:valAx>
        <c:axId val="1139017940"/>
        <c:scaling>
          <c:orientation val="minMax"/>
        </c:scaling>
        <c:delete val="0"/>
        <c:axPos val="l"/>
        <c:majorGridlines>
          <c:spPr>
            <a:ln>
              <a:solidFill>
                <a:srgbClr val="B7B7B7"/>
              </a:solidFill>
            </a:ln>
          </c:spPr>
        </c:majorGridlines>
        <c:title>
          <c:tx>
            <c:rich>
              <a:bodyPr/>
              <a:lstStyle/>
              <a:p>
                <a:pPr lvl="0">
                  <a:defRPr b="1" i="1" sz="1800">
                    <a:solidFill>
                      <a:srgbClr val="FF9900"/>
                    </a:solidFill>
                    <a:latin typeface="+mn-lt"/>
                  </a:defRPr>
                </a:pPr>
                <a:r>
                  <a:rPr b="1" i="1" sz="1800">
                    <a:solidFill>
                      <a:srgbClr val="FF9900"/>
                    </a:solidFill>
                    <a:latin typeface="+mn-lt"/>
                  </a:rPr>
                  <a:t>Total Revenue</a:t>
                </a:r>
              </a:p>
            </c:rich>
          </c:tx>
          <c:overlay val="0"/>
        </c:title>
        <c:numFmt formatCode="General" sourceLinked="1"/>
        <c:majorTickMark val="out"/>
        <c:minorTickMark val="none"/>
        <c:tickLblPos val="nextTo"/>
        <c:spPr>
          <a:ln/>
        </c:spPr>
        <c:txPr>
          <a:bodyPr/>
          <a:lstStyle/>
          <a:p>
            <a:pPr lvl="0">
              <a:defRPr b="0" sz="1600">
                <a:solidFill>
                  <a:srgbClr val="000000"/>
                </a:solidFill>
                <a:latin typeface="+mn-lt"/>
              </a:defRPr>
            </a:pPr>
          </a:p>
        </c:txPr>
        <c:crossAx val="1928720528"/>
      </c:valAx>
    </c:plotArea>
    <c:legend>
      <c:legendPos val="r"/>
      <c:overlay val="0"/>
      <c:txPr>
        <a:bodyPr/>
        <a:lstStyle/>
        <a:p>
          <a:pPr lvl="0">
            <a:defRPr b="0">
              <a:solidFill>
                <a:srgbClr val="1A1A1A"/>
              </a:solidFill>
              <a:latin typeface="+mn-lt"/>
            </a:defRPr>
          </a:pPr>
        </a:p>
      </c:txPr>
    </c:legend>
    <c:plotVisOnly val="1"/>
  </c:chart>
  <c:spPr>
    <a:solidFill>
      <a:srgbClr val="57BB8A"/>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434343"/>
                </a:solidFill>
                <a:latin typeface="+mn-lt"/>
              </a:defRPr>
            </a:pPr>
            <a:r>
              <a:rPr b="1" sz="2400">
                <a:solidFill>
                  <a:srgbClr val="434343"/>
                </a:solidFill>
                <a:latin typeface="+mn-lt"/>
              </a:rPr>
              <a:t>Orders Cancellation Rates</a:t>
            </a:r>
          </a:p>
        </c:rich>
      </c:tx>
      <c:overlay val="0"/>
    </c:title>
    <c:view3D>
      <c:rotX val="50"/>
      <c:perspective val="0"/>
    </c:view3D>
    <c:plotArea>
      <c:layout/>
      <c:doughnutChart>
        <c:varyColors val="1"/>
        <c:ser>
          <c:idx val="0"/>
          <c:order val="0"/>
          <c:tx>
            <c:strRef>
              <c:f>'PIVOT WORKING'!$Q$2</c:f>
            </c:strRef>
          </c:tx>
          <c:dPt>
            <c:idx val="0"/>
            <c:spPr>
              <a:solidFill>
                <a:srgbClr val="FF9900"/>
              </a:solidFill>
            </c:spPr>
          </c:dPt>
          <c:dPt>
            <c:idx val="1"/>
            <c:spPr>
              <a:solidFill>
                <a:srgbClr val="F6B26B"/>
              </a:solidFill>
            </c:spPr>
          </c:dPt>
          <c:dPt>
            <c:idx val="2"/>
            <c:explosion val="25"/>
            <c:spPr>
              <a:solidFill>
                <a:srgbClr val="F9CB9C"/>
              </a:solidFill>
            </c:spPr>
          </c:dPt>
          <c:dPt>
            <c:idx val="3"/>
            <c:spPr>
              <a:solidFill>
                <a:srgbClr val="B7E1CD"/>
              </a:solidFill>
            </c:spPr>
          </c:dPt>
          <c:dPt>
            <c:idx val="4"/>
            <c:spPr>
              <a:solidFill>
                <a:srgbClr val="FFFFFF"/>
              </a:solidFill>
            </c:spPr>
          </c:dPt>
          <c:dLbls>
            <c:showLegendKey val="0"/>
            <c:showVal val="0"/>
            <c:showCatName val="0"/>
            <c:showSerName val="0"/>
            <c:showPercent val="1"/>
            <c:showBubbleSize val="0"/>
            <c:showLeaderLines val="1"/>
          </c:dLbls>
          <c:cat>
            <c:strRef>
              <c:f>'PIVOT WORKING'!$P$3:$P$7</c:f>
            </c:strRef>
          </c:cat>
          <c:val>
            <c:numRef>
              <c:f>'PIVOT WORKING'!$Q$3:$Q$7</c:f>
              <c:numCache/>
            </c:numRef>
          </c:val>
        </c:ser>
        <c:dLbls>
          <c:showLegendKey val="0"/>
          <c:showVal val="0"/>
          <c:showCatName val="0"/>
          <c:showSerName val="0"/>
          <c:showPercent val="0"/>
          <c:showBubbleSize val="0"/>
        </c:dLbls>
        <c:holeSize val="25"/>
      </c:doughnutChart>
    </c:plotArea>
    <c:legend>
      <c:legendPos val="r"/>
      <c:overlay val="0"/>
      <c:txPr>
        <a:bodyPr/>
        <a:lstStyle/>
        <a:p>
          <a:pPr lvl="0">
            <a:defRPr b="0">
              <a:solidFill>
                <a:srgbClr val="1A1A1A"/>
              </a:solidFill>
              <a:latin typeface="+mn-lt"/>
            </a:defRPr>
          </a:pPr>
        </a:p>
      </c:txPr>
    </c:legend>
    <c:plotVisOnly val="1"/>
  </c:chart>
  <c:spPr>
    <a:solidFill>
      <a:srgbClr val="57BB8A"/>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757575"/>
                </a:solidFill>
                <a:latin typeface="+mn-lt"/>
              </a:defRPr>
            </a:pPr>
            <a:r>
              <a:rPr b="0" sz="2400">
                <a:solidFill>
                  <a:srgbClr val="757575"/>
                </a:solidFill>
                <a:latin typeface="+mn-lt"/>
              </a:rPr>
              <a:t>Top Performing Product Categories</a:t>
            </a:r>
          </a:p>
        </c:rich>
      </c:tx>
      <c:overlay val="0"/>
    </c:title>
    <c:view3D>
      <c:rotX val="15"/>
      <c:rotY val="20"/>
      <c:depthPercent val="100"/>
      <c:rAngAx val="1"/>
    </c:view3D>
    <c:plotArea>
      <c:layout/>
      <c:bar3DChart>
        <c:barDir val="bar"/>
        <c:grouping val="clustered"/>
        <c:ser>
          <c:idx val="0"/>
          <c:order val="0"/>
          <c:tx>
            <c:strRef>
              <c:f>'PIVOT WORKING'!$AE$2</c:f>
            </c:strRef>
          </c:tx>
          <c:spPr>
            <a:solidFill>
              <a:srgbClr val="F9CB9C"/>
            </a:solidFill>
            <a:ln cmpd="sng">
              <a:solidFill>
                <a:srgbClr val="000000"/>
              </a:solidFill>
            </a:ln>
          </c:spPr>
          <c:dPt>
            <c:idx val="0"/>
          </c:dPt>
          <c:dPt>
            <c:idx val="1"/>
          </c:dPt>
          <c:cat>
            <c:strRef>
              <c:f>'PIVOT WORKING'!$AD$3:$AD$7</c:f>
            </c:strRef>
          </c:cat>
          <c:val>
            <c:numRef>
              <c:f>'PIVOT WORKING'!$AE$3:$AE$7</c:f>
              <c:numCache/>
            </c:numRef>
          </c:val>
        </c:ser>
        <c:axId val="920582636"/>
        <c:axId val="466576400"/>
      </c:bar3DChart>
      <c:catAx>
        <c:axId val="92058263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66576400"/>
      </c:catAx>
      <c:valAx>
        <c:axId val="46657640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sz="1800">
                    <a:solidFill>
                      <a:srgbClr val="000000"/>
                    </a:solidFill>
                    <a:latin typeface="+mn-lt"/>
                  </a:defRPr>
                </a:pPr>
                <a:r>
                  <a:rPr b="0" sz="1800">
                    <a:solidFill>
                      <a:srgbClr val="000000"/>
                    </a:solidFill>
                    <a:latin typeface="+mn-lt"/>
                  </a:rPr>
                  <a:t>Revenue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0582636"/>
        <c:crosses val="max"/>
      </c:valAx>
    </c:plotArea>
    <c:legend>
      <c:legendPos val="r"/>
      <c:overlay val="0"/>
      <c:txPr>
        <a:bodyPr/>
        <a:lstStyle/>
        <a:p>
          <a:pPr lvl="0">
            <a:defRPr b="0">
              <a:solidFill>
                <a:srgbClr val="1A1A1A"/>
              </a:solidFill>
              <a:latin typeface="+mn-lt"/>
            </a:defRPr>
          </a:pPr>
        </a:p>
      </c:txPr>
    </c:legend>
    <c:plotVisOnly val="1"/>
  </c:chart>
  <c:spPr>
    <a:solidFill>
      <a:srgbClr val="57BB8A"/>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Payment Method Used</a:t>
            </a:r>
          </a:p>
        </c:rich>
      </c:tx>
      <c:overlay val="0"/>
    </c:title>
    <c:plotArea>
      <c:layout/>
      <c:doughnutChart>
        <c:varyColors val="1"/>
        <c:ser>
          <c:idx val="0"/>
          <c:order val="0"/>
          <c:tx>
            <c:strRef>
              <c:f>'PIVOT WORKING'!$AH$2</c:f>
            </c:strRef>
          </c:tx>
          <c:dPt>
            <c:idx val="0"/>
            <c:spPr>
              <a:solidFill>
                <a:srgbClr val="FFFFFF"/>
              </a:solidFill>
            </c:spPr>
          </c:dPt>
          <c:dPt>
            <c:idx val="1"/>
            <c:spPr>
              <a:solidFill>
                <a:srgbClr val="F9CB9C"/>
              </a:solidFill>
            </c:spPr>
          </c:dPt>
          <c:dPt>
            <c:idx val="2"/>
            <c:spPr>
              <a:solidFill>
                <a:srgbClr val="9BBB59"/>
              </a:solidFill>
            </c:spPr>
          </c:dPt>
          <c:dPt>
            <c:idx val="3"/>
            <c:spPr>
              <a:solidFill>
                <a:srgbClr val="D0EFE0"/>
              </a:solidFill>
            </c:spPr>
          </c:dPt>
          <c:dPt>
            <c:idx val="4"/>
            <c:spPr>
              <a:solidFill>
                <a:srgbClr val="FF9900"/>
              </a:solidFill>
            </c:spPr>
          </c:dPt>
          <c:dLbls>
            <c:showLegendKey val="0"/>
            <c:showVal val="0"/>
            <c:showCatName val="0"/>
            <c:showSerName val="0"/>
            <c:showPercent val="0"/>
            <c:showBubbleSize val="0"/>
            <c:showLeaderLines val="1"/>
          </c:dLbls>
          <c:cat>
            <c:strRef>
              <c:f>'PIVOT WORKING'!$AG$3:$AG$7</c:f>
            </c:strRef>
          </c:cat>
          <c:val>
            <c:numRef>
              <c:f>'PIVOT WORKING'!$AH$3:$AH$7</c:f>
              <c:numCache/>
            </c:numRef>
          </c:val>
        </c:ser>
        <c:dLbls>
          <c:showLegendKey val="0"/>
          <c:showVal val="0"/>
          <c:showCatName val="0"/>
          <c:showSerName val="0"/>
          <c:showPercent val="0"/>
          <c:showBubbleSize val="0"/>
        </c:dLbls>
        <c:holeSize val="25"/>
      </c:doughnutChart>
    </c:plotArea>
    <c:legend>
      <c:legendPos val="r"/>
      <c:overlay val="0"/>
      <c:txPr>
        <a:bodyPr/>
        <a:lstStyle/>
        <a:p>
          <a:pPr lvl="0">
            <a:defRPr b="0">
              <a:solidFill>
                <a:srgbClr val="1A1A1A"/>
              </a:solidFill>
              <a:latin typeface="+mn-lt"/>
            </a:defRPr>
          </a:pPr>
        </a:p>
      </c:txPr>
    </c:legend>
    <c:plotVisOnly val="1"/>
  </c:chart>
  <c:spPr>
    <a:solidFill>
      <a:srgbClr val="57BB8A"/>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434343"/>
                </a:solidFill>
                <a:latin typeface="+mn-lt"/>
              </a:defRPr>
            </a:pPr>
            <a:r>
              <a:rPr b="0" sz="2400">
                <a:solidFill>
                  <a:srgbClr val="434343"/>
                </a:solidFill>
                <a:latin typeface="+mn-lt"/>
              </a:rPr>
              <a:t>Delivery Partners</a:t>
            </a:r>
          </a:p>
        </c:rich>
      </c:tx>
      <c:overlay val="0"/>
    </c:title>
    <c:plotArea>
      <c:layout/>
      <c:barChart>
        <c:barDir val="col"/>
        <c:ser>
          <c:idx val="0"/>
          <c:order val="0"/>
          <c:tx>
            <c:strRef>
              <c:f>'PIVOT WORKING'!$AK$2</c:f>
            </c:strRef>
          </c:tx>
          <c:spPr>
            <a:solidFill>
              <a:srgbClr val="E69138"/>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WORKING'!$AJ$3:$AJ$7</c:f>
            </c:strRef>
          </c:cat>
          <c:val>
            <c:numRef>
              <c:f>'PIVOT WORKING'!$AK$3:$AK$7</c:f>
              <c:numCache/>
            </c:numRef>
          </c:val>
        </c:ser>
        <c:axId val="624100385"/>
        <c:axId val="1988987347"/>
      </c:barChart>
      <c:catAx>
        <c:axId val="6241003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88987347"/>
      </c:catAx>
      <c:valAx>
        <c:axId val="19889873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No. of Deliveries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4100385"/>
      </c:valAx>
    </c:plotArea>
    <c:legend>
      <c:legendPos val="r"/>
      <c:overlay val="0"/>
      <c:txPr>
        <a:bodyPr/>
        <a:lstStyle/>
        <a:p>
          <a:pPr lvl="0">
            <a:defRPr b="0">
              <a:solidFill>
                <a:srgbClr val="1A1A1A"/>
              </a:solidFill>
              <a:latin typeface="+mn-lt"/>
            </a:defRPr>
          </a:pPr>
        </a:p>
      </c:txPr>
    </c:legend>
    <c:plotVisOnly val="1"/>
  </c:chart>
  <c:spPr>
    <a:solidFill>
      <a:srgbClr val="57BB8A"/>
    </a:solidFill>
  </c:spPr>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409575</xdr:colOff>
      <xdr:row>10</xdr:row>
      <xdr:rowOff>95250</xdr:rowOff>
    </xdr:from>
    <xdr:ext cx="3143250" cy="24288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628650</xdr:colOff>
      <xdr:row>3</xdr:row>
      <xdr:rowOff>142875</xdr:rowOff>
    </xdr:from>
    <xdr:ext cx="4581525" cy="30575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276225</xdr:colOff>
      <xdr:row>23</xdr:row>
      <xdr:rowOff>161925</xdr:rowOff>
    </xdr:from>
    <xdr:ext cx="3200400" cy="31146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923925</xdr:colOff>
      <xdr:row>36</xdr:row>
      <xdr:rowOff>95250</xdr:rowOff>
    </xdr:from>
    <xdr:ext cx="3990975" cy="29241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9525</xdr:colOff>
      <xdr:row>39</xdr:row>
      <xdr:rowOff>133350</xdr:rowOff>
    </xdr:from>
    <xdr:ext cx="2790825" cy="19240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161925</xdr:colOff>
      <xdr:row>39</xdr:row>
      <xdr:rowOff>76200</xdr:rowOff>
    </xdr:from>
    <xdr:ext cx="3476625" cy="23812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0</xdr:colOff>
      <xdr:row>3</xdr:row>
      <xdr:rowOff>142875</xdr:rowOff>
    </xdr:from>
    <xdr:ext cx="2286000" cy="2857500"/>
    <mc:AlternateContent>
      <mc:Choice Requires="sle15">
        <xdr:graphicFrame>
          <xdr:nvGraphicFramePr>
            <xdr:cNvPr id="1" name="Region_1"/>
            <xdr:cNvGraphicFramePr/>
          </xdr:nvGraphicFramePr>
          <xdr:xfrm>
            <a:off x="0" y="0"/>
            <a:ext cx="0" cy="0"/>
          </xdr:xfrm>
          <a:graphic>
            <a:graphicData uri="http://schemas.microsoft.com/office/drawing/2010/slicer">
              <x3Unk:slicer name="Region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6</xdr:row>
      <xdr:rowOff>161925</xdr:rowOff>
    </xdr:from>
    <xdr:ext cx="2286000" cy="2857500"/>
    <mc:AlternateContent>
      <mc:Choice Requires="sle15">
        <xdr:graphicFrame>
          <xdr:nvGraphicFramePr>
            <xdr:cNvPr id="2" name="Product Category_2"/>
            <xdr:cNvGraphicFramePr/>
          </xdr:nvGraphicFramePr>
          <xdr:xfrm>
            <a:off x="0" y="0"/>
            <a:ext cx="0" cy="0"/>
          </xdr:xfrm>
          <a:graphic>
            <a:graphicData uri="http://schemas.microsoft.com/office/drawing/2010/slicer">
              <x3Unk:slicer name="Product Category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9</xdr:row>
      <xdr:rowOff>180975</xdr:rowOff>
    </xdr:from>
    <xdr:ext cx="2286000" cy="2857500"/>
    <mc:AlternateContent>
      <mc:Choice Requires="sle15">
        <xdr:graphicFrame>
          <xdr:nvGraphicFramePr>
            <xdr:cNvPr id="3" name="Fulfillment Partner_3"/>
            <xdr:cNvGraphicFramePr/>
          </xdr:nvGraphicFramePr>
          <xdr:xfrm>
            <a:off x="0" y="0"/>
            <a:ext cx="0" cy="0"/>
          </xdr:xfrm>
          <a:graphic>
            <a:graphicData uri="http://schemas.microsoft.com/office/drawing/2010/slicer">
              <x3Unk:slicer name="Fulfillment Partner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13</xdr:row>
      <xdr:rowOff>9525</xdr:rowOff>
    </xdr:from>
    <xdr:ext cx="2286000" cy="2857500"/>
    <mc:AlternateContent>
      <mc:Choice Requires="sle15">
        <xdr:graphicFrame>
          <xdr:nvGraphicFramePr>
            <xdr:cNvPr id="4" name="Payment Method_4"/>
            <xdr:cNvGraphicFramePr/>
          </xdr:nvGraphicFramePr>
          <xdr:xfrm>
            <a:off x="0" y="0"/>
            <a:ext cx="0" cy="0"/>
          </xdr:xfrm>
          <a:graphic>
            <a:graphicData uri="http://schemas.microsoft.com/office/drawing/2010/slicer">
              <x3Unk:slicer name="Payment Method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16</xdr:row>
      <xdr:rowOff>28575</xdr:rowOff>
    </xdr:from>
    <xdr:ext cx="2286000" cy="2857500"/>
    <mc:AlternateContent>
      <mc:Choice Requires="sle15">
        <xdr:graphicFrame>
          <xdr:nvGraphicFramePr>
            <xdr:cNvPr id="5" name="DELIVERY PERFORMANCE_5"/>
            <xdr:cNvGraphicFramePr/>
          </xdr:nvGraphicFramePr>
          <xdr:xfrm>
            <a:off x="0" y="0"/>
            <a:ext cx="0" cy="0"/>
          </xdr:xfrm>
          <a:graphic>
            <a:graphicData uri="http://schemas.microsoft.com/office/drawing/2010/slicer">
              <x3Unk:slicer name="DELIVERY PERFORMANCE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R101" sheet="AmazonSales"/>
  </cacheSource>
  <cacheFields>
    <cacheField name="Order ID" numFmtId="0">
      <sharedItems>
        <s v="ORD0001"/>
        <s v="ORD0002"/>
        <s v="ORD0003"/>
        <s v="ORD0004"/>
        <s v="ORD0005"/>
        <s v="ORD0006"/>
        <s v="ORD0007"/>
        <s v="ORD0008"/>
        <s v="ORD0009"/>
        <s v="ORD0010"/>
        <s v="ORD0011"/>
        <s v="ORD0012"/>
        <s v="ORD0013"/>
        <s v="ORD0014"/>
        <s v="ORD0015"/>
        <s v="ORD0016"/>
        <s v="ORD0017"/>
        <s v="ORD0018"/>
        <s v="ORD0019"/>
        <s v="ORD0020"/>
        <s v="ORD0021"/>
        <s v="ORD0022"/>
        <s v="ORD0023"/>
        <s v="ORD0024"/>
        <s v="ORD0025"/>
        <s v="ORD0026"/>
        <s v="ORD0027"/>
        <s v="ORD0028"/>
        <s v="ORD0029"/>
        <s v="ORD0030"/>
        <s v="ORD0031"/>
        <s v="ORD0032"/>
        <s v="ORD0033"/>
        <s v="ORD0034"/>
        <s v="ORD0035"/>
        <s v="ORD0036"/>
        <s v="ORD0037"/>
        <s v="ORD0038"/>
        <s v="ORD0039"/>
        <s v="ORD0040"/>
        <s v="ORD0041"/>
        <s v="ORD0042"/>
        <s v="ORD0043"/>
        <s v="ORD0044"/>
        <s v="ORD0045"/>
        <s v="ORD0046"/>
        <s v="ORD0047"/>
        <s v="ORD0048"/>
        <s v="ORD0049"/>
        <s v="ORD0050"/>
        <s v="ORD0051"/>
        <s v="ORD0052"/>
        <s v="ORD0053"/>
        <s v="ORD0054"/>
        <s v="ORD0055"/>
        <s v="ORD0056"/>
        <s v="ORD0057"/>
        <s v="ORD0058"/>
        <s v="ORD0059"/>
        <s v="ORD0060"/>
        <s v="ORD0061"/>
        <s v="ORD0062"/>
        <s v="ORD0063"/>
        <s v="ORD0064"/>
        <s v="ORD0065"/>
        <s v="ORD0066"/>
        <s v="ORD0067"/>
        <s v="ORD0068"/>
        <s v="ORD0069"/>
        <s v="ORD0070"/>
        <s v="ORD0071"/>
        <s v="ORD0072"/>
        <s v="ORD0073"/>
        <s v="ORD0074"/>
        <s v="ORD0075"/>
        <s v="ORD0076"/>
        <s v="ORD0077"/>
        <s v="ORD0078"/>
        <s v="ORD0079"/>
        <s v="ORD0080"/>
        <s v="ORD0081"/>
        <s v="ORD0082"/>
        <s v="ORD0083"/>
        <s v="ORD0084"/>
        <s v="ORD0085"/>
        <s v="ORD0086"/>
        <s v="ORD0087"/>
        <s v="ORD0088"/>
        <s v="ORD0089"/>
        <s v="ORD0090"/>
        <s v="ORD0091"/>
        <s v="ORD0092"/>
        <s v="ORD0093"/>
        <s v="ORD0094"/>
        <s v="ORD0095"/>
        <s v="ORD0096"/>
        <s v="ORD0097"/>
        <s v="ORD0098"/>
        <s v="ORD0099"/>
        <s v="ORD0100"/>
      </sharedItems>
    </cacheField>
    <cacheField name="Order Date">
      <sharedItems containsDate="1" containsMixedTypes="1">
        <s v="12/31/2023"/>
        <s v="2/22/2023"/>
        <d v="2023-11-10T00:00:00Z"/>
        <d v="2023-05-05T00:00:00Z"/>
        <d v="2023-02-02T00:00:00Z"/>
        <d v="2023-01-11T00:00:00Z"/>
        <s v="8/14/2023"/>
        <d v="2023-01-04T00:00:00Z"/>
        <s v="7/21/2023"/>
        <s v="12/29/2023"/>
        <d v="2023-04-05T00:00:00Z"/>
        <s v="7/25/2023"/>
        <s v="2/25/2023"/>
        <s v="2/24/2023"/>
        <s v="8/26/2023"/>
        <s v="2/13/2023"/>
        <s v="6/28/2023"/>
        <s v="11/28/2023"/>
        <s v="8/25/2023"/>
        <d v="2023-12-04T00:00:00Z"/>
        <d v="2023-02-10T00:00:00Z"/>
        <d v="2023-09-11T00:00:00Z"/>
        <d v="2023-02-11T00:00:00Z"/>
        <s v="5/28/2023"/>
        <s v="10/15/2023"/>
        <s v="1/16/2023"/>
        <d v="2023-09-10T00:00:00Z"/>
        <d v="2023-07-10T00:00:00Z"/>
        <s v="2/14/2023"/>
        <s v="3/26/2023"/>
        <s v="6/15/2023"/>
        <s v="5/22/2023"/>
        <s v="11/20/2023"/>
        <s v="12/22/2023"/>
        <s v="7/23/2023"/>
        <s v="10/17/2023"/>
        <s v="8/22/2023"/>
        <d v="2023-02-12T00:00:00Z"/>
        <s v="12/25/2023"/>
        <s v="9/23/2023"/>
        <s v="7/16/2023"/>
        <d v="2023-05-02T00:00:00Z"/>
        <s v="12/18/2023"/>
        <d v="2023-11-06T00:00:00Z"/>
        <d v="2023-04-12T00:00:00Z"/>
        <s v="7/17/2023"/>
        <s v="10/19/2023"/>
        <s v="5/15/2023"/>
        <d v="2023-12-02T00:00:00Z"/>
        <s v="1/30/2023"/>
        <d v="2023-06-03T00:00:00Z"/>
        <s v="10/18/2023"/>
        <d v="2023-07-01T00:00:00Z"/>
        <d v="2023-08-05T00:00:00Z"/>
        <d v="2023-02-04T00:00:00Z"/>
        <d v="2023-10-09T00:00:00Z"/>
        <s v="11/22/2023"/>
        <d v="2023-02-05T00:00:00Z"/>
        <s v="5/20/2023"/>
        <s v="7/28/2023"/>
        <d v="2023-02-07T00:00:00Z"/>
        <d v="2023-07-03T00:00:00Z"/>
        <s v="7/22/2023"/>
        <s v="1/18/2023"/>
        <s v="5/24/2023"/>
        <d v="2023-03-09T00:00:00Z"/>
        <d v="2023-03-12T00:00:00Z"/>
        <s v="10/16/2023"/>
        <d v="2023-05-11T00:00:00Z"/>
        <s v="10/28/2023"/>
        <d v="2023-10-11T00:00:00Z"/>
        <s v="7/13/2023"/>
        <s v="6/23/2023"/>
        <s v="2/21/2023"/>
        <s v="2/19/2023"/>
        <d v="2023-05-12T00:00:00Z"/>
        <d v="2023-07-06T00:00:00Z"/>
        <d v="2023-09-07T00:00:00Z"/>
        <s v="12/23/2023"/>
        <s v="9/25/2023"/>
        <s v="3/27/2023"/>
      </sharedItems>
    </cacheField>
    <cacheField name="Delivery Date">
      <sharedItems containsDate="1" containsBlank="1" containsMixedTypes="1">
        <m/>
        <s v="2/24/2023"/>
        <d v="2023-05-02T00:00:00Z"/>
        <d v="2023-01-07T00:00:00Z"/>
        <d v="2023-05-11T00:00:00Z"/>
        <s v="5/30/2023"/>
        <s v="10/21/2023"/>
        <s v="5/23/2023"/>
        <s v="12/26/2023"/>
        <s v="10/22/2023"/>
        <s v="9/30/2023"/>
        <s v="7/18/2023"/>
        <d v="2023-08-12T00:00:00Z"/>
        <s v="7/19/2023"/>
        <s v="10/24/2023"/>
        <s v="2/19/2023"/>
        <d v="2023-01-02T00:00:00Z"/>
        <d v="2024-01-01T00:00:00Z"/>
        <d v="2023-06-02T00:00:00Z"/>
        <d v="2023-09-01T00:00:00Z"/>
        <s v="11/29/2023"/>
        <s v="12/29/2023"/>
        <s v="7/30/2023"/>
        <s v="12/25/2023"/>
        <s v="1/24/2023"/>
        <d v="2023-09-09T00:00:00Z"/>
        <d v="2023-04-11T00:00:00Z"/>
        <s v="10/19/2023"/>
        <s v="10/30/2023"/>
        <s v="6/29/2023"/>
        <s v="2/21/2023"/>
        <d v="2023-12-07T00:00:00Z"/>
      </sharedItems>
    </cacheField>
    <cacheField name="Cancel Date">
      <sharedItems containsDate="1" containsBlank="1" containsMixedTypes="1">
        <d v="2024-02-01T00:00:00Z"/>
        <m/>
        <d v="2023-11-05T00:00:00Z"/>
        <d v="2023-02-11T00:00:00Z"/>
        <s v="8/18/2023"/>
        <d v="2023-06-04T00:00:00Z"/>
        <d v="2023-08-05T00:00:00Z"/>
        <s v="2/28/2023"/>
        <s v="2/25/2023"/>
        <d v="2023-02-09T00:00:00Z"/>
        <s v="2/14/2023"/>
        <d v="2023-10-10T00:00:00Z"/>
        <s v="6/22/2023"/>
        <s v="8/24/2023"/>
        <d v="2023-11-02T00:00:00Z"/>
        <s v="12/23/2023"/>
        <s v="6/14/2023"/>
        <s v="3/13/2023"/>
        <d v="2023-05-04T00:00:00Z"/>
        <d v="2023-12-10T00:00:00Z"/>
        <s v="10/20/2023"/>
        <s v="5/21/2023"/>
        <d v="2023-07-07T00:00:00Z"/>
        <s v="7/25/2023"/>
        <d v="2023-06-12T00:00:00Z"/>
        <s v="6/18/2023"/>
        <d v="2023-12-12T00:00:00Z"/>
        <d v="2023-12-06T00:00:00Z"/>
        <s v="1/24/2023"/>
      </sharedItems>
    </cacheField>
    <cacheField name="Customer ID" numFmtId="0">
      <sharedItems>
        <s v="CUST021"/>
        <s v="CUST029"/>
        <s v="CUST044"/>
        <s v="CUST027"/>
        <s v="CUST009"/>
        <s v="CUST042"/>
        <s v="CUST019"/>
        <s v="CUST013"/>
        <s v="CUST046"/>
        <s v="CUST045"/>
        <s v="CUST023"/>
        <s v="CUST033"/>
        <s v="CUST047"/>
        <s v="CUST011"/>
        <s v="CUST041"/>
        <s v="CUST025"/>
        <s v="CUST016"/>
        <s v="CUST028"/>
        <s v="CUST040"/>
        <s v="CUST018"/>
        <s v="CUST007"/>
        <s v="CUST008"/>
        <s v="CUST014"/>
        <s v="CUST037"/>
        <s v="CUST032"/>
        <s v="CUST024"/>
        <s v="CUST006"/>
        <s v="CUST001"/>
        <s v="CUST039"/>
        <s v="CUST026"/>
        <s v="CUST017"/>
        <s v="CUST003"/>
        <s v="CUST035"/>
        <s v="CUST022"/>
        <s v="CUST004"/>
        <s v="CUST048"/>
        <s v="CUST050"/>
        <s v="CUST015"/>
        <s v="CUST043"/>
        <s v="CUST031"/>
        <s v="CUST036"/>
        <s v="CUST034"/>
      </sharedItems>
    </cacheField>
    <cacheField name="Product ID" numFmtId="0">
      <sharedItems>
        <s v="PROD012"/>
        <s v="PROD018"/>
        <s v="PROD013"/>
        <s v="PROD010"/>
        <s v="PROD020"/>
        <s v="PROD021"/>
        <s v="PROD019"/>
        <s v="PROD003"/>
        <s v="PROD014"/>
        <s v="PROD006"/>
        <s v="PROD017"/>
        <s v="PROD005"/>
        <s v="PROD015"/>
        <s v="PROD008"/>
        <s v="PROD001"/>
        <s v="PROD002"/>
        <s v="PROD022"/>
        <s v="PROD009"/>
        <s v="PROD011"/>
        <s v="PROD016"/>
        <s v="PROD007"/>
        <s v="PROD004"/>
      </sharedItems>
    </cacheField>
    <cacheField name="Region" numFmtId="0">
      <sharedItems>
        <s v="North"/>
        <s v="East"/>
        <s v="South"/>
        <s v="Central"/>
        <s v="West"/>
      </sharedItems>
    </cacheField>
    <cacheField name="Sale Price/Unit" numFmtId="0">
      <sharedItems containsSemiMixedTypes="0" containsString="0" containsNumber="1" containsInteger="1">
        <n v="44.0"/>
        <n v="96.0"/>
        <n v="194.0"/>
        <n v="196.0"/>
        <n v="59.0"/>
        <n v="58.0"/>
        <n v="105.0"/>
        <n v="37.0"/>
        <n v="141.0"/>
        <n v="249.0"/>
        <n v="247.0"/>
        <n v="74.0"/>
        <n v="27.0"/>
        <n v="21.0"/>
        <n v="70.0"/>
        <n v="94.0"/>
        <n v="813.0"/>
        <n v="46.0"/>
        <n v="43.0"/>
        <n v="64.0"/>
        <n v="97.0"/>
        <n v="69.0"/>
        <n v="42.0"/>
        <n v="11.0"/>
        <n v="172.0"/>
        <n v="212.0"/>
        <n v="41.0"/>
        <n v="32.0"/>
        <n v="66.0"/>
        <n v="62.0"/>
        <n v="173.0"/>
        <n v="63.0"/>
        <n v="36.0"/>
        <n v="137.0"/>
        <n v="73.0"/>
        <n v="104.0"/>
        <n v="22.0"/>
        <n v="218.0"/>
        <n v="65.0"/>
        <n v="26.0"/>
        <n v="195.0"/>
        <n v="815.0"/>
        <n v="139.0"/>
        <n v="31.0"/>
        <n v="95.0"/>
        <n v="214.0"/>
        <n v="174.0"/>
        <n v="210.0"/>
        <n v="788.0"/>
        <n v="217.0"/>
        <n v="138.0"/>
        <n v="803.0"/>
        <n v="248.0"/>
        <n v="215.0"/>
      </sharedItems>
    </cacheField>
    <cacheField name="Quantity" numFmtId="0">
      <sharedItems containsSemiMixedTypes="0" containsString="0" containsNumber="1" containsInteger="1">
        <n v="1.0"/>
        <n v="4.0"/>
        <n v="3.0"/>
        <n v="5.0"/>
        <n v="2.0"/>
      </sharedItems>
    </cacheField>
    <cacheField name="Total Amount" numFmtId="0">
      <sharedItems containsSemiMixedTypes="0" containsString="0" containsNumber="1" containsInteger="1">
        <n v="44.0"/>
        <n v="384.0"/>
        <n v="776.0"/>
        <n v="588.0"/>
        <n v="59.0"/>
        <n v="232.0"/>
        <n v="315.0"/>
        <n v="185.0"/>
        <n v="88.0"/>
        <n v="564.0"/>
        <n v="249.0"/>
        <n v="741.0"/>
        <n v="96.0"/>
        <n v="370.0"/>
        <n v="27.0"/>
        <n v="81.0"/>
        <n v="63.0"/>
        <n v="350.0"/>
        <n v="376.0"/>
        <n v="1626.0"/>
        <n v="84.0"/>
        <n v="230.0"/>
        <n v="174.0"/>
        <n v="480.0"/>
        <n v="43.0"/>
        <n v="256.0"/>
        <n v="140.0"/>
        <n v="291.0"/>
        <n v="111.0"/>
        <n v="345.0"/>
        <n v="210.0"/>
        <n v="55.0"/>
        <n v="54.0"/>
        <n v="21.0"/>
        <n v="172.0"/>
        <n v="636.0"/>
        <n v="164.0"/>
        <n v="64.0"/>
        <n v="132.0"/>
        <n v="248.0"/>
        <n v="692.0"/>
        <n v="189.0"/>
        <n v="108.0"/>
        <n v="62.0"/>
        <n v="685.0"/>
        <n v="292.0"/>
        <n v="104.0"/>
        <n v="97.0"/>
        <n v="365.0"/>
        <n v="37.0"/>
        <n v="22.0"/>
        <n v="1090.0"/>
        <n v="144.0"/>
        <n v="65.0"/>
        <n v="26.0"/>
        <n v="780.0"/>
        <n v="220.0"/>
        <n v="276.0"/>
        <n v="3260.0"/>
        <n v="695.0"/>
        <n v="207.0"/>
        <n v="42.0"/>
        <n v="124.0"/>
        <n v="312.0"/>
        <n v="116.0"/>
        <n v="190.0"/>
        <n v="1070.0"/>
        <n v="46.0"/>
        <n v="380.0"/>
        <n v="348.0"/>
        <n v="135.0"/>
        <n v="130.0"/>
        <n v="215.0"/>
        <n v="3152.0"/>
        <n v="1085.0"/>
        <n v="552.0"/>
        <n v="1606.0"/>
        <n v="1240.0"/>
        <n v="630.0"/>
        <n v="475.0"/>
        <n v="430.0"/>
        <n v="168.0"/>
      </sharedItems>
    </cacheField>
    <cacheField name="Payment Method" numFmtId="0">
      <sharedItems>
        <s v="Apple Pay"/>
        <s v="Credit Card"/>
        <s v="PayPal"/>
        <s v="Amazon Pay"/>
        <s v="Debit Card"/>
      </sharedItems>
    </cacheField>
    <cacheField name="Delivery Status" numFmtId="0">
      <sharedItems>
        <s v="Cancelled"/>
        <s v="Delivered"/>
        <s v="In Transit"/>
      </sharedItems>
    </cacheField>
    <cacheField name="Fulfillment Partner" numFmtId="0">
      <sharedItems>
        <s v="DHL"/>
        <s v="USPS"/>
        <s v="UPS"/>
        <s v="Amazon Logistics"/>
        <s v="FedEx"/>
      </sharedItems>
    </cacheField>
    <cacheField name="ORDER STATUS" numFmtId="0">
      <sharedItems>
        <s v="Cancelled Order"/>
        <s v="Completed Order"/>
        <s v="Active Order"/>
      </sharedItems>
    </cacheField>
    <cacheField name="Product Category" numFmtId="0">
      <sharedItems>
        <s v="Home"/>
        <s v="Toys"/>
        <s v="Fashion"/>
        <s v="Electronics"/>
        <s v="Books"/>
      </sharedItems>
    </cacheField>
    <cacheField name="Delivery Time" numFmtId="0">
      <sharedItems containsString="0" containsBlank="1" containsNumber="1" containsInteger="1">
        <m/>
        <n v="2.0"/>
        <n v="3.0"/>
        <n v="6.0"/>
        <n v="1.0"/>
        <n v="4.0"/>
        <n v="5.0"/>
        <n v="7.0"/>
      </sharedItems>
    </cacheField>
    <cacheField name="Customer Name" numFmtId="0">
      <sharedItems containsBlank="1">
        <s v="Zoe Mitchell"/>
        <s v="Ava White"/>
        <s v="Grace Ward"/>
        <s v="Hazel Brooks"/>
        <s v="Jackson Allen"/>
        <s v="Noah Wilson"/>
        <s v="Ava Robinson"/>
        <s v="Olivia Martinez"/>
        <s v="Emily Johnson"/>
        <s v="Charlotte Reed"/>
        <s v="Hazel Rivera"/>
        <s v="Scarlett Murphy"/>
        <s v="Mason Hall"/>
        <s v="Jacob Price"/>
        <s v="Emma King"/>
        <s v="Elijah Lewis"/>
        <s v="Lily Bennett"/>
        <s v="Benjamin Clark"/>
        <s v="Grace Scott"/>
        <s v="Liam Walker"/>
        <s v="Harper Young"/>
        <s v="Luke Gray"/>
        <s v="James Miller"/>
        <s v="Logan Ramirez"/>
        <s v="Ethan Davis"/>
        <s v="Scarlett Adams"/>
        <m/>
        <s v="Lily Reed"/>
        <s v="Mason Collins"/>
        <s v="Lily Simmons"/>
      </sharedItems>
    </cacheField>
    <cacheField name="DELIVERY PERFORMANCE" numFmtId="0">
      <sharedItems>
        <s v=""/>
        <s v="Fast"/>
        <s v="Slow"/>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S101" sheet="AmazonSales"/>
  </cacheSource>
  <cacheFields>
    <cacheField name="Order ID" numFmtId="0">
      <sharedItems>
        <s v="ORD0001"/>
        <s v="ORD0002"/>
        <s v="ORD0003"/>
        <s v="ORD0004"/>
        <s v="ORD0005"/>
        <s v="ORD0006"/>
        <s v="ORD0007"/>
        <s v="ORD0008"/>
        <s v="ORD0009"/>
        <s v="ORD0010"/>
        <s v="ORD0011"/>
        <s v="ORD0012"/>
        <s v="ORD0013"/>
        <s v="ORD0014"/>
        <s v="ORD0015"/>
        <s v="ORD0016"/>
        <s v="ORD0017"/>
        <s v="ORD0018"/>
        <s v="ORD0019"/>
        <s v="ORD0020"/>
        <s v="ORD0021"/>
        <s v="ORD0022"/>
        <s v="ORD0023"/>
        <s v="ORD0024"/>
        <s v="ORD0025"/>
        <s v="ORD0026"/>
        <s v="ORD0027"/>
        <s v="ORD0028"/>
        <s v="ORD0029"/>
        <s v="ORD0030"/>
        <s v="ORD0031"/>
        <s v="ORD0032"/>
        <s v="ORD0033"/>
        <s v="ORD0034"/>
        <s v="ORD0035"/>
        <s v="ORD0036"/>
        <s v="ORD0037"/>
        <s v="ORD0038"/>
        <s v="ORD0039"/>
        <s v="ORD0040"/>
        <s v="ORD0041"/>
        <s v="ORD0042"/>
        <s v="ORD0043"/>
        <s v="ORD0044"/>
        <s v="ORD0045"/>
        <s v="ORD0046"/>
        <s v="ORD0047"/>
        <s v="ORD0048"/>
        <s v="ORD0049"/>
        <s v="ORD0050"/>
        <s v="ORD0051"/>
        <s v="ORD0052"/>
        <s v="ORD0053"/>
        <s v="ORD0054"/>
        <s v="ORD0055"/>
        <s v="ORD0056"/>
        <s v="ORD0057"/>
        <s v="ORD0058"/>
        <s v="ORD0059"/>
        <s v="ORD0060"/>
        <s v="ORD0061"/>
        <s v="ORD0062"/>
        <s v="ORD0063"/>
        <s v="ORD0064"/>
        <s v="ORD0065"/>
        <s v="ORD0066"/>
        <s v="ORD0067"/>
        <s v="ORD0068"/>
        <s v="ORD0069"/>
        <s v="ORD0070"/>
        <s v="ORD0071"/>
        <s v="ORD0072"/>
        <s v="ORD0073"/>
        <s v="ORD0074"/>
        <s v="ORD0075"/>
        <s v="ORD0076"/>
        <s v="ORD0077"/>
        <s v="ORD0078"/>
        <s v="ORD0079"/>
        <s v="ORD0080"/>
        <s v="ORD0081"/>
        <s v="ORD0082"/>
        <s v="ORD0083"/>
        <s v="ORD0084"/>
        <s v="ORD0085"/>
        <s v="ORD0086"/>
        <s v="ORD0087"/>
        <s v="ORD0088"/>
        <s v="ORD0089"/>
        <s v="ORD0090"/>
        <s v="ORD0091"/>
        <s v="ORD0092"/>
        <s v="ORD0093"/>
        <s v="ORD0094"/>
        <s v="ORD0095"/>
        <s v="ORD0096"/>
        <s v="ORD0097"/>
        <s v="ORD0098"/>
        <s v="ORD0099"/>
        <s v="ORD0100"/>
      </sharedItems>
    </cacheField>
    <cacheField name="Order Date">
      <sharedItems containsDate="1" containsMixedTypes="1">
        <s v="12/31/2023"/>
        <s v="2/22/2023"/>
        <d v="2023-11-10T00:00:00Z"/>
        <d v="2023-05-05T00:00:00Z"/>
        <d v="2023-02-02T00:00:00Z"/>
        <d v="2023-01-11T00:00:00Z"/>
        <s v="8/14/2023"/>
        <d v="2023-01-04T00:00:00Z"/>
        <s v="7/21/2023"/>
        <s v="12/29/2023"/>
        <d v="2023-04-05T00:00:00Z"/>
        <s v="7/25/2023"/>
        <s v="2/25/2023"/>
        <s v="2/24/2023"/>
        <s v="8/26/2023"/>
        <s v="2/13/2023"/>
        <s v="6/28/2023"/>
        <s v="11/28/2023"/>
        <s v="8/25/2023"/>
        <d v="2023-12-04T00:00:00Z"/>
        <d v="2023-02-10T00:00:00Z"/>
        <d v="2023-09-11T00:00:00Z"/>
        <d v="2023-02-11T00:00:00Z"/>
        <s v="5/28/2023"/>
        <s v="10/15/2023"/>
        <s v="1/16/2023"/>
        <d v="2023-09-10T00:00:00Z"/>
        <d v="2023-07-10T00:00:00Z"/>
        <s v="2/14/2023"/>
        <s v="3/26/2023"/>
        <s v="6/15/2023"/>
        <s v="5/22/2023"/>
        <s v="11/20/2023"/>
        <s v="12/22/2023"/>
        <s v="7/23/2023"/>
        <s v="10/17/2023"/>
        <s v="8/22/2023"/>
        <d v="2023-02-12T00:00:00Z"/>
        <s v="12/25/2023"/>
        <s v="9/23/2023"/>
        <s v="7/16/2023"/>
        <d v="2023-05-02T00:00:00Z"/>
        <s v="12/18/2023"/>
        <d v="2023-11-06T00:00:00Z"/>
        <d v="2023-04-12T00:00:00Z"/>
        <s v="7/17/2023"/>
        <s v="10/19/2023"/>
        <s v="5/15/2023"/>
        <d v="2023-12-02T00:00:00Z"/>
        <s v="1/30/2023"/>
        <d v="2023-06-03T00:00:00Z"/>
        <s v="10/18/2023"/>
        <d v="2023-07-01T00:00:00Z"/>
        <d v="2023-08-05T00:00:00Z"/>
        <d v="2023-02-04T00:00:00Z"/>
        <d v="2023-10-09T00:00:00Z"/>
        <s v="11/22/2023"/>
        <d v="2023-02-05T00:00:00Z"/>
        <s v="5/20/2023"/>
        <s v="7/28/2023"/>
        <d v="2023-02-07T00:00:00Z"/>
        <d v="2023-07-03T00:00:00Z"/>
        <s v="7/22/2023"/>
        <s v="1/18/2023"/>
        <s v="5/24/2023"/>
        <d v="2023-03-09T00:00:00Z"/>
        <d v="2023-03-12T00:00:00Z"/>
        <s v="10/16/2023"/>
        <d v="2023-05-11T00:00:00Z"/>
        <s v="10/28/2023"/>
        <d v="2023-10-11T00:00:00Z"/>
        <s v="7/13/2023"/>
        <s v="6/23/2023"/>
        <s v="2/21/2023"/>
        <s v="2/19/2023"/>
        <d v="2023-05-12T00:00:00Z"/>
        <d v="2023-07-06T00:00:00Z"/>
        <d v="2023-09-07T00:00:00Z"/>
        <s v="12/23/2023"/>
        <s v="9/25/2023"/>
        <s v="3/27/2023"/>
      </sharedItems>
    </cacheField>
    <cacheField name="Delivery Date">
      <sharedItems containsDate="1" containsBlank="1" containsMixedTypes="1">
        <m/>
        <s v="2/24/2023"/>
        <d v="2023-05-02T00:00:00Z"/>
        <d v="2023-01-07T00:00:00Z"/>
        <d v="2023-05-11T00:00:00Z"/>
        <s v="5/30/2023"/>
        <s v="10/21/2023"/>
        <s v="5/23/2023"/>
        <s v="12/26/2023"/>
        <s v="10/22/2023"/>
        <s v="9/30/2023"/>
        <s v="7/18/2023"/>
        <d v="2023-08-12T00:00:00Z"/>
        <s v="7/19/2023"/>
        <s v="10/24/2023"/>
        <s v="2/19/2023"/>
        <d v="2023-01-02T00:00:00Z"/>
        <d v="2024-01-01T00:00:00Z"/>
        <d v="2023-06-02T00:00:00Z"/>
        <d v="2023-09-01T00:00:00Z"/>
        <s v="11/29/2023"/>
        <s v="12/29/2023"/>
        <s v="7/30/2023"/>
        <s v="12/25/2023"/>
        <s v="1/24/2023"/>
        <d v="2023-09-09T00:00:00Z"/>
        <d v="2023-04-11T00:00:00Z"/>
        <s v="10/19/2023"/>
        <s v="10/30/2023"/>
        <s v="6/29/2023"/>
        <s v="2/21/2023"/>
        <d v="2023-12-07T00:00:00Z"/>
      </sharedItems>
    </cacheField>
    <cacheField name="Cancel Date">
      <sharedItems containsDate="1" containsBlank="1" containsMixedTypes="1">
        <d v="2024-02-01T00:00:00Z"/>
        <m/>
        <d v="2023-11-05T00:00:00Z"/>
        <d v="2023-02-11T00:00:00Z"/>
        <s v="8/18/2023"/>
        <d v="2023-06-04T00:00:00Z"/>
        <d v="2023-08-05T00:00:00Z"/>
        <s v="2/28/2023"/>
        <s v="2/25/2023"/>
        <d v="2023-02-09T00:00:00Z"/>
        <s v="2/14/2023"/>
        <d v="2023-10-10T00:00:00Z"/>
        <s v="6/22/2023"/>
        <s v="8/24/2023"/>
        <d v="2023-11-02T00:00:00Z"/>
        <s v="12/23/2023"/>
        <s v="6/14/2023"/>
        <s v="3/13/2023"/>
        <d v="2023-05-04T00:00:00Z"/>
        <d v="2023-12-10T00:00:00Z"/>
        <s v="10/20/2023"/>
        <s v="5/21/2023"/>
        <d v="2023-07-07T00:00:00Z"/>
        <s v="7/25/2023"/>
        <d v="2023-06-12T00:00:00Z"/>
        <s v="6/18/2023"/>
        <d v="2023-12-12T00:00:00Z"/>
        <d v="2023-12-06T00:00:00Z"/>
        <s v="1/24/2023"/>
      </sharedItems>
    </cacheField>
    <cacheField name="Customer ID" numFmtId="0">
      <sharedItems>
        <s v="CUST021"/>
        <s v="CUST029"/>
        <s v="CUST044"/>
        <s v="CUST027"/>
        <s v="CUST009"/>
        <s v="CUST042"/>
        <s v="CUST019"/>
        <s v="CUST013"/>
        <s v="CUST046"/>
        <s v="CUST045"/>
        <s v="CUST023"/>
        <s v="CUST033"/>
        <s v="CUST047"/>
        <s v="CUST011"/>
        <s v="CUST041"/>
        <s v="CUST025"/>
        <s v="CUST016"/>
        <s v="CUST028"/>
        <s v="CUST040"/>
        <s v="CUST018"/>
        <s v="CUST007"/>
        <s v="CUST008"/>
        <s v="CUST014"/>
        <s v="CUST037"/>
        <s v="CUST032"/>
        <s v="CUST024"/>
        <s v="CUST006"/>
        <s v="CUST001"/>
        <s v="CUST039"/>
        <s v="CUST026"/>
        <s v="CUST017"/>
        <s v="CUST003"/>
        <s v="CUST035"/>
        <s v="CUST022"/>
        <s v="CUST004"/>
        <s v="CUST048"/>
        <s v="CUST050"/>
        <s v="CUST015"/>
        <s v="CUST043"/>
        <s v="CUST031"/>
        <s v="CUST036"/>
        <s v="CUST034"/>
      </sharedItems>
    </cacheField>
    <cacheField name="Product ID" numFmtId="0">
      <sharedItems>
        <s v="PROD012"/>
        <s v="PROD018"/>
        <s v="PROD013"/>
        <s v="PROD010"/>
        <s v="PROD020"/>
        <s v="PROD021"/>
        <s v="PROD019"/>
        <s v="PROD003"/>
        <s v="PROD014"/>
        <s v="PROD006"/>
        <s v="PROD017"/>
        <s v="PROD005"/>
        <s v="PROD015"/>
        <s v="PROD008"/>
        <s v="PROD001"/>
        <s v="PROD002"/>
        <s v="PROD022"/>
        <s v="PROD009"/>
        <s v="PROD011"/>
        <s v="PROD016"/>
        <s v="PROD007"/>
        <s v="PROD004"/>
      </sharedItems>
    </cacheField>
    <cacheField name="Region" numFmtId="0">
      <sharedItems>
        <s v="North"/>
        <s v="East"/>
        <s v="South"/>
        <s v="Central"/>
        <s v="West"/>
      </sharedItems>
    </cacheField>
    <cacheField name="Sale Price/Unit" numFmtId="0">
      <sharedItems containsSemiMixedTypes="0" containsString="0" containsNumber="1" containsInteger="1">
        <n v="44.0"/>
        <n v="96.0"/>
        <n v="194.0"/>
        <n v="196.0"/>
        <n v="59.0"/>
        <n v="58.0"/>
        <n v="105.0"/>
        <n v="37.0"/>
        <n v="141.0"/>
        <n v="249.0"/>
        <n v="247.0"/>
        <n v="74.0"/>
        <n v="27.0"/>
        <n v="21.0"/>
        <n v="70.0"/>
        <n v="94.0"/>
        <n v="813.0"/>
        <n v="46.0"/>
        <n v="43.0"/>
        <n v="64.0"/>
        <n v="97.0"/>
        <n v="69.0"/>
        <n v="42.0"/>
        <n v="11.0"/>
        <n v="172.0"/>
        <n v="212.0"/>
        <n v="41.0"/>
        <n v="32.0"/>
        <n v="66.0"/>
        <n v="62.0"/>
        <n v="173.0"/>
        <n v="63.0"/>
        <n v="36.0"/>
        <n v="137.0"/>
        <n v="73.0"/>
        <n v="104.0"/>
        <n v="22.0"/>
        <n v="218.0"/>
        <n v="65.0"/>
        <n v="26.0"/>
        <n v="195.0"/>
        <n v="815.0"/>
        <n v="139.0"/>
        <n v="31.0"/>
        <n v="95.0"/>
        <n v="214.0"/>
        <n v="174.0"/>
        <n v="210.0"/>
        <n v="788.0"/>
        <n v="217.0"/>
        <n v="138.0"/>
        <n v="803.0"/>
        <n v="248.0"/>
        <n v="215.0"/>
      </sharedItems>
    </cacheField>
    <cacheField name="Quantity" numFmtId="0">
      <sharedItems containsSemiMixedTypes="0" containsString="0" containsNumber="1" containsInteger="1">
        <n v="1.0"/>
        <n v="4.0"/>
        <n v="3.0"/>
        <n v="5.0"/>
        <n v="2.0"/>
      </sharedItems>
    </cacheField>
    <cacheField name="Total Amount" numFmtId="0">
      <sharedItems containsSemiMixedTypes="0" containsString="0" containsNumber="1" containsInteger="1">
        <n v="44.0"/>
        <n v="384.0"/>
        <n v="776.0"/>
        <n v="588.0"/>
        <n v="59.0"/>
        <n v="232.0"/>
        <n v="315.0"/>
        <n v="185.0"/>
        <n v="88.0"/>
        <n v="564.0"/>
        <n v="249.0"/>
        <n v="741.0"/>
        <n v="96.0"/>
        <n v="370.0"/>
        <n v="27.0"/>
        <n v="81.0"/>
        <n v="63.0"/>
        <n v="350.0"/>
        <n v="376.0"/>
        <n v="1626.0"/>
        <n v="84.0"/>
        <n v="230.0"/>
        <n v="174.0"/>
        <n v="480.0"/>
        <n v="43.0"/>
        <n v="256.0"/>
        <n v="140.0"/>
        <n v="291.0"/>
        <n v="111.0"/>
        <n v="345.0"/>
        <n v="210.0"/>
        <n v="55.0"/>
        <n v="54.0"/>
        <n v="21.0"/>
        <n v="172.0"/>
        <n v="636.0"/>
        <n v="164.0"/>
        <n v="64.0"/>
        <n v="132.0"/>
        <n v="248.0"/>
        <n v="692.0"/>
        <n v="189.0"/>
        <n v="108.0"/>
        <n v="62.0"/>
        <n v="685.0"/>
        <n v="292.0"/>
        <n v="104.0"/>
        <n v="97.0"/>
        <n v="365.0"/>
        <n v="37.0"/>
        <n v="22.0"/>
        <n v="1090.0"/>
        <n v="144.0"/>
        <n v="65.0"/>
        <n v="26.0"/>
        <n v="780.0"/>
        <n v="220.0"/>
        <n v="276.0"/>
        <n v="3260.0"/>
        <n v="695.0"/>
        <n v="207.0"/>
        <n v="42.0"/>
        <n v="124.0"/>
        <n v="312.0"/>
        <n v="116.0"/>
        <n v="190.0"/>
        <n v="1070.0"/>
        <n v="46.0"/>
        <n v="380.0"/>
        <n v="348.0"/>
        <n v="135.0"/>
        <n v="130.0"/>
        <n v="215.0"/>
        <n v="3152.0"/>
        <n v="1085.0"/>
        <n v="552.0"/>
        <n v="1606.0"/>
        <n v="1240.0"/>
        <n v="630.0"/>
        <n v="475.0"/>
        <n v="430.0"/>
        <n v="168.0"/>
      </sharedItems>
    </cacheField>
    <cacheField name="Payment Method" numFmtId="0">
      <sharedItems>
        <s v="Apple Pay"/>
        <s v="Credit Card"/>
        <s v="PayPal"/>
        <s v="Amazon Pay"/>
        <s v="Debit Card"/>
      </sharedItems>
    </cacheField>
    <cacheField name="Delivery Status" numFmtId="0">
      <sharedItems>
        <s v="Cancelled"/>
        <s v="Delivered"/>
        <s v="In Transit"/>
      </sharedItems>
    </cacheField>
    <cacheField name="Fulfillment Partner" numFmtId="0">
      <sharedItems>
        <s v="DHL"/>
        <s v="USPS"/>
        <s v="UPS"/>
        <s v="Amazon Logistics"/>
        <s v="FedEx"/>
      </sharedItems>
    </cacheField>
    <cacheField name="ORDER STATUS" numFmtId="0">
      <sharedItems>
        <s v="Cancelled Order"/>
        <s v="Completed Order"/>
        <s v="Active Order"/>
      </sharedItems>
    </cacheField>
    <cacheField name="Product Category" numFmtId="0">
      <sharedItems>
        <s v="Home"/>
        <s v="Toys"/>
        <s v="Fashion"/>
        <s v="Electronics"/>
        <s v="Books"/>
      </sharedItems>
    </cacheField>
    <cacheField name="Delivery Time" numFmtId="0">
      <sharedItems containsString="0" containsBlank="1" containsNumber="1" containsInteger="1">
        <m/>
        <n v="2.0"/>
        <n v="3.0"/>
        <n v="6.0"/>
        <n v="1.0"/>
        <n v="4.0"/>
        <n v="5.0"/>
        <n v="7.0"/>
      </sharedItems>
    </cacheField>
    <cacheField name="Customer Name" numFmtId="0">
      <sharedItems containsBlank="1">
        <s v="Zoe Mitchell"/>
        <s v="Ava White"/>
        <s v="Grace Ward"/>
        <s v="Hazel Brooks"/>
        <s v="Jackson Allen"/>
        <s v="Noah Wilson"/>
        <s v="Ava Robinson"/>
        <s v="Olivia Martinez"/>
        <s v="Emily Johnson"/>
        <s v="Charlotte Reed"/>
        <s v="Hazel Rivera"/>
        <s v="Scarlett Murphy"/>
        <s v="Mason Hall"/>
        <s v="Jacob Price"/>
        <s v="Emma King"/>
        <s v="Elijah Lewis"/>
        <s v="Lily Bennett"/>
        <s v="Benjamin Clark"/>
        <s v="Grace Scott"/>
        <s v="Liam Walker"/>
        <s v="Harper Young"/>
        <s v="Luke Gray"/>
        <s v="James Miller"/>
        <s v="Logan Ramirez"/>
        <s v="Ethan Davis"/>
        <s v="Scarlett Adams"/>
        <m/>
        <s v="Lily Reed"/>
        <s v="Mason Collins"/>
        <s v="Lily Simmons"/>
      </sharedItems>
    </cacheField>
    <cacheField name="DELIVERY PERFORMANCE" numFmtId="0">
      <sharedItems>
        <s v=""/>
        <s v="Fast"/>
        <s v="Slow"/>
      </sharedItems>
    </cacheField>
    <cacheField name="Product Name" numFmtId="0">
      <sharedItems>
        <s v="Lamp"/>
        <s v="Doll House"/>
        <s v="Vacuum Cleaner"/>
        <s v="Jeans"/>
        <s v="Bluetooth Speaker"/>
        <s v="Wall Clock"/>
        <s v="Formal Shirt"/>
        <s v="Cookware Set"/>
        <s v="Smartwatch"/>
        <s v="Shoes"/>
        <s v="Gaming Mouse"/>
        <s v="T-Shirt"/>
        <s v="Novel"/>
        <s v="Textbook"/>
        <s v="Smartphone"/>
        <s v="Action Figure"/>
        <s v="Backpack"/>
        <s v="Magazine"/>
        <s v="Headphones"/>
        <s v="Cookware Set Pro"/>
        <s v="Puzzle"/>
        <s v="Leg Set"/>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WORKING" cacheId="0" dataCaption="" compact="0" compactData="0">
  <location ref="B2:D33" firstHeaderRow="0" firstDataRow="2"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Order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Delivery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Cancel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Region" axis="axisRow" compact="0" outline="0" multipleItemSelectionAllowed="1" showAll="0" sortType="ascending">
      <items>
        <item x="3"/>
        <item x="1"/>
        <item x="0"/>
        <item x="2"/>
        <item x="4"/>
        <item t="default"/>
      </items>
    </pivotField>
    <pivotField name="Sale Price/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Quantity" compact="0" outline="0" multipleItemSelectionAllowed="1" showAll="0">
      <items>
        <item x="0"/>
        <item x="1"/>
        <item x="2"/>
        <item x="3"/>
        <item x="4"/>
        <item t="default"/>
      </items>
    </pivotField>
    <pivotField name="Total Am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Payment Method" compact="0" outline="0" multipleItemSelectionAllowed="1" showAll="0">
      <items>
        <item x="0"/>
        <item x="1"/>
        <item x="2"/>
        <item x="3"/>
        <item x="4"/>
        <item t="default"/>
      </items>
    </pivotField>
    <pivotField name="Delivery Status" compact="0" outline="0" multipleItemSelectionAllowed="1" showAll="0">
      <items>
        <item x="0"/>
        <item x="1"/>
        <item x="2"/>
        <item t="default"/>
      </items>
    </pivotField>
    <pivotField name="Fulfillment Partner" compact="0" outline="0" multipleItemSelectionAllowed="1" showAll="0">
      <items>
        <item x="0"/>
        <item x="1"/>
        <item x="2"/>
        <item x="3"/>
        <item x="4"/>
        <item t="default"/>
      </items>
    </pivotField>
    <pivotField name="ORDER STATUS" compact="0" outline="0" multipleItemSelectionAllowed="1" showAll="0">
      <items>
        <item x="0"/>
        <item x="1"/>
        <item x="2"/>
        <item t="default"/>
      </items>
    </pivotField>
    <pivotField name="Product Category" axis="axisRow" compact="0" outline="0" multipleItemSelectionAllowed="1" showAll="0" sortType="ascending">
      <items>
        <item x="4"/>
        <item x="3"/>
        <item x="2"/>
        <item x="0"/>
        <item x="1"/>
        <item t="default"/>
      </items>
    </pivotField>
    <pivotField name="Delivery Time" compact="0" outline="0" multipleItemSelectionAllowed="1" showAll="0">
      <items>
        <item x="0"/>
        <item x="1"/>
        <item x="2"/>
        <item x="3"/>
        <item x="4"/>
        <item x="5"/>
        <item x="6"/>
        <item x="7"/>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DELIVERY PERFORMANCE" compact="0" outline="0" multipleItemSelectionAllowed="1" showAll="0">
      <items>
        <item x="0"/>
        <item x="1"/>
        <item x="2"/>
        <item t="default"/>
      </items>
    </pivotField>
  </pivotFields>
  <rowFields>
    <field x="6"/>
    <field x="14"/>
  </rowFields>
  <dataFields>
    <dataField name="SUM of Total Amount" fld="9" baseField="0"/>
  </dataFields>
</pivotTableDefinition>
</file>

<file path=xl/pivotTables/pivotTable10.xml><?xml version="1.0" encoding="utf-8"?>
<pivotTableDefinition xmlns="http://schemas.openxmlformats.org/spreadsheetml/2006/main" name="PIVOT WORKING 10" cacheId="1" dataCaption="" compact="0" compactData="0">
  <location ref="AG2:AH8"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Order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Delivery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Cancel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Region" compact="0" outline="0" multipleItemSelectionAllowed="1" showAll="0">
      <items>
        <item x="0"/>
        <item x="1"/>
        <item x="2"/>
        <item x="3"/>
        <item x="4"/>
        <item t="default"/>
      </items>
    </pivotField>
    <pivotField name="Sale Price/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Quantity" compact="0" outline="0" multipleItemSelectionAllowed="1" showAll="0">
      <items>
        <item x="0"/>
        <item x="1"/>
        <item x="2"/>
        <item x="3"/>
        <item x="4"/>
        <item t="default"/>
      </items>
    </pivotField>
    <pivotField name="Total Am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Payment Method" axis="axisRow" dataField="1" compact="0" outline="0" multipleItemSelectionAllowed="1" showAll="0" sortType="ascending">
      <items>
        <item x="3"/>
        <item x="0"/>
        <item x="1"/>
        <item x="4"/>
        <item x="2"/>
        <item t="default"/>
      </items>
    </pivotField>
    <pivotField name="Delivery Status" compact="0" outline="0" multipleItemSelectionAllowed="1" showAll="0">
      <items>
        <item x="0"/>
        <item x="1"/>
        <item x="2"/>
        <item t="default"/>
      </items>
    </pivotField>
    <pivotField name="Fulfillment Partner" compact="0" outline="0" multipleItemSelectionAllowed="1" showAll="0">
      <items>
        <item x="0"/>
        <item x="1"/>
        <item x="2"/>
        <item x="3"/>
        <item x="4"/>
        <item t="default"/>
      </items>
    </pivotField>
    <pivotField name="ORDER STATUS" compact="0" outline="0" multipleItemSelectionAllowed="1" showAll="0">
      <items>
        <item x="0"/>
        <item x="1"/>
        <item x="2"/>
        <item t="default"/>
      </items>
    </pivotField>
    <pivotField name="Product Category" compact="0" outline="0" multipleItemSelectionAllowed="1" showAll="0">
      <items>
        <item x="0"/>
        <item x="1"/>
        <item x="2"/>
        <item x="3"/>
        <item x="4"/>
        <item t="default"/>
      </items>
    </pivotField>
    <pivotField name="Delivery Time" compact="0" outline="0" multipleItemSelectionAllowed="1" showAll="0">
      <items>
        <item x="0"/>
        <item x="1"/>
        <item x="2"/>
        <item x="3"/>
        <item x="4"/>
        <item x="5"/>
        <item x="6"/>
        <item x="7"/>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DELIVERY PERFORMANCE" compact="0" outline="0" multipleItemSelectionAllowed="1" showAll="0">
      <items>
        <item x="0"/>
        <item x="1"/>
        <item x="2"/>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s>
  <rowFields>
    <field x="10"/>
  </rowFields>
  <dataFields>
    <dataField name="COUNTA of Payment Method" fld="10" subtotal="count" baseField="0"/>
  </dataFields>
</pivotTableDefinition>
</file>

<file path=xl/pivotTables/pivotTable11.xml><?xml version="1.0" encoding="utf-8"?>
<pivotTableDefinition xmlns="http://schemas.openxmlformats.org/spreadsheetml/2006/main" name="PIVOT WORKING 11" cacheId="1" dataCaption="" compact="0" compactData="0">
  <location ref="AJ2:AK8"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Order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Delivery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Cancel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Region" compact="0" outline="0" multipleItemSelectionAllowed="1" showAll="0">
      <items>
        <item x="0"/>
        <item x="1"/>
        <item x="2"/>
        <item x="3"/>
        <item x="4"/>
        <item t="default"/>
      </items>
    </pivotField>
    <pivotField name="Sale Price/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Quantity" compact="0" outline="0" multipleItemSelectionAllowed="1" showAll="0">
      <items>
        <item x="0"/>
        <item x="1"/>
        <item x="2"/>
        <item x="3"/>
        <item x="4"/>
        <item t="default"/>
      </items>
    </pivotField>
    <pivotField name="Total Am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Payment Method" compact="0" outline="0" multipleItemSelectionAllowed="1" showAll="0">
      <items>
        <item x="0"/>
        <item x="1"/>
        <item x="2"/>
        <item x="3"/>
        <item x="4"/>
        <item t="default"/>
      </items>
    </pivotField>
    <pivotField name="Delivery Status" compact="0" outline="0" multipleItemSelectionAllowed="1" showAll="0">
      <items>
        <item x="0"/>
        <item x="1"/>
        <item x="2"/>
        <item t="default"/>
      </items>
    </pivotField>
    <pivotField name="Fulfillment Partner" axis="axisRow" dataField="1" compact="0" outline="0" multipleItemSelectionAllowed="1" showAll="0" sortType="ascending">
      <items>
        <item x="3"/>
        <item x="0"/>
        <item x="4"/>
        <item x="2"/>
        <item x="1"/>
        <item t="default"/>
      </items>
    </pivotField>
    <pivotField name="ORDER STATUS" compact="0" outline="0" multipleItemSelectionAllowed="1" showAll="0">
      <items>
        <item x="0"/>
        <item x="1"/>
        <item x="2"/>
        <item t="default"/>
      </items>
    </pivotField>
    <pivotField name="Product Category" compact="0" outline="0" multipleItemSelectionAllowed="1" showAll="0">
      <items>
        <item x="0"/>
        <item x="1"/>
        <item x="2"/>
        <item x="3"/>
        <item x="4"/>
        <item t="default"/>
      </items>
    </pivotField>
    <pivotField name="Delivery Time" compact="0" outline="0" multipleItemSelectionAllowed="1" showAll="0">
      <items>
        <item x="0"/>
        <item x="1"/>
        <item x="2"/>
        <item x="3"/>
        <item x="4"/>
        <item x="5"/>
        <item x="6"/>
        <item x="7"/>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DELIVERY PERFORMANCE" compact="0" outline="0" multipleItemSelectionAllowed="1" showAll="0">
      <items>
        <item x="0"/>
        <item x="1"/>
        <item x="2"/>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s>
  <rowFields>
    <field x="12"/>
  </rowFields>
  <dataFields>
    <dataField name="COUNTA of Fulfillment Partner" fld="12" subtotal="count" baseField="0"/>
  </dataFields>
</pivotTableDefinition>
</file>

<file path=xl/pivotTables/pivotTable2.xml><?xml version="1.0" encoding="utf-8"?>
<pivotTableDefinition xmlns="http://schemas.openxmlformats.org/spreadsheetml/2006/main" name="PIVOT WORKING 2" cacheId="0" dataCaption="" compact="0" compactData="0">
  <location ref="F2:G6"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Order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Delivery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Cancel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Region" compact="0" outline="0" multipleItemSelectionAllowed="1" showAll="0">
      <items>
        <item x="0"/>
        <item x="1"/>
        <item x="2"/>
        <item x="3"/>
        <item x="4"/>
        <item t="default"/>
      </items>
    </pivotField>
    <pivotField name="Sale Price/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Quantity" compact="0" outline="0" multipleItemSelectionAllowed="1" showAll="0">
      <items>
        <item x="0"/>
        <item x="1"/>
        <item x="2"/>
        <item x="3"/>
        <item x="4"/>
        <item t="default"/>
      </items>
    </pivotField>
    <pivotField name="Total Am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Payment Method" compact="0" outline="0" multipleItemSelectionAllowed="1" showAll="0">
      <items>
        <item x="0"/>
        <item x="1"/>
        <item x="2"/>
        <item x="3"/>
        <item x="4"/>
        <item t="default"/>
      </items>
    </pivotField>
    <pivotField name="Delivery Status" axis="axisRow" dataField="1" compact="0" outline="0" multipleItemSelectionAllowed="1" showAll="0" sortType="ascending">
      <items>
        <item x="0"/>
        <item x="1"/>
        <item x="2"/>
        <item t="default"/>
      </items>
    </pivotField>
    <pivotField name="Fulfillment Partner" compact="0" outline="0" multipleItemSelectionAllowed="1" showAll="0">
      <items>
        <item x="0"/>
        <item x="1"/>
        <item x="2"/>
        <item x="3"/>
        <item x="4"/>
        <item t="default"/>
      </items>
    </pivotField>
    <pivotField name="ORDER STATUS" compact="0" outline="0" multipleItemSelectionAllowed="1" showAll="0">
      <items>
        <item x="0"/>
        <item x="1"/>
        <item x="2"/>
        <item t="default"/>
      </items>
    </pivotField>
    <pivotField name="Product Category" compact="0" outline="0" multipleItemSelectionAllowed="1" showAll="0">
      <items>
        <item x="0"/>
        <item x="1"/>
        <item x="2"/>
        <item x="3"/>
        <item x="4"/>
        <item t="default"/>
      </items>
    </pivotField>
    <pivotField name="Delivery Time" compact="0" outline="0" multipleItemSelectionAllowed="1" showAll="0">
      <items>
        <item x="0"/>
        <item x="1"/>
        <item x="2"/>
        <item x="3"/>
        <item x="4"/>
        <item x="5"/>
        <item x="6"/>
        <item x="7"/>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DELIVERY PERFORMANCE" compact="0" outline="0" multipleItemSelectionAllowed="1" showAll="0">
      <items>
        <item x="0"/>
        <item x="1"/>
        <item x="2"/>
        <item t="default"/>
      </items>
    </pivotField>
  </pivotFields>
  <rowFields>
    <field x="11"/>
  </rowFields>
  <dataFields>
    <dataField name="COUNTA of Delivery Status" fld="11" subtotal="count" baseField="0"/>
  </dataFields>
</pivotTableDefinition>
</file>

<file path=xl/pivotTables/pivotTable3.xml><?xml version="1.0" encoding="utf-8"?>
<pivotTableDefinition xmlns="http://schemas.openxmlformats.org/spreadsheetml/2006/main" name="PIVOT WORKING 3" cacheId="0" dataCaption="" compact="0" compactData="0">
  <location ref="I2:J11"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Order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Delivery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Cancel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Region" compact="0" outline="0" multipleItemSelectionAllowed="1" showAll="0">
      <items>
        <item x="0"/>
        <item x="1"/>
        <item x="2"/>
        <item x="3"/>
        <item x="4"/>
        <item t="default"/>
      </items>
    </pivotField>
    <pivotField name="Sale Price/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Quantity" compact="0" outline="0" multipleItemSelectionAllowed="1" showAll="0">
      <items>
        <item x="0"/>
        <item x="1"/>
        <item x="2"/>
        <item x="3"/>
        <item x="4"/>
        <item t="default"/>
      </items>
    </pivotField>
    <pivotField name="Total Am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Payment Method" compact="0" outline="0" multipleItemSelectionAllowed="1" showAll="0">
      <items>
        <item x="0"/>
        <item x="1"/>
        <item x="2"/>
        <item x="3"/>
        <item x="4"/>
        <item t="default"/>
      </items>
    </pivotField>
    <pivotField name="Delivery Status" compact="0" outline="0" multipleItemSelectionAllowed="1" showAll="0">
      <items>
        <item x="0"/>
        <item x="1"/>
        <item x="2"/>
        <item t="default"/>
      </items>
    </pivotField>
    <pivotField name="Fulfillment Partner" compact="0" outline="0" multipleItemSelectionAllowed="1" showAll="0">
      <items>
        <item x="0"/>
        <item x="1"/>
        <item x="2"/>
        <item x="3"/>
        <item x="4"/>
        <item t="default"/>
      </items>
    </pivotField>
    <pivotField name="ORDER STATUS" compact="0" outline="0" multipleItemSelectionAllowed="1" showAll="0">
      <items>
        <item x="0"/>
        <item x="1"/>
        <item x="2"/>
        <item t="default"/>
      </items>
    </pivotField>
    <pivotField name="Product Category" compact="0" outline="0" multipleItemSelectionAllowed="1" showAll="0">
      <items>
        <item x="0"/>
        <item x="1"/>
        <item x="2"/>
        <item x="3"/>
        <item x="4"/>
        <item t="default"/>
      </items>
    </pivotField>
    <pivotField name="Delivery Time" axis="axisRow" dataField="1" compact="0" outline="0" multipleItemSelectionAllowed="1" showAll="0" sortType="ascending">
      <items>
        <item x="0"/>
        <item x="4"/>
        <item x="1"/>
        <item x="2"/>
        <item x="5"/>
        <item x="6"/>
        <item x="3"/>
        <item x="7"/>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DELIVERY PERFORMANCE" compact="0" outline="0" multipleItemSelectionAllowed="1" showAll="0">
      <items>
        <item x="0"/>
        <item x="1"/>
        <item x="2"/>
        <item t="default"/>
      </items>
    </pivotField>
  </pivotFields>
  <rowFields>
    <field x="15"/>
  </rowFields>
  <dataFields>
    <dataField name="COUNT of Delivery Time" fld="15" subtotal="countNums" baseField="0"/>
  </dataFields>
</pivotTableDefinition>
</file>

<file path=xl/pivotTables/pivotTable4.xml><?xml version="1.0" encoding="utf-8"?>
<pivotTableDefinition xmlns="http://schemas.openxmlformats.org/spreadsheetml/2006/main" name="PIVOT WORKING 4" cacheId="0" dataCaption="" compact="0" compactData="0">
  <location ref="M2:N8" firstHeaderRow="0" firstDataRow="1" firstDataCol="0"/>
  <pivotFields>
    <pivotField name="Order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Order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Delivery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Cancel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Region" axis="axisRow" compact="0" outline="0" multipleItemSelectionAllowed="1" showAll="0" sortType="ascending">
      <items>
        <item x="3"/>
        <item x="1"/>
        <item x="0"/>
        <item x="2"/>
        <item x="4"/>
        <item t="default"/>
      </items>
    </pivotField>
    <pivotField name="Sale Price/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Quantity" compact="0" outline="0" multipleItemSelectionAllowed="1" showAll="0">
      <items>
        <item x="0"/>
        <item x="1"/>
        <item x="2"/>
        <item x="3"/>
        <item x="4"/>
        <item t="default"/>
      </items>
    </pivotField>
    <pivotField name="Total Am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Payment Method" compact="0" outline="0" multipleItemSelectionAllowed="1" showAll="0">
      <items>
        <item x="0"/>
        <item x="1"/>
        <item x="2"/>
        <item x="3"/>
        <item x="4"/>
        <item t="default"/>
      </items>
    </pivotField>
    <pivotField name="Delivery Status" compact="0" outline="0" multipleItemSelectionAllowed="1" showAll="0">
      <items>
        <item x="0"/>
        <item x="1"/>
        <item x="2"/>
        <item t="default"/>
      </items>
    </pivotField>
    <pivotField name="Fulfillment Partner" compact="0" outline="0" multipleItemSelectionAllowed="1" showAll="0">
      <items>
        <item x="0"/>
        <item x="1"/>
        <item x="2"/>
        <item x="3"/>
        <item x="4"/>
        <item t="default"/>
      </items>
    </pivotField>
    <pivotField name="ORDER STATUS" compact="0" outline="0" multipleItemSelectionAllowed="1" showAll="0">
      <items>
        <item x="0"/>
        <item x="1"/>
        <item x="2"/>
        <item t="default"/>
      </items>
    </pivotField>
    <pivotField name="Product Category" compact="0" outline="0" multipleItemSelectionAllowed="1" showAll="0">
      <items>
        <item x="0"/>
        <item x="1"/>
        <item x="2"/>
        <item x="3"/>
        <item x="4"/>
        <item t="default"/>
      </items>
    </pivotField>
    <pivotField name="Delivery Time" compact="0" outline="0" multipleItemSelectionAllowed="1" showAll="0">
      <items>
        <item x="0"/>
        <item x="1"/>
        <item x="2"/>
        <item x="3"/>
        <item x="4"/>
        <item x="5"/>
        <item x="6"/>
        <item x="7"/>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DELIVERY PERFORMANCE" compact="0" outline="0" multipleItemSelectionAllowed="1" showAll="0">
      <items>
        <item x="0"/>
        <item x="1"/>
        <item x="2"/>
        <item t="default"/>
      </items>
    </pivotField>
  </pivotFields>
  <rowFields>
    <field x="6"/>
  </rowFields>
  <dataFields>
    <dataField name="COUNTA of Order ID" fld="0" subtotal="count" baseField="0"/>
  </dataFields>
</pivotTableDefinition>
</file>

<file path=xl/pivotTables/pivotTable5.xml><?xml version="1.0" encoding="utf-8"?>
<pivotTableDefinition xmlns="http://schemas.openxmlformats.org/spreadsheetml/2006/main" name="PIVOT WORKING 5" cacheId="0" dataCaption="" compact="0" compactData="0">
  <location ref="O2:Q9" firstHeaderRow="0" firstDataRow="2"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Order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Delivery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Cancel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Region" axis="axisRow" compact="0" outline="0" multipleItemSelectionAllowed="1" showAll="0" sortType="ascending">
      <items>
        <item x="3"/>
        <item x="1"/>
        <item x="0"/>
        <item x="2"/>
        <item x="4"/>
        <item t="default"/>
      </items>
    </pivotField>
    <pivotField name="Sale Price/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Quantity" compact="0" outline="0" multipleItemSelectionAllowed="1" showAll="0">
      <items>
        <item x="0"/>
        <item x="1"/>
        <item x="2"/>
        <item x="3"/>
        <item x="4"/>
        <item t="default"/>
      </items>
    </pivotField>
    <pivotField name="Total Am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Payment Method" compact="0" outline="0" multipleItemSelectionAllowed="1" showAll="0">
      <items>
        <item x="0"/>
        <item x="1"/>
        <item x="2"/>
        <item x="3"/>
        <item x="4"/>
        <item t="default"/>
      </items>
    </pivotField>
    <pivotField name="Delivery Status" axis="axisRow" dataField="1" compact="0" outline="0" multipleItemSelectionAllowed="1" showAll="0" sortType="ascending">
      <items>
        <item x="0"/>
        <item h="1" x="1"/>
        <item h="1" x="2"/>
        <item t="default"/>
      </items>
    </pivotField>
    <pivotField name="Fulfillment Partner" compact="0" outline="0" multipleItemSelectionAllowed="1" showAll="0">
      <items>
        <item x="0"/>
        <item x="1"/>
        <item x="2"/>
        <item x="3"/>
        <item x="4"/>
        <item t="default"/>
      </items>
    </pivotField>
    <pivotField name="ORDER STATUS" compact="0" outline="0" multipleItemSelectionAllowed="1" showAll="0">
      <items>
        <item x="0"/>
        <item x="1"/>
        <item x="2"/>
        <item t="default"/>
      </items>
    </pivotField>
    <pivotField name="Product Category" compact="0" outline="0" multipleItemSelectionAllowed="1" showAll="0">
      <items>
        <item x="0"/>
        <item x="1"/>
        <item x="2"/>
        <item x="3"/>
        <item x="4"/>
        <item t="default"/>
      </items>
    </pivotField>
    <pivotField name="Delivery Time" compact="0" outline="0" multipleItemSelectionAllowed="1" showAll="0">
      <items>
        <item x="0"/>
        <item x="1"/>
        <item x="2"/>
        <item x="3"/>
        <item x="4"/>
        <item x="5"/>
        <item x="6"/>
        <item x="7"/>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DELIVERY PERFORMANCE" compact="0" outline="0" multipleItemSelectionAllowed="1" showAll="0">
      <items>
        <item x="0"/>
        <item x="1"/>
        <item x="2"/>
        <item t="default"/>
      </items>
    </pivotField>
  </pivotFields>
  <rowFields>
    <field x="11"/>
    <field x="6"/>
  </rowFields>
  <dataFields>
    <dataField name="COUNTA of Delivery Status" fld="11" subtotal="count" baseField="0"/>
  </dataFields>
</pivotTableDefinition>
</file>

<file path=xl/pivotTables/pivotTable6.xml><?xml version="1.0" encoding="utf-8"?>
<pivotTableDefinition xmlns="http://schemas.openxmlformats.org/spreadsheetml/2006/main" name="PIVOT WORKING 6" cacheId="0" dataCaption="" compact="0" compactData="0">
  <location ref="T2:U5"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Order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Delivery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Cancel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Region" compact="0" outline="0" multipleItemSelectionAllowed="1" showAll="0">
      <items>
        <item x="0"/>
        <item x="1"/>
        <item x="2"/>
        <item x="3"/>
        <item x="4"/>
        <item t="default"/>
      </items>
    </pivotField>
    <pivotField name="Sale Price/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Quantity" compact="0" outline="0" multipleItemSelectionAllowed="1" showAll="0">
      <items>
        <item x="0"/>
        <item x="1"/>
        <item x="2"/>
        <item x="3"/>
        <item x="4"/>
        <item t="default"/>
      </items>
    </pivotField>
    <pivotField name="Total Am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Payment Method" compact="0" outline="0" multipleItemSelectionAllowed="1" showAll="0">
      <items>
        <item x="0"/>
        <item x="1"/>
        <item x="2"/>
        <item x="3"/>
        <item x="4"/>
        <item t="default"/>
      </items>
    </pivotField>
    <pivotField name="Delivery Status" compact="0" outline="0" multipleItemSelectionAllowed="1" showAll="0">
      <items>
        <item x="0"/>
        <item x="1"/>
        <item x="2"/>
        <item t="default"/>
      </items>
    </pivotField>
    <pivotField name="Fulfillment Partner" compact="0" outline="0" multipleItemSelectionAllowed="1" showAll="0">
      <items>
        <item x="0"/>
        <item x="1"/>
        <item x="2"/>
        <item x="3"/>
        <item x="4"/>
        <item t="default"/>
      </items>
    </pivotField>
    <pivotField name="ORDER STATUS" compact="0" outline="0" multipleItemSelectionAllowed="1" showAll="0">
      <items>
        <item x="0"/>
        <item x="1"/>
        <item x="2"/>
        <item t="default"/>
      </items>
    </pivotField>
    <pivotField name="Product Category" compact="0" outline="0" multipleItemSelectionAllowed="1" showAll="0">
      <items>
        <item x="0"/>
        <item x="1"/>
        <item x="2"/>
        <item x="3"/>
        <item x="4"/>
        <item t="default"/>
      </items>
    </pivotField>
    <pivotField name="Delivery Time" compact="0" outline="0" multipleItemSelectionAllowed="1" showAll="0">
      <items>
        <item x="0"/>
        <item x="1"/>
        <item x="2"/>
        <item x="3"/>
        <item x="4"/>
        <item x="5"/>
        <item x="6"/>
        <item x="7"/>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DELIVERY PERFORMANCE" axis="axisRow" dataField="1" compact="0" outline="0" multipleItemSelectionAllowed="1" showAll="0" sortType="ascending">
      <items>
        <item h="1" x="0"/>
        <item x="1"/>
        <item x="2"/>
        <item t="default"/>
      </items>
    </pivotField>
  </pivotFields>
  <rowFields>
    <field x="17"/>
  </rowFields>
  <dataFields>
    <dataField name="COUNTA of DELIVERY PERFORMANCE" fld="17" subtotal="count" baseField="0"/>
  </dataFields>
</pivotTableDefinition>
</file>

<file path=xl/pivotTables/pivotTable7.xml><?xml version="1.0" encoding="utf-8"?>
<pivotTableDefinition xmlns="http://schemas.openxmlformats.org/spreadsheetml/2006/main" name="PIVOT WORKING 7" cacheId="1" dataCaption="" compact="0" compactData="0">
  <location ref="X2:Y25"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Order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Delivery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Cancel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Region" compact="0" outline="0" multipleItemSelectionAllowed="1" showAll="0">
      <items>
        <item x="0"/>
        <item x="1"/>
        <item x="2"/>
        <item x="3"/>
        <item x="4"/>
        <item t="default"/>
      </items>
    </pivotField>
    <pivotField name="Sale Price/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Quantity" compact="0" outline="0" multipleItemSelectionAllowed="1" showAll="0">
      <items>
        <item x="0"/>
        <item x="1"/>
        <item x="2"/>
        <item x="3"/>
        <item x="4"/>
        <item t="default"/>
      </items>
    </pivotField>
    <pivotField name="Total Am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Payment Method" compact="0" outline="0" multipleItemSelectionAllowed="1" showAll="0">
      <items>
        <item x="0"/>
        <item x="1"/>
        <item x="2"/>
        <item x="3"/>
        <item x="4"/>
        <item t="default"/>
      </items>
    </pivotField>
    <pivotField name="Delivery Status" compact="0" outline="0" multipleItemSelectionAllowed="1" showAll="0">
      <items>
        <item x="0"/>
        <item x="1"/>
        <item x="2"/>
        <item t="default"/>
      </items>
    </pivotField>
    <pivotField name="Fulfillment Partner" compact="0" outline="0" multipleItemSelectionAllowed="1" showAll="0">
      <items>
        <item x="0"/>
        <item x="1"/>
        <item x="2"/>
        <item x="3"/>
        <item x="4"/>
        <item t="default"/>
      </items>
    </pivotField>
    <pivotField name="ORDER STATUS" compact="0" outline="0" multipleItemSelectionAllowed="1" showAll="0">
      <items>
        <item x="0"/>
        <item x="1"/>
        <item x="2"/>
        <item t="default"/>
      </items>
    </pivotField>
    <pivotField name="Product Category" compact="0" outline="0" multipleItemSelectionAllowed="1" showAll="0">
      <items>
        <item x="0"/>
        <item x="1"/>
        <item x="2"/>
        <item x="3"/>
        <item x="4"/>
        <item t="default"/>
      </items>
    </pivotField>
    <pivotField name="Delivery Time" compact="0" outline="0" multipleItemSelectionAllowed="1" showAll="0">
      <items>
        <item x="0"/>
        <item x="1"/>
        <item x="2"/>
        <item x="3"/>
        <item x="4"/>
        <item x="5"/>
        <item x="6"/>
        <item x="7"/>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DELIVERY PERFORMANCE" compact="0" outline="0" multipleItemSelectionAllowed="1" showAll="0">
      <items>
        <item x="0"/>
        <item x="1"/>
        <item x="2"/>
        <item t="default"/>
      </items>
    </pivotField>
    <pivotField name="Product Nam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t="default"/>
      </items>
      <autoSortScope>
        <pivotArea>
          <references>
            <reference field="4294967294">
              <x v="0"/>
            </reference>
          </references>
        </pivotArea>
      </autoSortScope>
    </pivotField>
  </pivotFields>
  <rowFields>
    <field x="18"/>
  </rowFields>
  <dataFields>
    <dataField name="SUM of Total Amount" fld="9" baseField="0"/>
  </dataFields>
</pivotTableDefinition>
</file>

<file path=xl/pivotTables/pivotTable8.xml><?xml version="1.0" encoding="utf-8"?>
<pivotTableDefinition xmlns="http://schemas.openxmlformats.org/spreadsheetml/2006/main" name="PIVOT WORKING 8" cacheId="1" dataCaption="" compact="0" compactData="0">
  <location ref="AA2:AB8"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Order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Delivery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Cancel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Region" axis="axisRow" compact="0" outline="0" multipleItemSelectionAllowed="1" showAll="0" sortType="descending">
      <items>
        <item x="0"/>
        <item x="1"/>
        <item x="2"/>
        <item x="3"/>
        <item x="4"/>
        <item t="default"/>
      </items>
      <autoSortScope>
        <pivotArea>
          <references>
            <reference field="4294967294">
              <x v="0"/>
            </reference>
          </references>
        </pivotArea>
      </autoSortScope>
    </pivotField>
    <pivotField name="Sale Price/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Quantity" compact="0" outline="0" multipleItemSelectionAllowed="1" showAll="0">
      <items>
        <item x="0"/>
        <item x="1"/>
        <item x="2"/>
        <item x="3"/>
        <item x="4"/>
        <item t="default"/>
      </items>
    </pivotField>
    <pivotField name="Total Am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Payment Method" compact="0" outline="0" multipleItemSelectionAllowed="1" showAll="0">
      <items>
        <item x="0"/>
        <item x="1"/>
        <item x="2"/>
        <item x="3"/>
        <item x="4"/>
        <item t="default"/>
      </items>
    </pivotField>
    <pivotField name="Delivery Status" compact="0" outline="0" multipleItemSelectionAllowed="1" showAll="0">
      <items>
        <item x="0"/>
        <item x="1"/>
        <item x="2"/>
        <item t="default"/>
      </items>
    </pivotField>
    <pivotField name="Fulfillment Partner" compact="0" outline="0" multipleItemSelectionAllowed="1" showAll="0">
      <items>
        <item x="0"/>
        <item x="1"/>
        <item x="2"/>
        <item x="3"/>
        <item x="4"/>
        <item t="default"/>
      </items>
    </pivotField>
    <pivotField name="ORDER STATUS" compact="0" outline="0" multipleItemSelectionAllowed="1" showAll="0">
      <items>
        <item x="0"/>
        <item x="1"/>
        <item x="2"/>
        <item t="default"/>
      </items>
    </pivotField>
    <pivotField name="Product Category" compact="0" outline="0" multipleItemSelectionAllowed="1" showAll="0">
      <items>
        <item x="0"/>
        <item x="1"/>
        <item x="2"/>
        <item x="3"/>
        <item x="4"/>
        <item t="default"/>
      </items>
    </pivotField>
    <pivotField name="Delivery Time" compact="0" outline="0" multipleItemSelectionAllowed="1" showAll="0">
      <items>
        <item x="0"/>
        <item x="1"/>
        <item x="2"/>
        <item x="3"/>
        <item x="4"/>
        <item x="5"/>
        <item x="6"/>
        <item x="7"/>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DELIVERY PERFORMANCE" compact="0" outline="0" multipleItemSelectionAllowed="1" showAll="0">
      <items>
        <item x="0"/>
        <item x="1"/>
        <item x="2"/>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s>
  <rowFields>
    <field x="6"/>
  </rowFields>
  <dataFields>
    <dataField name="SUM of Total Amount" fld="9" baseField="0"/>
  </dataFields>
</pivotTableDefinition>
</file>

<file path=xl/pivotTables/pivotTable9.xml><?xml version="1.0" encoding="utf-8"?>
<pivotTableDefinition xmlns="http://schemas.openxmlformats.org/spreadsheetml/2006/main" name="PIVOT WORKING 9" cacheId="1" dataCaption="" compact="0" compactData="0">
  <location ref="AD2:AE8"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Order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Delivery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Cancel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Region" compact="0" outline="0" multipleItemSelectionAllowed="1" showAll="0">
      <items>
        <item x="0"/>
        <item x="1"/>
        <item x="2"/>
        <item x="3"/>
        <item x="4"/>
        <item t="default"/>
      </items>
    </pivotField>
    <pivotField name="Sale Price/Un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Quantity" compact="0" outline="0" multipleItemSelectionAllowed="1" showAll="0">
      <items>
        <item x="0"/>
        <item x="1"/>
        <item x="2"/>
        <item x="3"/>
        <item x="4"/>
        <item t="default"/>
      </items>
    </pivotField>
    <pivotField name="Total Am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Payment Method" compact="0" outline="0" multipleItemSelectionAllowed="1" showAll="0">
      <items>
        <item x="0"/>
        <item x="1"/>
        <item x="2"/>
        <item x="3"/>
        <item x="4"/>
        <item t="default"/>
      </items>
    </pivotField>
    <pivotField name="Delivery Status" compact="0" outline="0" multipleItemSelectionAllowed="1" showAll="0">
      <items>
        <item x="0"/>
        <item x="1"/>
        <item x="2"/>
        <item t="default"/>
      </items>
    </pivotField>
    <pivotField name="Fulfillment Partner" compact="0" outline="0" multipleItemSelectionAllowed="1" showAll="0">
      <items>
        <item x="0"/>
        <item x="1"/>
        <item x="2"/>
        <item x="3"/>
        <item x="4"/>
        <item t="default"/>
      </items>
    </pivotField>
    <pivotField name="ORDER STATUS" compact="0" outline="0" multipleItemSelectionAllowed="1" showAll="0">
      <items>
        <item x="0"/>
        <item x="1"/>
        <item x="2"/>
        <item t="default"/>
      </items>
    </pivotField>
    <pivotField name="Product Category" axis="axisRow" compact="0" outline="0" multipleItemSelectionAllowed="1" showAll="0" sortType="descending">
      <items>
        <item x="0"/>
        <item x="1"/>
        <item x="2"/>
        <item x="3"/>
        <item x="4"/>
        <item t="default"/>
      </items>
      <autoSortScope>
        <pivotArea>
          <references>
            <reference field="4294967294">
              <x v="0"/>
            </reference>
          </references>
        </pivotArea>
      </autoSortScope>
    </pivotField>
    <pivotField name="Delivery Time" compact="0" outline="0" multipleItemSelectionAllowed="1" showAll="0">
      <items>
        <item x="0"/>
        <item x="1"/>
        <item x="2"/>
        <item x="3"/>
        <item x="4"/>
        <item x="5"/>
        <item x="6"/>
        <item x="7"/>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DELIVERY PERFORMANCE" compact="0" outline="0" multipleItemSelectionAllowed="1" showAll="0">
      <items>
        <item x="0"/>
        <item x="1"/>
        <item x="2"/>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s>
  <rowFields>
    <field x="14"/>
  </rowFields>
  <dataFields>
    <dataField name="SUM of Total Amount" fld="9"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Region">
  <x14:extLst>
    <ext uri="{2F2917AC-EB37-4324-AD4E-5DD8C200BD13}">
      <x15:tableSlicerCache tableId="1" column="7"/>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Payment Method">
  <x14:extLst>
    <ext uri="{2F2917AC-EB37-4324-AD4E-5DD8C200BD13}">
      <x15:tableSlicerCache tableId="1" column="1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3" sourceName="Fulfillment Partner">
  <x14:extLst>
    <ext uri="{2F2917AC-EB37-4324-AD4E-5DD8C200BD13}">
      <x15:tableSlicerCache tableId="1" column="13"/>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5" sourceName="Product Category">
  <x14:extLst>
    <ext uri="{2F2917AC-EB37-4324-AD4E-5DD8C200BD13}">
      <x15:tableSlicerCache tableId="1" column="15"/>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8" sourceName="DELIVERY PERFORMANCE">
  <x14:extLst>
    <ext uri="{2F2917AC-EB37-4324-AD4E-5DD8C200BD13}">
      <x15:tableSlicerCache tableId="1" column="18"/>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Region_1" cache="SlicerCache_Table_1_Col_7" caption="Region" rowHeight="247650"/>
  <x14:slicer name="Product Category_2" cache="SlicerCache_Table_1_Col_15" caption="Product Category" rowHeight="247650"/>
  <x14:slicer name="Fulfillment Partner_3" cache="SlicerCache_Table_1_Col_13" caption="Fulfillment Partner" rowHeight="247650"/>
  <x14:slicer name="Payment Method_4" cache="SlicerCache_Table_1_Col_11" caption="Payment Method" rowHeight="247650"/>
  <x14:slicer name="DELIVERY PERFORMANCE_5" cache="SlicerCache_Table_1_Col_18" caption="DELIVERY PERFORMANCE" rowHeight="247650"/>
</x14:slicers>
</file>

<file path=xl/tables/table1.xml><?xml version="1.0" encoding="utf-8"?>
<table xmlns="http://schemas.openxmlformats.org/spreadsheetml/2006/main" ref="A1:S101" displayName="Table_1" name="Table_1" id="1">
  <autoFilter ref="$A$1:$S$101"/>
  <tableColumns count="19">
    <tableColumn name="Order ID" id="1"/>
    <tableColumn name="Order Date" id="2"/>
    <tableColumn name="Delivery Date" id="3"/>
    <tableColumn name="Cancel Date" id="4"/>
    <tableColumn name="Customer ID" id="5"/>
    <tableColumn name="Product ID" id="6"/>
    <tableColumn name="Region" id="7"/>
    <tableColumn name="Sale Price/Unit" id="8"/>
    <tableColumn name="Quantity" id="9"/>
    <tableColumn name="Total Amount" id="10"/>
    <tableColumn name="Payment Method" id="11"/>
    <tableColumn name="Delivery Status" id="12"/>
    <tableColumn name="Fulfillment Partner" id="13"/>
    <tableColumn name="ORDER STATUS" id="14"/>
    <tableColumn name="Product Category" id="15"/>
    <tableColumn name="Delivery Time" id="16"/>
    <tableColumn name="Customer Name" id="17"/>
    <tableColumn name="DELIVERY PERFORMANCE" id="18"/>
    <tableColumn name="Product Name" id="19"/>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pivotTable" Target="../pivotTables/pivotTable11.xml"/><Relationship Id="rId10" Type="http://schemas.openxmlformats.org/officeDocument/2006/relationships/pivotTable" Target="../pivotTables/pivotTable10.xml"/><Relationship Id="rId12" Type="http://schemas.openxmlformats.org/officeDocument/2006/relationships/drawing" Target="../drawings/drawing5.xml"/><Relationship Id="rId9" Type="http://schemas.openxmlformats.org/officeDocument/2006/relationships/pivotTable" Target="../pivotTables/pivotTable9.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v>
      </c>
      <c r="C1" s="2" t="s">
        <v>2</v>
      </c>
      <c r="D1" s="2" t="s">
        <v>3</v>
      </c>
      <c r="E1" s="3" t="s">
        <v>4</v>
      </c>
      <c r="F1" s="3" t="s">
        <v>5</v>
      </c>
      <c r="G1" s="3" t="s">
        <v>6</v>
      </c>
      <c r="H1" s="4" t="s">
        <v>7</v>
      </c>
      <c r="I1" s="4" t="s">
        <v>8</v>
      </c>
      <c r="J1" s="4" t="s">
        <v>9</v>
      </c>
      <c r="K1" s="3" t="s">
        <v>10</v>
      </c>
      <c r="L1" s="3" t="s">
        <v>11</v>
      </c>
      <c r="M1" s="3" t="s">
        <v>12</v>
      </c>
      <c r="N1" s="5" t="s">
        <v>13</v>
      </c>
      <c r="O1" s="5" t="s">
        <v>14</v>
      </c>
      <c r="P1" s="6" t="s">
        <v>15</v>
      </c>
      <c r="Q1" s="6" t="s">
        <v>16</v>
      </c>
      <c r="R1" s="6" t="s">
        <v>17</v>
      </c>
      <c r="S1" s="7" t="s">
        <v>18</v>
      </c>
    </row>
    <row r="2">
      <c r="A2" s="7" t="s">
        <v>19</v>
      </c>
      <c r="B2" s="8" t="s">
        <v>20</v>
      </c>
      <c r="C2" s="9"/>
      <c r="D2" s="8">
        <v>45323.0</v>
      </c>
      <c r="E2" s="7" t="s">
        <v>21</v>
      </c>
      <c r="F2" s="7" t="s">
        <v>22</v>
      </c>
      <c r="G2" s="7" t="s">
        <v>23</v>
      </c>
      <c r="H2" s="7">
        <v>44.0</v>
      </c>
      <c r="I2" s="7">
        <v>1.0</v>
      </c>
      <c r="J2" s="7">
        <v>44.0</v>
      </c>
      <c r="K2" s="7" t="s">
        <v>24</v>
      </c>
      <c r="L2" s="7" t="s">
        <v>25</v>
      </c>
      <c r="M2" s="7" t="s">
        <v>26</v>
      </c>
      <c r="N2" s="10" t="str">
        <f t="shared" ref="N2:N101" si="1">IF(NOT(ISBLANK(D2)), "Cancelled Order", IF(L2="Delivered", "Completed Order", "Active Order"))</f>
        <v>Cancelled Order</v>
      </c>
      <c r="O2" s="10" t="str">
        <f>VLOOKUP(F2,ProductMaster!$A$2:$C$23,3,FALSE)</f>
        <v>Home</v>
      </c>
      <c r="Q2" s="11" t="str">
        <f>IFERROR(VLOOKUP(E2,CustomerMaster!$A$1:$B$50,2, FALSE), "")</f>
        <v>Zoe Mitchell</v>
      </c>
      <c r="R2" s="12" t="str">
        <f t="shared" ref="R2:R101" si="2">IF(P2="", "", IF(P2&lt;=2, "Fast", "Slow"))</f>
        <v/>
      </c>
      <c r="S2" s="13" t="str">
        <f>VLOOKUP(F2, ProductMaster!$A$1:$B$23, 2, FALSE)</f>
        <v>Lamp</v>
      </c>
    </row>
    <row r="3">
      <c r="A3" s="7" t="s">
        <v>27</v>
      </c>
      <c r="B3" s="8" t="s">
        <v>28</v>
      </c>
      <c r="C3" s="8" t="s">
        <v>29</v>
      </c>
      <c r="D3" s="9"/>
      <c r="E3" s="7" t="s">
        <v>30</v>
      </c>
      <c r="F3" s="7" t="s">
        <v>31</v>
      </c>
      <c r="G3" s="7" t="s">
        <v>32</v>
      </c>
      <c r="H3" s="7">
        <v>96.0</v>
      </c>
      <c r="I3" s="7">
        <v>4.0</v>
      </c>
      <c r="J3" s="7">
        <v>384.0</v>
      </c>
      <c r="K3" s="7" t="s">
        <v>33</v>
      </c>
      <c r="L3" s="7" t="s">
        <v>34</v>
      </c>
      <c r="M3" s="7" t="s">
        <v>26</v>
      </c>
      <c r="N3" s="10" t="str">
        <f t="shared" si="1"/>
        <v>Completed Order</v>
      </c>
      <c r="O3" s="10" t="str">
        <f>VLOOKUP(F3,ProductMaster!$A$2:$C$23,3,FALSE)</f>
        <v>Toys</v>
      </c>
      <c r="P3" s="7">
        <v>2.0</v>
      </c>
      <c r="Q3" s="11" t="str">
        <f>IFERROR(VLOOKUP(E3,CustomerMaster!$A$1:$B$50,2, FALSE), "")</f>
        <v>Ava White</v>
      </c>
      <c r="R3" s="12" t="str">
        <f t="shared" si="2"/>
        <v>Fast</v>
      </c>
      <c r="S3" s="13" t="str">
        <f>VLOOKUP(F3, ProductMaster!$A$1:$B$23, 2, FALSE)</f>
        <v>Doll House</v>
      </c>
    </row>
    <row r="4">
      <c r="A4" s="7" t="s">
        <v>35</v>
      </c>
      <c r="B4" s="8">
        <v>45240.0</v>
      </c>
      <c r="C4" s="9"/>
      <c r="D4" s="9"/>
      <c r="E4" s="7" t="s">
        <v>21</v>
      </c>
      <c r="F4" s="7" t="s">
        <v>36</v>
      </c>
      <c r="G4" s="7" t="s">
        <v>37</v>
      </c>
      <c r="H4" s="7">
        <v>194.0</v>
      </c>
      <c r="I4" s="7">
        <v>4.0</v>
      </c>
      <c r="J4" s="7">
        <v>776.0</v>
      </c>
      <c r="K4" s="7" t="s">
        <v>33</v>
      </c>
      <c r="L4" s="7" t="s">
        <v>38</v>
      </c>
      <c r="M4" s="7" t="s">
        <v>39</v>
      </c>
      <c r="N4" s="10" t="str">
        <f t="shared" si="1"/>
        <v>Active Order</v>
      </c>
      <c r="O4" s="10" t="str">
        <f>VLOOKUP(F4,ProductMaster!$A$2:$C$23,3,FALSE)</f>
        <v>Home</v>
      </c>
      <c r="Q4" s="11" t="str">
        <f>IFERROR(VLOOKUP(E4,CustomerMaster!$A$1:$B$50,2, FALSE), "")</f>
        <v>Zoe Mitchell</v>
      </c>
      <c r="R4" s="12" t="str">
        <f t="shared" si="2"/>
        <v/>
      </c>
      <c r="S4" s="13" t="str">
        <f>VLOOKUP(F4, ProductMaster!$A$1:$B$23, 2, FALSE)</f>
        <v>Vacuum Cleaner</v>
      </c>
    </row>
    <row r="5">
      <c r="A5" s="7" t="s">
        <v>40</v>
      </c>
      <c r="B5" s="8">
        <v>45051.0</v>
      </c>
      <c r="C5" s="9"/>
      <c r="D5" s="8">
        <v>45235.0</v>
      </c>
      <c r="E5" s="7" t="s">
        <v>41</v>
      </c>
      <c r="F5" s="7" t="s">
        <v>36</v>
      </c>
      <c r="G5" s="7" t="s">
        <v>23</v>
      </c>
      <c r="H5" s="7">
        <v>196.0</v>
      </c>
      <c r="I5" s="7">
        <v>3.0</v>
      </c>
      <c r="J5" s="7">
        <v>588.0</v>
      </c>
      <c r="K5" s="7" t="s">
        <v>42</v>
      </c>
      <c r="L5" s="7" t="s">
        <v>25</v>
      </c>
      <c r="M5" s="7" t="s">
        <v>43</v>
      </c>
      <c r="N5" s="10" t="str">
        <f t="shared" si="1"/>
        <v>Cancelled Order</v>
      </c>
      <c r="O5" s="10" t="str">
        <f>VLOOKUP(F5,ProductMaster!$A$2:$C$23,3,FALSE)</f>
        <v>Home</v>
      </c>
      <c r="Q5" s="11" t="str">
        <f>IFERROR(VLOOKUP(E5,CustomerMaster!$A$1:$B$50,2, FALSE), "")</f>
        <v>Grace Ward</v>
      </c>
      <c r="R5" s="12" t="str">
        <f t="shared" si="2"/>
        <v/>
      </c>
      <c r="S5" s="13" t="str">
        <f>VLOOKUP(F5, ProductMaster!$A$1:$B$23, 2, FALSE)</f>
        <v>Vacuum Cleaner</v>
      </c>
    </row>
    <row r="6">
      <c r="A6" s="7" t="s">
        <v>44</v>
      </c>
      <c r="B6" s="8">
        <v>44959.0</v>
      </c>
      <c r="C6" s="8">
        <v>45048.0</v>
      </c>
      <c r="D6" s="9"/>
      <c r="E6" s="7" t="s">
        <v>45</v>
      </c>
      <c r="F6" s="7" t="s">
        <v>46</v>
      </c>
      <c r="G6" s="7" t="s">
        <v>23</v>
      </c>
      <c r="H6" s="7">
        <v>59.0</v>
      </c>
      <c r="I6" s="7">
        <v>1.0</v>
      </c>
      <c r="J6" s="7">
        <v>59.0</v>
      </c>
      <c r="K6" s="7" t="s">
        <v>42</v>
      </c>
      <c r="L6" s="7" t="s">
        <v>34</v>
      </c>
      <c r="M6" s="7" t="s">
        <v>47</v>
      </c>
      <c r="N6" s="10" t="str">
        <f t="shared" si="1"/>
        <v>Completed Order</v>
      </c>
      <c r="O6" s="10" t="str">
        <f>VLOOKUP(F6,ProductMaster!$A$2:$C$23,3,FALSE)</f>
        <v>Fashion</v>
      </c>
      <c r="P6" s="7">
        <v>3.0</v>
      </c>
      <c r="Q6" s="11" t="str">
        <f>IFERROR(VLOOKUP(E6,CustomerMaster!$A$1:$B$50,2, FALSE), "")</f>
        <v>Hazel Brooks</v>
      </c>
      <c r="R6" s="12" t="str">
        <f t="shared" si="2"/>
        <v>Slow</v>
      </c>
      <c r="S6" s="13" t="str">
        <f>VLOOKUP(F6, ProductMaster!$A$1:$B$23, 2, FALSE)</f>
        <v>Jeans</v>
      </c>
    </row>
    <row r="7">
      <c r="A7" s="7" t="s">
        <v>48</v>
      </c>
      <c r="B7" s="8">
        <v>44937.0</v>
      </c>
      <c r="C7" s="9"/>
      <c r="D7" s="8">
        <v>44968.0</v>
      </c>
      <c r="E7" s="7" t="s">
        <v>49</v>
      </c>
      <c r="F7" s="7" t="s">
        <v>46</v>
      </c>
      <c r="G7" s="7" t="s">
        <v>23</v>
      </c>
      <c r="H7" s="7">
        <v>58.0</v>
      </c>
      <c r="I7" s="7">
        <v>4.0</v>
      </c>
      <c r="J7" s="7">
        <v>232.0</v>
      </c>
      <c r="K7" s="7" t="s">
        <v>50</v>
      </c>
      <c r="L7" s="7" t="s">
        <v>25</v>
      </c>
      <c r="M7" s="7" t="s">
        <v>26</v>
      </c>
      <c r="N7" s="10" t="str">
        <f t="shared" si="1"/>
        <v>Cancelled Order</v>
      </c>
      <c r="O7" s="10" t="str">
        <f>VLOOKUP(F7,ProductMaster!$A$2:$C$23,3,FALSE)</f>
        <v>Fashion</v>
      </c>
      <c r="Q7" s="11" t="str">
        <f>IFERROR(VLOOKUP(E7,CustomerMaster!$A$1:$B$50,2, FALSE), "")</f>
        <v>Jackson Allen</v>
      </c>
      <c r="R7" s="12" t="str">
        <f t="shared" si="2"/>
        <v/>
      </c>
      <c r="S7" s="13" t="str">
        <f>VLOOKUP(F7, ProductMaster!$A$1:$B$23, 2, FALSE)</f>
        <v>Jeans</v>
      </c>
    </row>
    <row r="8">
      <c r="A8" s="7" t="s">
        <v>51</v>
      </c>
      <c r="B8" s="8" t="s">
        <v>52</v>
      </c>
      <c r="C8" s="9"/>
      <c r="D8" s="8" t="s">
        <v>53</v>
      </c>
      <c r="E8" s="7" t="s">
        <v>54</v>
      </c>
      <c r="F8" s="7" t="s">
        <v>55</v>
      </c>
      <c r="G8" s="7" t="s">
        <v>56</v>
      </c>
      <c r="H8" s="7">
        <v>105.0</v>
      </c>
      <c r="I8" s="7">
        <v>3.0</v>
      </c>
      <c r="J8" s="7">
        <v>315.0</v>
      </c>
      <c r="K8" s="7" t="s">
        <v>57</v>
      </c>
      <c r="L8" s="7" t="s">
        <v>25</v>
      </c>
      <c r="M8" s="7" t="s">
        <v>26</v>
      </c>
      <c r="N8" s="10" t="str">
        <f t="shared" si="1"/>
        <v>Cancelled Order</v>
      </c>
      <c r="O8" s="10" t="str">
        <f>VLOOKUP(F8,ProductMaster!$A$2:$C$23,3,FALSE)</f>
        <v>Electronics</v>
      </c>
      <c r="Q8" s="11" t="str">
        <f>IFERROR(VLOOKUP(E8,CustomerMaster!$A$1:$B$50,2, FALSE), "")</f>
        <v>Noah Wilson</v>
      </c>
      <c r="R8" s="12" t="str">
        <f t="shared" si="2"/>
        <v/>
      </c>
      <c r="S8" s="13" t="str">
        <f>VLOOKUP(F8, ProductMaster!$A$1:$B$23, 2, FALSE)</f>
        <v>Bluetooth Speaker</v>
      </c>
    </row>
    <row r="9">
      <c r="A9" s="7" t="s">
        <v>58</v>
      </c>
      <c r="B9" s="8">
        <v>44930.0</v>
      </c>
      <c r="C9" s="9"/>
      <c r="D9" s="8">
        <v>45081.0</v>
      </c>
      <c r="E9" s="7" t="s">
        <v>59</v>
      </c>
      <c r="F9" s="7" t="s">
        <v>60</v>
      </c>
      <c r="G9" s="7" t="s">
        <v>61</v>
      </c>
      <c r="H9" s="7">
        <v>37.0</v>
      </c>
      <c r="I9" s="7">
        <v>5.0</v>
      </c>
      <c r="J9" s="7">
        <v>185.0</v>
      </c>
      <c r="K9" s="7" t="s">
        <v>42</v>
      </c>
      <c r="L9" s="7" t="s">
        <v>25</v>
      </c>
      <c r="M9" s="7" t="s">
        <v>26</v>
      </c>
      <c r="N9" s="10" t="str">
        <f t="shared" si="1"/>
        <v>Cancelled Order</v>
      </c>
      <c r="O9" s="10" t="str">
        <f>VLOOKUP(F9,ProductMaster!$A$2:$C$23,3,FALSE)</f>
        <v>Home</v>
      </c>
      <c r="Q9" s="11" t="str">
        <f>IFERROR(VLOOKUP(E9,CustomerMaster!$A$1:$B$50,2, FALSE), "")</f>
        <v>Ava Robinson</v>
      </c>
      <c r="R9" s="12" t="str">
        <f t="shared" si="2"/>
        <v/>
      </c>
      <c r="S9" s="13" t="str">
        <f>VLOOKUP(F9, ProductMaster!$A$1:$B$23, 2, FALSE)</f>
        <v>Wall Clock</v>
      </c>
    </row>
    <row r="10">
      <c r="A10" s="7" t="s">
        <v>62</v>
      </c>
      <c r="B10" s="8" t="s">
        <v>63</v>
      </c>
      <c r="C10" s="9"/>
      <c r="D10" s="9"/>
      <c r="E10" s="7" t="s">
        <v>64</v>
      </c>
      <c r="F10" s="7" t="s">
        <v>65</v>
      </c>
      <c r="G10" s="7" t="s">
        <v>56</v>
      </c>
      <c r="H10" s="7">
        <v>44.0</v>
      </c>
      <c r="I10" s="7">
        <v>2.0</v>
      </c>
      <c r="J10" s="7">
        <v>88.0</v>
      </c>
      <c r="K10" s="7" t="s">
        <v>33</v>
      </c>
      <c r="L10" s="7" t="s">
        <v>38</v>
      </c>
      <c r="M10" s="7" t="s">
        <v>47</v>
      </c>
      <c r="N10" s="10" t="str">
        <f t="shared" si="1"/>
        <v>Active Order</v>
      </c>
      <c r="O10" s="10" t="str">
        <f>VLOOKUP(F10,ProductMaster!$A$2:$C$23,3,FALSE)</f>
        <v>Fashion</v>
      </c>
      <c r="Q10" s="11" t="str">
        <f>IFERROR(VLOOKUP(E10,CustomerMaster!$A$1:$B$50,2, FALSE), "")</f>
        <v>Olivia Martinez</v>
      </c>
      <c r="R10" s="12" t="str">
        <f t="shared" si="2"/>
        <v/>
      </c>
      <c r="S10" s="13" t="str">
        <f>VLOOKUP(F10, ProductMaster!$A$1:$B$23, 2, FALSE)</f>
        <v>Formal Shirt</v>
      </c>
    </row>
    <row r="11">
      <c r="A11" s="7" t="s">
        <v>66</v>
      </c>
      <c r="B11" s="8" t="s">
        <v>67</v>
      </c>
      <c r="C11" s="9"/>
      <c r="D11" s="9"/>
      <c r="E11" s="7" t="s">
        <v>59</v>
      </c>
      <c r="F11" s="7" t="s">
        <v>68</v>
      </c>
      <c r="G11" s="7" t="s">
        <v>37</v>
      </c>
      <c r="H11" s="7">
        <v>141.0</v>
      </c>
      <c r="I11" s="7">
        <v>4.0</v>
      </c>
      <c r="J11" s="7">
        <v>564.0</v>
      </c>
      <c r="K11" s="7" t="s">
        <v>57</v>
      </c>
      <c r="L11" s="7" t="s">
        <v>38</v>
      </c>
      <c r="M11" s="7" t="s">
        <v>26</v>
      </c>
      <c r="N11" s="10" t="str">
        <f t="shared" si="1"/>
        <v>Active Order</v>
      </c>
      <c r="O11" s="10" t="str">
        <f>VLOOKUP(F11,ProductMaster!$A$2:$C$23,3,FALSE)</f>
        <v>Home</v>
      </c>
      <c r="Q11" s="11" t="str">
        <f>IFERROR(VLOOKUP(E11,CustomerMaster!$A$1:$B$50,2, FALSE), "")</f>
        <v>Ava Robinson</v>
      </c>
      <c r="R11" s="12" t="str">
        <f t="shared" si="2"/>
        <v/>
      </c>
      <c r="S11" s="13" t="str">
        <f>VLOOKUP(F11, ProductMaster!$A$1:$B$23, 2, FALSE)</f>
        <v>Cookware Set</v>
      </c>
    </row>
    <row r="12">
      <c r="A12" s="7" t="s">
        <v>69</v>
      </c>
      <c r="B12" s="8">
        <v>45021.0</v>
      </c>
      <c r="C12" s="9"/>
      <c r="D12" s="8">
        <v>45143.0</v>
      </c>
      <c r="E12" s="7" t="s">
        <v>70</v>
      </c>
      <c r="F12" s="7" t="s">
        <v>71</v>
      </c>
      <c r="G12" s="7" t="s">
        <v>37</v>
      </c>
      <c r="H12" s="7">
        <v>249.0</v>
      </c>
      <c r="I12" s="7">
        <v>1.0</v>
      </c>
      <c r="J12" s="7">
        <v>249.0</v>
      </c>
      <c r="K12" s="7" t="s">
        <v>50</v>
      </c>
      <c r="L12" s="7" t="s">
        <v>25</v>
      </c>
      <c r="M12" s="7" t="s">
        <v>39</v>
      </c>
      <c r="N12" s="10" t="str">
        <f t="shared" si="1"/>
        <v>Cancelled Order</v>
      </c>
      <c r="O12" s="10" t="str">
        <f>VLOOKUP(F12,ProductMaster!$A$2:$C$23,3,FALSE)</f>
        <v>Electronics</v>
      </c>
      <c r="Q12" s="11" t="str">
        <f>IFERROR(VLOOKUP(E12,CustomerMaster!$A$1:$B$50,2, FALSE), "")</f>
        <v>Emily Johnson</v>
      </c>
      <c r="R12" s="12" t="str">
        <f t="shared" si="2"/>
        <v/>
      </c>
      <c r="S12" s="13" t="str">
        <f>VLOOKUP(F12, ProductMaster!$A$1:$B$23, 2, FALSE)</f>
        <v>Smartwatch</v>
      </c>
    </row>
    <row r="13">
      <c r="A13" s="7" t="s">
        <v>72</v>
      </c>
      <c r="B13" s="8" t="s">
        <v>73</v>
      </c>
      <c r="C13" s="9"/>
      <c r="D13" s="9"/>
      <c r="E13" s="7" t="s">
        <v>74</v>
      </c>
      <c r="F13" s="7" t="s">
        <v>71</v>
      </c>
      <c r="G13" s="7" t="s">
        <v>56</v>
      </c>
      <c r="H13" s="7">
        <v>247.0</v>
      </c>
      <c r="I13" s="7">
        <v>3.0</v>
      </c>
      <c r="J13" s="7">
        <v>741.0</v>
      </c>
      <c r="K13" s="7" t="s">
        <v>50</v>
      </c>
      <c r="L13" s="7" t="s">
        <v>38</v>
      </c>
      <c r="M13" s="7" t="s">
        <v>75</v>
      </c>
      <c r="N13" s="10" t="str">
        <f t="shared" si="1"/>
        <v>Active Order</v>
      </c>
      <c r="O13" s="10" t="str">
        <f>VLOOKUP(F13,ProductMaster!$A$2:$C$23,3,FALSE)</f>
        <v>Electronics</v>
      </c>
      <c r="Q13" s="11" t="str">
        <f>IFERROR(VLOOKUP(E13,CustomerMaster!$A$1:$B$50,2, FALSE), "")</f>
        <v>Emily Johnson</v>
      </c>
      <c r="R13" s="12" t="str">
        <f t="shared" si="2"/>
        <v/>
      </c>
      <c r="S13" s="13" t="str">
        <f>VLOOKUP(F13, ProductMaster!$A$1:$B$23, 2, FALSE)</f>
        <v>Smartwatch</v>
      </c>
    </row>
    <row r="14">
      <c r="A14" s="7" t="s">
        <v>76</v>
      </c>
      <c r="B14" s="8" t="s">
        <v>77</v>
      </c>
      <c r="C14" s="9"/>
      <c r="D14" s="8" t="s">
        <v>78</v>
      </c>
      <c r="E14" s="7" t="s">
        <v>79</v>
      </c>
      <c r="F14" s="7" t="s">
        <v>80</v>
      </c>
      <c r="G14" s="7" t="s">
        <v>56</v>
      </c>
      <c r="H14" s="7">
        <v>96.0</v>
      </c>
      <c r="I14" s="7">
        <v>1.0</v>
      </c>
      <c r="J14" s="7">
        <v>96.0</v>
      </c>
      <c r="K14" s="7" t="s">
        <v>24</v>
      </c>
      <c r="L14" s="7" t="s">
        <v>25</v>
      </c>
      <c r="M14" s="7" t="s">
        <v>47</v>
      </c>
      <c r="N14" s="10" t="str">
        <f t="shared" si="1"/>
        <v>Cancelled Order</v>
      </c>
      <c r="O14" s="10" t="str">
        <f>VLOOKUP(F14,ProductMaster!$A$2:$C$23,3,FALSE)</f>
        <v>Fashion</v>
      </c>
      <c r="Q14" s="11" t="str">
        <f>IFERROR(VLOOKUP(E14,CustomerMaster!$A$1:$B$50,2, FALSE), "")</f>
        <v>Charlotte Reed</v>
      </c>
      <c r="R14" s="12" t="str">
        <f t="shared" si="2"/>
        <v/>
      </c>
      <c r="S14" s="13" t="str">
        <f>VLOOKUP(F14, ProductMaster!$A$1:$B$23, 2, FALSE)</f>
        <v>Shoes</v>
      </c>
    </row>
    <row r="15">
      <c r="A15" s="7" t="s">
        <v>81</v>
      </c>
      <c r="B15" s="8" t="s">
        <v>29</v>
      </c>
      <c r="C15" s="9"/>
      <c r="D15" s="8" t="s">
        <v>77</v>
      </c>
      <c r="E15" s="7" t="s">
        <v>82</v>
      </c>
      <c r="F15" s="7" t="s">
        <v>83</v>
      </c>
      <c r="G15" s="7" t="s">
        <v>61</v>
      </c>
      <c r="H15" s="7">
        <v>74.0</v>
      </c>
      <c r="I15" s="7">
        <v>5.0</v>
      </c>
      <c r="J15" s="7">
        <v>370.0</v>
      </c>
      <c r="K15" s="7" t="s">
        <v>24</v>
      </c>
      <c r="L15" s="7" t="s">
        <v>25</v>
      </c>
      <c r="M15" s="7" t="s">
        <v>47</v>
      </c>
      <c r="N15" s="10" t="str">
        <f t="shared" si="1"/>
        <v>Cancelled Order</v>
      </c>
      <c r="O15" s="10" t="str">
        <f>VLOOKUP(F15,ProductMaster!$A$2:$C$23,3,FALSE)</f>
        <v>Electronics</v>
      </c>
      <c r="Q15" s="11" t="str">
        <f>IFERROR(VLOOKUP(E15,CustomerMaster!$A$1:$B$50,2, FALSE), "")</f>
        <v>Hazel Rivera</v>
      </c>
      <c r="R15" s="12" t="str">
        <f t="shared" si="2"/>
        <v/>
      </c>
      <c r="S15" s="13" t="str">
        <f>VLOOKUP(F15, ProductMaster!$A$1:$B$23, 2, FALSE)</f>
        <v>Gaming Mouse</v>
      </c>
    </row>
    <row r="16">
      <c r="A16" s="7" t="s">
        <v>84</v>
      </c>
      <c r="B16" s="8" t="s">
        <v>85</v>
      </c>
      <c r="C16" s="9"/>
      <c r="D16" s="8">
        <v>44966.0</v>
      </c>
      <c r="E16" s="7" t="s">
        <v>82</v>
      </c>
      <c r="F16" s="7" t="s">
        <v>86</v>
      </c>
      <c r="G16" s="7" t="s">
        <v>37</v>
      </c>
      <c r="H16" s="7">
        <v>27.0</v>
      </c>
      <c r="I16" s="7">
        <v>1.0</v>
      </c>
      <c r="J16" s="7">
        <v>27.0</v>
      </c>
      <c r="K16" s="7" t="s">
        <v>33</v>
      </c>
      <c r="L16" s="7" t="s">
        <v>25</v>
      </c>
      <c r="M16" s="7" t="s">
        <v>47</v>
      </c>
      <c r="N16" s="10" t="str">
        <f t="shared" si="1"/>
        <v>Cancelled Order</v>
      </c>
      <c r="O16" s="10" t="str">
        <f>VLOOKUP(F16,ProductMaster!$A$2:$C$23,3,FALSE)</f>
        <v>Fashion</v>
      </c>
      <c r="Q16" s="11" t="str">
        <f>IFERROR(VLOOKUP(E16,CustomerMaster!$A$1:$B$50,2, FALSE), "")</f>
        <v>Hazel Rivera</v>
      </c>
      <c r="R16" s="12" t="str">
        <f t="shared" si="2"/>
        <v/>
      </c>
      <c r="S16" s="13" t="str">
        <f>VLOOKUP(F16, ProductMaster!$A$1:$B$23, 2, FALSE)</f>
        <v>T-Shirt</v>
      </c>
    </row>
    <row r="17">
      <c r="A17" s="7" t="s">
        <v>87</v>
      </c>
      <c r="B17" s="8" t="s">
        <v>88</v>
      </c>
      <c r="C17" s="9"/>
      <c r="D17" s="9"/>
      <c r="E17" s="7" t="s">
        <v>89</v>
      </c>
      <c r="F17" s="7" t="s">
        <v>86</v>
      </c>
      <c r="G17" s="7" t="s">
        <v>37</v>
      </c>
      <c r="H17" s="7">
        <v>27.0</v>
      </c>
      <c r="I17" s="7">
        <v>3.0</v>
      </c>
      <c r="J17" s="7">
        <v>81.0</v>
      </c>
      <c r="K17" s="7" t="s">
        <v>57</v>
      </c>
      <c r="L17" s="7" t="s">
        <v>38</v>
      </c>
      <c r="M17" s="7" t="s">
        <v>47</v>
      </c>
      <c r="N17" s="10" t="str">
        <f t="shared" si="1"/>
        <v>Active Order</v>
      </c>
      <c r="O17" s="10" t="str">
        <f>VLOOKUP(F17,ProductMaster!$A$2:$C$23,3,FALSE)</f>
        <v>Fashion</v>
      </c>
      <c r="Q17" s="11" t="str">
        <f>IFERROR(VLOOKUP(E17,CustomerMaster!$A$1:$B$50,2, FALSE), "")</f>
        <v>Scarlett Murphy</v>
      </c>
      <c r="R17" s="12" t="str">
        <f t="shared" si="2"/>
        <v/>
      </c>
      <c r="S17" s="13" t="str">
        <f>VLOOKUP(F17, ProductMaster!$A$1:$B$23, 2, FALSE)</f>
        <v>T-Shirt</v>
      </c>
    </row>
    <row r="18">
      <c r="A18" s="7" t="s">
        <v>90</v>
      </c>
      <c r="B18" s="8" t="s">
        <v>91</v>
      </c>
      <c r="C18" s="8">
        <v>44933.0</v>
      </c>
      <c r="D18" s="9"/>
      <c r="E18" s="7" t="s">
        <v>74</v>
      </c>
      <c r="F18" s="7" t="s">
        <v>92</v>
      </c>
      <c r="G18" s="7" t="s">
        <v>32</v>
      </c>
      <c r="H18" s="7">
        <v>21.0</v>
      </c>
      <c r="I18" s="7">
        <v>3.0</v>
      </c>
      <c r="J18" s="7">
        <v>63.0</v>
      </c>
      <c r="K18" s="7" t="s">
        <v>33</v>
      </c>
      <c r="L18" s="7" t="s">
        <v>34</v>
      </c>
      <c r="M18" s="7" t="s">
        <v>26</v>
      </c>
      <c r="N18" s="10" t="str">
        <f t="shared" si="1"/>
        <v>Completed Order</v>
      </c>
      <c r="O18" s="10" t="str">
        <f>VLOOKUP(F18,ProductMaster!$A$2:$C$23,3,FALSE)</f>
        <v>Books</v>
      </c>
      <c r="P18" s="7">
        <v>3.0</v>
      </c>
      <c r="Q18" s="11" t="str">
        <f>IFERROR(VLOOKUP(E18,CustomerMaster!$A$1:$B$50,2, FALSE), "")</f>
        <v>Emily Johnson</v>
      </c>
      <c r="R18" s="12" t="str">
        <f t="shared" si="2"/>
        <v>Slow</v>
      </c>
      <c r="S18" s="13" t="str">
        <f>VLOOKUP(F18, ProductMaster!$A$1:$B$23, 2, FALSE)</f>
        <v>Novel</v>
      </c>
    </row>
    <row r="19">
      <c r="A19" s="7" t="s">
        <v>93</v>
      </c>
      <c r="B19" s="8" t="s">
        <v>94</v>
      </c>
      <c r="C19" s="9"/>
      <c r="D19" s="9"/>
      <c r="E19" s="7" t="s">
        <v>95</v>
      </c>
      <c r="F19" s="7" t="s">
        <v>96</v>
      </c>
      <c r="G19" s="7" t="s">
        <v>61</v>
      </c>
      <c r="H19" s="7">
        <v>70.0</v>
      </c>
      <c r="I19" s="7">
        <v>5.0</v>
      </c>
      <c r="J19" s="7">
        <v>350.0</v>
      </c>
      <c r="K19" s="7" t="s">
        <v>42</v>
      </c>
      <c r="L19" s="7" t="s">
        <v>38</v>
      </c>
      <c r="M19" s="7" t="s">
        <v>47</v>
      </c>
      <c r="N19" s="10" t="str">
        <f t="shared" si="1"/>
        <v>Active Order</v>
      </c>
      <c r="O19" s="10" t="str">
        <f>VLOOKUP(F19,ProductMaster!$A$2:$C$23,3,FALSE)</f>
        <v>Books</v>
      </c>
      <c r="Q19" s="11" t="str">
        <f>IFERROR(VLOOKUP(E19,CustomerMaster!$A$1:$B$50,2, FALSE), "")</f>
        <v>Mason Hall</v>
      </c>
      <c r="R19" s="12" t="str">
        <f t="shared" si="2"/>
        <v/>
      </c>
      <c r="S19" s="13" t="str">
        <f>VLOOKUP(F19, ProductMaster!$A$1:$B$23, 2, FALSE)</f>
        <v>Textbook</v>
      </c>
    </row>
    <row r="20">
      <c r="A20" s="7" t="s">
        <v>97</v>
      </c>
      <c r="B20" s="8" t="s">
        <v>98</v>
      </c>
      <c r="C20" s="9"/>
      <c r="D20" s="9"/>
      <c r="E20" s="7" t="s">
        <v>99</v>
      </c>
      <c r="F20" s="7" t="s">
        <v>80</v>
      </c>
      <c r="G20" s="7" t="s">
        <v>37</v>
      </c>
      <c r="H20" s="7">
        <v>94.0</v>
      </c>
      <c r="I20" s="7">
        <v>4.0</v>
      </c>
      <c r="J20" s="7">
        <v>376.0</v>
      </c>
      <c r="K20" s="7" t="s">
        <v>33</v>
      </c>
      <c r="L20" s="7" t="s">
        <v>38</v>
      </c>
      <c r="M20" s="7" t="s">
        <v>39</v>
      </c>
      <c r="N20" s="10" t="str">
        <f t="shared" si="1"/>
        <v>Active Order</v>
      </c>
      <c r="O20" s="10" t="str">
        <f>VLOOKUP(F20,ProductMaster!$A$2:$C$23,3,FALSE)</f>
        <v>Fashion</v>
      </c>
      <c r="Q20" s="11" t="str">
        <f>IFERROR(VLOOKUP(E20,CustomerMaster!$A$1:$B$50,2, FALSE), "")</f>
        <v>Jacob Price</v>
      </c>
      <c r="R20" s="12" t="str">
        <f t="shared" si="2"/>
        <v/>
      </c>
      <c r="S20" s="13" t="str">
        <f>VLOOKUP(F20, ProductMaster!$A$1:$B$23, 2, FALSE)</f>
        <v>Shoes</v>
      </c>
    </row>
    <row r="21">
      <c r="A21" s="7" t="s">
        <v>100</v>
      </c>
      <c r="B21" s="8">
        <v>45264.0</v>
      </c>
      <c r="C21" s="9"/>
      <c r="D21" s="9"/>
      <c r="E21" s="7" t="s">
        <v>101</v>
      </c>
      <c r="F21" s="7" t="s">
        <v>102</v>
      </c>
      <c r="G21" s="7" t="s">
        <v>23</v>
      </c>
      <c r="H21" s="7">
        <v>813.0</v>
      </c>
      <c r="I21" s="7">
        <v>2.0</v>
      </c>
      <c r="J21" s="7">
        <v>1626.0</v>
      </c>
      <c r="K21" s="7" t="s">
        <v>33</v>
      </c>
      <c r="L21" s="7" t="s">
        <v>38</v>
      </c>
      <c r="M21" s="7" t="s">
        <v>75</v>
      </c>
      <c r="N21" s="10" t="str">
        <f t="shared" si="1"/>
        <v>Active Order</v>
      </c>
      <c r="O21" s="10" t="str">
        <f>VLOOKUP(F21,ProductMaster!$A$2:$C$23,3,FALSE)</f>
        <v>Electronics</v>
      </c>
      <c r="Q21" s="11" t="str">
        <f>IFERROR(VLOOKUP(E21,CustomerMaster!$A$1:$B$50,2, FALSE), "")</f>
        <v>Emma King</v>
      </c>
      <c r="R21" s="12" t="str">
        <f t="shared" si="2"/>
        <v/>
      </c>
      <c r="S21" s="13" t="str">
        <f>VLOOKUP(F21, ProductMaster!$A$1:$B$23, 2, FALSE)</f>
        <v>Smartphone</v>
      </c>
    </row>
    <row r="22">
      <c r="A22" s="7" t="s">
        <v>103</v>
      </c>
      <c r="B22" s="8">
        <v>44967.0</v>
      </c>
      <c r="C22" s="9"/>
      <c r="D22" s="9"/>
      <c r="E22" s="7" t="s">
        <v>64</v>
      </c>
      <c r="F22" s="7" t="s">
        <v>92</v>
      </c>
      <c r="G22" s="7" t="s">
        <v>56</v>
      </c>
      <c r="H22" s="7">
        <v>21.0</v>
      </c>
      <c r="I22" s="7">
        <v>4.0</v>
      </c>
      <c r="J22" s="7">
        <v>84.0</v>
      </c>
      <c r="K22" s="7" t="s">
        <v>42</v>
      </c>
      <c r="L22" s="7" t="s">
        <v>38</v>
      </c>
      <c r="M22" s="7" t="s">
        <v>47</v>
      </c>
      <c r="N22" s="10" t="str">
        <f t="shared" si="1"/>
        <v>Active Order</v>
      </c>
      <c r="O22" s="10" t="str">
        <f>VLOOKUP(F22,ProductMaster!$A$2:$C$23,3,FALSE)</f>
        <v>Books</v>
      </c>
      <c r="Q22" s="11" t="str">
        <f>IFERROR(VLOOKUP(E22,CustomerMaster!$A$1:$B$50,2, FALSE), "")</f>
        <v>Olivia Martinez</v>
      </c>
      <c r="R22" s="12" t="str">
        <f t="shared" si="2"/>
        <v/>
      </c>
      <c r="S22" s="13" t="str">
        <f>VLOOKUP(F22, ProductMaster!$A$1:$B$23, 2, FALSE)</f>
        <v>Novel</v>
      </c>
    </row>
    <row r="23">
      <c r="A23" s="7" t="s">
        <v>104</v>
      </c>
      <c r="B23" s="8">
        <v>45180.0</v>
      </c>
      <c r="C23" s="9"/>
      <c r="D23" s="9"/>
      <c r="E23" s="7" t="s">
        <v>79</v>
      </c>
      <c r="F23" s="7" t="s">
        <v>22</v>
      </c>
      <c r="G23" s="7" t="s">
        <v>61</v>
      </c>
      <c r="H23" s="7">
        <v>46.0</v>
      </c>
      <c r="I23" s="7">
        <v>5.0</v>
      </c>
      <c r="J23" s="7">
        <v>230.0</v>
      </c>
      <c r="K23" s="7" t="s">
        <v>42</v>
      </c>
      <c r="L23" s="7" t="s">
        <v>38</v>
      </c>
      <c r="M23" s="7" t="s">
        <v>39</v>
      </c>
      <c r="N23" s="10" t="str">
        <f t="shared" si="1"/>
        <v>Active Order</v>
      </c>
      <c r="O23" s="10" t="str">
        <f>VLOOKUP(F23,ProductMaster!$A$2:$C$23,3,FALSE)</f>
        <v>Home</v>
      </c>
      <c r="Q23" s="11" t="str">
        <f>IFERROR(VLOOKUP(E23,CustomerMaster!$A$1:$B$50,2, FALSE), "")</f>
        <v>Charlotte Reed</v>
      </c>
      <c r="R23" s="12" t="str">
        <f t="shared" si="2"/>
        <v/>
      </c>
      <c r="S23" s="13" t="str">
        <f>VLOOKUP(F23, ProductMaster!$A$1:$B$23, 2, FALSE)</f>
        <v>Lamp</v>
      </c>
    </row>
    <row r="24">
      <c r="A24" s="7" t="s">
        <v>105</v>
      </c>
      <c r="B24" s="8" t="s">
        <v>88</v>
      </c>
      <c r="C24" s="9"/>
      <c r="D24" s="8" t="s">
        <v>106</v>
      </c>
      <c r="E24" s="7" t="s">
        <v>107</v>
      </c>
      <c r="F24" s="7" t="s">
        <v>46</v>
      </c>
      <c r="G24" s="7" t="s">
        <v>61</v>
      </c>
      <c r="H24" s="7">
        <v>58.0</v>
      </c>
      <c r="I24" s="7">
        <v>3.0</v>
      </c>
      <c r="J24" s="7">
        <v>174.0</v>
      </c>
      <c r="K24" s="7" t="s">
        <v>50</v>
      </c>
      <c r="L24" s="7" t="s">
        <v>25</v>
      </c>
      <c r="M24" s="7" t="s">
        <v>47</v>
      </c>
      <c r="N24" s="10" t="str">
        <f t="shared" si="1"/>
        <v>Cancelled Order</v>
      </c>
      <c r="O24" s="10" t="str">
        <f>VLOOKUP(F24,ProductMaster!$A$2:$C$23,3,FALSE)</f>
        <v>Fashion</v>
      </c>
      <c r="Q24" s="11" t="str">
        <f>IFERROR(VLOOKUP(E24,CustomerMaster!$A$1:$B$50,2, FALSE), "")</f>
        <v>Elijah Lewis</v>
      </c>
      <c r="R24" s="12" t="str">
        <f t="shared" si="2"/>
        <v/>
      </c>
      <c r="S24" s="13" t="str">
        <f>VLOOKUP(F24, ProductMaster!$A$1:$B$23, 2, FALSE)</f>
        <v>Jeans</v>
      </c>
    </row>
    <row r="25">
      <c r="A25" s="7" t="s">
        <v>108</v>
      </c>
      <c r="B25" s="8">
        <v>44968.0</v>
      </c>
      <c r="C25" s="8">
        <v>45057.0</v>
      </c>
      <c r="D25" s="9"/>
      <c r="E25" s="7" t="s">
        <v>109</v>
      </c>
      <c r="F25" s="7" t="s">
        <v>80</v>
      </c>
      <c r="G25" s="7" t="s">
        <v>61</v>
      </c>
      <c r="H25" s="7">
        <v>96.0</v>
      </c>
      <c r="I25" s="7">
        <v>5.0</v>
      </c>
      <c r="J25" s="7">
        <v>480.0</v>
      </c>
      <c r="K25" s="7" t="s">
        <v>50</v>
      </c>
      <c r="L25" s="7" t="s">
        <v>34</v>
      </c>
      <c r="M25" s="7" t="s">
        <v>47</v>
      </c>
      <c r="N25" s="10" t="str">
        <f t="shared" si="1"/>
        <v>Completed Order</v>
      </c>
      <c r="O25" s="10" t="str">
        <f>VLOOKUP(F25,ProductMaster!$A$2:$C$23,3,FALSE)</f>
        <v>Fashion</v>
      </c>
      <c r="P25" s="7">
        <v>3.0</v>
      </c>
      <c r="Q25" s="11" t="str">
        <f>IFERROR(VLOOKUP(E25,CustomerMaster!$A$1:$B$50,2, FALSE), "")</f>
        <v>Lily Bennett</v>
      </c>
      <c r="R25" s="12" t="str">
        <f t="shared" si="2"/>
        <v>Slow</v>
      </c>
      <c r="S25" s="13" t="str">
        <f>VLOOKUP(F25, ProductMaster!$A$1:$B$23, 2, FALSE)</f>
        <v>Shoes</v>
      </c>
    </row>
    <row r="26">
      <c r="A26" s="7" t="s">
        <v>110</v>
      </c>
      <c r="B26" s="8" t="s">
        <v>111</v>
      </c>
      <c r="C26" s="8" t="s">
        <v>112</v>
      </c>
      <c r="D26" s="9"/>
      <c r="E26" s="7" t="s">
        <v>113</v>
      </c>
      <c r="F26" s="7" t="s">
        <v>114</v>
      </c>
      <c r="G26" s="7" t="s">
        <v>37</v>
      </c>
      <c r="H26" s="7">
        <v>43.0</v>
      </c>
      <c r="I26" s="7">
        <v>1.0</v>
      </c>
      <c r="J26" s="7">
        <v>43.0</v>
      </c>
      <c r="K26" s="7" t="s">
        <v>57</v>
      </c>
      <c r="L26" s="7" t="s">
        <v>34</v>
      </c>
      <c r="M26" s="7" t="s">
        <v>47</v>
      </c>
      <c r="N26" s="10" t="str">
        <f t="shared" si="1"/>
        <v>Completed Order</v>
      </c>
      <c r="O26" s="10" t="str">
        <f>VLOOKUP(F26,ProductMaster!$A$2:$C$23,3,FALSE)</f>
        <v>Toys</v>
      </c>
      <c r="P26" s="7">
        <v>2.0</v>
      </c>
      <c r="Q26" s="11" t="str">
        <f>IFERROR(VLOOKUP(E26,CustomerMaster!$A$1:$B$50,2, FALSE), "")</f>
        <v>Benjamin Clark</v>
      </c>
      <c r="R26" s="12" t="str">
        <f t="shared" si="2"/>
        <v>Fast</v>
      </c>
      <c r="S26" s="13" t="str">
        <f>VLOOKUP(F26, ProductMaster!$A$1:$B$23, 2, FALSE)</f>
        <v>Action Figure</v>
      </c>
    </row>
    <row r="27">
      <c r="A27" s="7" t="s">
        <v>115</v>
      </c>
      <c r="B27" s="8" t="s">
        <v>116</v>
      </c>
      <c r="C27" s="8" t="s">
        <v>117</v>
      </c>
      <c r="D27" s="9"/>
      <c r="E27" s="7" t="s">
        <v>45</v>
      </c>
      <c r="F27" s="7" t="s">
        <v>118</v>
      </c>
      <c r="G27" s="7" t="s">
        <v>37</v>
      </c>
      <c r="H27" s="7">
        <v>64.0</v>
      </c>
      <c r="I27" s="7">
        <v>4.0</v>
      </c>
      <c r="J27" s="7">
        <v>256.0</v>
      </c>
      <c r="K27" s="7" t="s">
        <v>57</v>
      </c>
      <c r="L27" s="7" t="s">
        <v>34</v>
      </c>
      <c r="M27" s="7" t="s">
        <v>39</v>
      </c>
      <c r="N27" s="10" t="str">
        <f t="shared" si="1"/>
        <v>Completed Order</v>
      </c>
      <c r="O27" s="10" t="str">
        <f>VLOOKUP(F27,ProductMaster!$A$2:$C$23,3,FALSE)</f>
        <v>Fashion</v>
      </c>
      <c r="P27" s="7">
        <v>6.0</v>
      </c>
      <c r="Q27" s="11" t="str">
        <f>IFERROR(VLOOKUP(E27,CustomerMaster!$A$1:$B$50,2, FALSE), "")</f>
        <v>Hazel Brooks</v>
      </c>
      <c r="R27" s="12" t="str">
        <f t="shared" si="2"/>
        <v>Slow</v>
      </c>
      <c r="S27" s="13" t="str">
        <f>VLOOKUP(F27, ProductMaster!$A$1:$B$23, 2, FALSE)</f>
        <v>Backpack</v>
      </c>
    </row>
    <row r="28">
      <c r="A28" s="7" t="s">
        <v>119</v>
      </c>
      <c r="B28" s="8" t="s">
        <v>120</v>
      </c>
      <c r="C28" s="9"/>
      <c r="D28" s="9"/>
      <c r="E28" s="7" t="s">
        <v>121</v>
      </c>
      <c r="F28" s="7" t="s">
        <v>96</v>
      </c>
      <c r="G28" s="7" t="s">
        <v>37</v>
      </c>
      <c r="H28" s="7">
        <v>70.0</v>
      </c>
      <c r="I28" s="7">
        <v>2.0</v>
      </c>
      <c r="J28" s="7">
        <v>140.0</v>
      </c>
      <c r="K28" s="7" t="s">
        <v>50</v>
      </c>
      <c r="L28" s="7" t="s">
        <v>38</v>
      </c>
      <c r="M28" s="7" t="s">
        <v>47</v>
      </c>
      <c r="N28" s="10" t="str">
        <f t="shared" si="1"/>
        <v>Active Order</v>
      </c>
      <c r="O28" s="10" t="str">
        <f>VLOOKUP(F28,ProductMaster!$A$2:$C$23,3,FALSE)</f>
        <v>Books</v>
      </c>
      <c r="Q28" s="11" t="str">
        <f>IFERROR(VLOOKUP(E28,CustomerMaster!$A$1:$B$50,2, FALSE), "")</f>
        <v>Grace Scott</v>
      </c>
      <c r="R28" s="12" t="str">
        <f t="shared" si="2"/>
        <v/>
      </c>
      <c r="S28" s="13" t="str">
        <f>VLOOKUP(F28, ProductMaster!$A$1:$B$23, 2, FALSE)</f>
        <v>Textbook</v>
      </c>
    </row>
    <row r="29">
      <c r="A29" s="7" t="s">
        <v>122</v>
      </c>
      <c r="B29" s="8">
        <v>45179.0</v>
      </c>
      <c r="C29" s="9"/>
      <c r="D29" s="9"/>
      <c r="E29" s="7" t="s">
        <v>121</v>
      </c>
      <c r="F29" s="7" t="s">
        <v>31</v>
      </c>
      <c r="G29" s="7" t="s">
        <v>56</v>
      </c>
      <c r="H29" s="7">
        <v>97.0</v>
      </c>
      <c r="I29" s="7">
        <v>3.0</v>
      </c>
      <c r="J29" s="7">
        <v>291.0</v>
      </c>
      <c r="K29" s="7" t="s">
        <v>33</v>
      </c>
      <c r="L29" s="7" t="s">
        <v>38</v>
      </c>
      <c r="M29" s="7" t="s">
        <v>47</v>
      </c>
      <c r="N29" s="10" t="str">
        <f t="shared" si="1"/>
        <v>Active Order</v>
      </c>
      <c r="O29" s="10" t="str">
        <f>VLOOKUP(F29,ProductMaster!$A$2:$C$23,3,FALSE)</f>
        <v>Toys</v>
      </c>
      <c r="Q29" s="11" t="str">
        <f>IFERROR(VLOOKUP(E29,CustomerMaster!$A$1:$B$50,2, FALSE), "")</f>
        <v>Grace Scott</v>
      </c>
      <c r="R29" s="12" t="str">
        <f t="shared" si="2"/>
        <v/>
      </c>
      <c r="S29" s="13" t="str">
        <f>VLOOKUP(F29, ProductMaster!$A$1:$B$23, 2, FALSE)</f>
        <v>Doll House</v>
      </c>
    </row>
    <row r="30">
      <c r="A30" s="7" t="s">
        <v>123</v>
      </c>
      <c r="B30" s="8">
        <v>45117.0</v>
      </c>
      <c r="C30" s="9"/>
      <c r="D30" s="8">
        <v>45209.0</v>
      </c>
      <c r="E30" s="7" t="s">
        <v>124</v>
      </c>
      <c r="F30" s="7" t="s">
        <v>60</v>
      </c>
      <c r="G30" s="7" t="s">
        <v>32</v>
      </c>
      <c r="H30" s="7">
        <v>37.0</v>
      </c>
      <c r="I30" s="7">
        <v>3.0</v>
      </c>
      <c r="J30" s="7">
        <v>111.0</v>
      </c>
      <c r="K30" s="7" t="s">
        <v>24</v>
      </c>
      <c r="L30" s="7" t="s">
        <v>25</v>
      </c>
      <c r="M30" s="7" t="s">
        <v>26</v>
      </c>
      <c r="N30" s="10" t="str">
        <f t="shared" si="1"/>
        <v>Cancelled Order</v>
      </c>
      <c r="O30" s="10" t="str">
        <f>VLOOKUP(F30,ProductMaster!$A$2:$C$23,3,FALSE)</f>
        <v>Home</v>
      </c>
      <c r="Q30" s="11" t="str">
        <f>IFERROR(VLOOKUP(E30,CustomerMaster!$A$1:$B$50,2, FALSE), "")</f>
        <v>Liam Walker</v>
      </c>
      <c r="R30" s="12" t="str">
        <f t="shared" si="2"/>
        <v/>
      </c>
      <c r="S30" s="13" t="str">
        <f>VLOOKUP(F30, ProductMaster!$A$1:$B$23, 2, FALSE)</f>
        <v>Wall Clock</v>
      </c>
    </row>
    <row r="31">
      <c r="A31" s="7" t="s">
        <v>125</v>
      </c>
      <c r="B31" s="8" t="s">
        <v>106</v>
      </c>
      <c r="C31" s="9"/>
      <c r="D31" s="9"/>
      <c r="E31" s="7" t="s">
        <v>126</v>
      </c>
      <c r="F31" s="7" t="s">
        <v>96</v>
      </c>
      <c r="G31" s="7" t="s">
        <v>23</v>
      </c>
      <c r="H31" s="7">
        <v>69.0</v>
      </c>
      <c r="I31" s="7">
        <v>5.0</v>
      </c>
      <c r="J31" s="7">
        <v>345.0</v>
      </c>
      <c r="K31" s="7" t="s">
        <v>50</v>
      </c>
      <c r="L31" s="7" t="s">
        <v>38</v>
      </c>
      <c r="M31" s="7" t="s">
        <v>47</v>
      </c>
      <c r="N31" s="10" t="str">
        <f t="shared" si="1"/>
        <v>Active Order</v>
      </c>
      <c r="O31" s="10" t="str">
        <f>VLOOKUP(F31,ProductMaster!$A$2:$C$23,3,FALSE)</f>
        <v>Books</v>
      </c>
      <c r="Q31" s="11" t="str">
        <f>IFERROR(VLOOKUP(E31,CustomerMaster!$A$1:$B$50,2, FALSE), "")</f>
        <v>Harper Young</v>
      </c>
      <c r="R31" s="12" t="str">
        <f t="shared" si="2"/>
        <v/>
      </c>
      <c r="S31" s="13" t="str">
        <f>VLOOKUP(F31, ProductMaster!$A$1:$B$23, 2, FALSE)</f>
        <v>Textbook</v>
      </c>
    </row>
    <row r="32">
      <c r="A32" s="7" t="s">
        <v>127</v>
      </c>
      <c r="B32" s="8" t="s">
        <v>128</v>
      </c>
      <c r="C32" s="9"/>
      <c r="D32" s="9"/>
      <c r="E32" s="7" t="s">
        <v>129</v>
      </c>
      <c r="F32" s="7" t="s">
        <v>114</v>
      </c>
      <c r="G32" s="7" t="s">
        <v>23</v>
      </c>
      <c r="H32" s="7">
        <v>42.0</v>
      </c>
      <c r="I32" s="7">
        <v>5.0</v>
      </c>
      <c r="J32" s="7">
        <v>210.0</v>
      </c>
      <c r="K32" s="7" t="s">
        <v>50</v>
      </c>
      <c r="L32" s="7" t="s">
        <v>38</v>
      </c>
      <c r="M32" s="7" t="s">
        <v>43</v>
      </c>
      <c r="N32" s="10" t="str">
        <f t="shared" si="1"/>
        <v>Active Order</v>
      </c>
      <c r="O32" s="10" t="str">
        <f>VLOOKUP(F32,ProductMaster!$A$2:$C$23,3,FALSE)</f>
        <v>Toys</v>
      </c>
      <c r="Q32" s="11" t="str">
        <f>IFERROR(VLOOKUP(E32,CustomerMaster!$A$1:$B$50,2, FALSE), "")</f>
        <v>Harper Young</v>
      </c>
      <c r="R32" s="12" t="str">
        <f t="shared" si="2"/>
        <v/>
      </c>
      <c r="S32" s="13" t="str">
        <f>VLOOKUP(F32, ProductMaster!$A$1:$B$23, 2, FALSE)</f>
        <v>Action Figure</v>
      </c>
    </row>
    <row r="33">
      <c r="A33" s="7" t="s">
        <v>130</v>
      </c>
      <c r="B33" s="8" t="s">
        <v>131</v>
      </c>
      <c r="C33" s="9"/>
      <c r="D33" s="8" t="s">
        <v>132</v>
      </c>
      <c r="E33" s="7" t="s">
        <v>133</v>
      </c>
      <c r="F33" s="7" t="s">
        <v>134</v>
      </c>
      <c r="G33" s="7" t="s">
        <v>32</v>
      </c>
      <c r="H33" s="7">
        <v>11.0</v>
      </c>
      <c r="I33" s="7">
        <v>5.0</v>
      </c>
      <c r="J33" s="7">
        <v>55.0</v>
      </c>
      <c r="K33" s="7" t="s">
        <v>57</v>
      </c>
      <c r="L33" s="7" t="s">
        <v>25</v>
      </c>
      <c r="M33" s="7" t="s">
        <v>75</v>
      </c>
      <c r="N33" s="10" t="str">
        <f t="shared" si="1"/>
        <v>Cancelled Order</v>
      </c>
      <c r="O33" s="10" t="str">
        <f>VLOOKUP(F33,ProductMaster!$A$2:$C$23,3,FALSE)</f>
        <v>Books</v>
      </c>
      <c r="Q33" s="11" t="str">
        <f>IFERROR(VLOOKUP(E33,CustomerMaster!$A$1:$B$50,2, FALSE), "")</f>
        <v>Emily Johnson</v>
      </c>
      <c r="R33" s="12" t="str">
        <f t="shared" si="2"/>
        <v/>
      </c>
      <c r="S33" s="13" t="str">
        <f>VLOOKUP(F33, ProductMaster!$A$1:$B$23, 2, FALSE)</f>
        <v>Magazine</v>
      </c>
    </row>
    <row r="34">
      <c r="A34" s="7" t="s">
        <v>135</v>
      </c>
      <c r="B34" s="8" t="s">
        <v>136</v>
      </c>
      <c r="C34" s="8" t="s">
        <v>137</v>
      </c>
      <c r="D34" s="9"/>
      <c r="E34" s="7" t="s">
        <v>107</v>
      </c>
      <c r="F34" s="7" t="s">
        <v>86</v>
      </c>
      <c r="G34" s="7" t="s">
        <v>37</v>
      </c>
      <c r="H34" s="7">
        <v>27.0</v>
      </c>
      <c r="I34" s="7">
        <v>2.0</v>
      </c>
      <c r="J34" s="7">
        <v>54.0</v>
      </c>
      <c r="K34" s="7" t="s">
        <v>24</v>
      </c>
      <c r="L34" s="7" t="s">
        <v>34</v>
      </c>
      <c r="M34" s="7" t="s">
        <v>39</v>
      </c>
      <c r="N34" s="10" t="str">
        <f t="shared" si="1"/>
        <v>Completed Order</v>
      </c>
      <c r="O34" s="10" t="str">
        <f>VLOOKUP(F34,ProductMaster!$A$2:$C$23,3,FALSE)</f>
        <v>Fashion</v>
      </c>
      <c r="P34" s="7">
        <v>1.0</v>
      </c>
      <c r="Q34" s="11" t="str">
        <f>IFERROR(VLOOKUP(E34,CustomerMaster!$A$1:$B$50,2, FALSE), "")</f>
        <v>Elijah Lewis</v>
      </c>
      <c r="R34" s="12" t="str">
        <f t="shared" si="2"/>
        <v>Fast</v>
      </c>
      <c r="S34" s="13" t="str">
        <f>VLOOKUP(F34, ProductMaster!$A$1:$B$23, 2, FALSE)</f>
        <v>T-Shirt</v>
      </c>
    </row>
    <row r="35">
      <c r="A35" s="7" t="s">
        <v>138</v>
      </c>
      <c r="B35" s="8" t="s">
        <v>139</v>
      </c>
      <c r="C35" s="9"/>
      <c r="D35" s="9"/>
      <c r="E35" s="7" t="s">
        <v>101</v>
      </c>
      <c r="F35" s="7" t="s">
        <v>92</v>
      </c>
      <c r="G35" s="7" t="s">
        <v>37</v>
      </c>
      <c r="H35" s="7">
        <v>21.0</v>
      </c>
      <c r="I35" s="7">
        <v>1.0</v>
      </c>
      <c r="J35" s="7">
        <v>21.0</v>
      </c>
      <c r="K35" s="7" t="s">
        <v>50</v>
      </c>
      <c r="L35" s="7" t="s">
        <v>38</v>
      </c>
      <c r="M35" s="7" t="s">
        <v>26</v>
      </c>
      <c r="N35" s="10" t="str">
        <f t="shared" si="1"/>
        <v>Active Order</v>
      </c>
      <c r="O35" s="10" t="str">
        <f>VLOOKUP(F35,ProductMaster!$A$2:$C$23,3,FALSE)</f>
        <v>Books</v>
      </c>
      <c r="Q35" s="11" t="str">
        <f>IFERROR(VLOOKUP(E35,CustomerMaster!$A$1:$B$50,2, FALSE), "")</f>
        <v>Emma King</v>
      </c>
      <c r="R35" s="12" t="str">
        <f t="shared" si="2"/>
        <v/>
      </c>
      <c r="S35" s="13" t="str">
        <f>VLOOKUP(F35, ProductMaster!$A$1:$B$23, 2, FALSE)</f>
        <v>Novel</v>
      </c>
    </row>
    <row r="36">
      <c r="A36" s="7" t="s">
        <v>140</v>
      </c>
      <c r="B36" s="8" t="s">
        <v>141</v>
      </c>
      <c r="C36" s="8" t="s">
        <v>142</v>
      </c>
      <c r="D36" s="9"/>
      <c r="E36" s="7" t="s">
        <v>143</v>
      </c>
      <c r="F36" s="7" t="s">
        <v>144</v>
      </c>
      <c r="G36" s="7" t="s">
        <v>37</v>
      </c>
      <c r="H36" s="7">
        <v>172.0</v>
      </c>
      <c r="I36" s="7">
        <v>1.0</v>
      </c>
      <c r="J36" s="7">
        <v>172.0</v>
      </c>
      <c r="K36" s="7" t="s">
        <v>42</v>
      </c>
      <c r="L36" s="7" t="s">
        <v>34</v>
      </c>
      <c r="M36" s="7" t="s">
        <v>39</v>
      </c>
      <c r="N36" s="10" t="str">
        <f t="shared" si="1"/>
        <v>Completed Order</v>
      </c>
      <c r="O36" s="10" t="str">
        <f>VLOOKUP(F36,ProductMaster!$A$2:$C$23,3,FALSE)</f>
        <v>Electronics</v>
      </c>
      <c r="P36" s="7">
        <v>4.0</v>
      </c>
      <c r="Q36" s="11" t="str">
        <f>IFERROR(VLOOKUP(E36,CustomerMaster!$A$1:$B$50,2, FALSE), "")</f>
        <v>Luke Gray</v>
      </c>
      <c r="R36" s="12" t="str">
        <f t="shared" si="2"/>
        <v>Slow</v>
      </c>
      <c r="S36" s="13" t="str">
        <f>VLOOKUP(F36, ProductMaster!$A$1:$B$23, 2, FALSE)</f>
        <v>Headphones</v>
      </c>
    </row>
    <row r="37">
      <c r="A37" s="7" t="s">
        <v>145</v>
      </c>
      <c r="B37" s="8" t="s">
        <v>146</v>
      </c>
      <c r="C37" s="9"/>
      <c r="D37" s="9"/>
      <c r="E37" s="7" t="s">
        <v>129</v>
      </c>
      <c r="F37" s="7" t="s">
        <v>147</v>
      </c>
      <c r="G37" s="7" t="s">
        <v>23</v>
      </c>
      <c r="H37" s="7">
        <v>212.0</v>
      </c>
      <c r="I37" s="7">
        <v>3.0</v>
      </c>
      <c r="J37" s="7">
        <v>636.0</v>
      </c>
      <c r="K37" s="7" t="s">
        <v>50</v>
      </c>
      <c r="L37" s="7" t="s">
        <v>38</v>
      </c>
      <c r="M37" s="7" t="s">
        <v>43</v>
      </c>
      <c r="N37" s="10" t="str">
        <f t="shared" si="1"/>
        <v>Active Order</v>
      </c>
      <c r="O37" s="10" t="str">
        <f>VLOOKUP(F37,ProductMaster!$A$2:$C$23,3,FALSE)</f>
        <v>Home</v>
      </c>
      <c r="Q37" s="11" t="str">
        <f>IFERROR(VLOOKUP(E37,CustomerMaster!$A$1:$B$50,2, FALSE), "")</f>
        <v>Harper Young</v>
      </c>
      <c r="R37" s="12" t="str">
        <f t="shared" si="2"/>
        <v/>
      </c>
      <c r="S37" s="13" t="str">
        <f>VLOOKUP(F37, ProductMaster!$A$1:$B$23, 2, FALSE)</f>
        <v>Cookware Set Pro</v>
      </c>
    </row>
    <row r="38">
      <c r="A38" s="7" t="s">
        <v>148</v>
      </c>
      <c r="B38" s="8" t="s">
        <v>149</v>
      </c>
      <c r="C38" s="8" t="s">
        <v>150</v>
      </c>
      <c r="D38" s="9"/>
      <c r="E38" s="7" t="s">
        <v>41</v>
      </c>
      <c r="F38" s="7" t="s">
        <v>114</v>
      </c>
      <c r="G38" s="7" t="s">
        <v>32</v>
      </c>
      <c r="H38" s="7">
        <v>41.0</v>
      </c>
      <c r="I38" s="7">
        <v>4.0</v>
      </c>
      <c r="J38" s="7">
        <v>164.0</v>
      </c>
      <c r="K38" s="7" t="s">
        <v>33</v>
      </c>
      <c r="L38" s="7" t="s">
        <v>34</v>
      </c>
      <c r="M38" s="7" t="s">
        <v>47</v>
      </c>
      <c r="N38" s="10" t="str">
        <f t="shared" si="1"/>
        <v>Completed Order</v>
      </c>
      <c r="O38" s="10" t="str">
        <f>VLOOKUP(F38,ProductMaster!$A$2:$C$23,3,FALSE)</f>
        <v>Toys</v>
      </c>
      <c r="P38" s="7">
        <v>5.0</v>
      </c>
      <c r="Q38" s="11" t="str">
        <f>IFERROR(VLOOKUP(E38,CustomerMaster!$A$1:$B$50,2, FALSE), "")</f>
        <v>Grace Ward</v>
      </c>
      <c r="R38" s="12" t="str">
        <f t="shared" si="2"/>
        <v>Slow</v>
      </c>
      <c r="S38" s="13" t="str">
        <f>VLOOKUP(F38, ProductMaster!$A$1:$B$23, 2, FALSE)</f>
        <v>Action Figure</v>
      </c>
    </row>
    <row r="39">
      <c r="A39" s="7" t="s">
        <v>151</v>
      </c>
      <c r="B39" s="8" t="s">
        <v>152</v>
      </c>
      <c r="C39" s="9"/>
      <c r="D39" s="8" t="s">
        <v>153</v>
      </c>
      <c r="E39" s="7" t="s">
        <v>109</v>
      </c>
      <c r="F39" s="7" t="s">
        <v>154</v>
      </c>
      <c r="G39" s="7" t="s">
        <v>23</v>
      </c>
      <c r="H39" s="7">
        <v>32.0</v>
      </c>
      <c r="I39" s="7">
        <v>2.0</v>
      </c>
      <c r="J39" s="7">
        <v>64.0</v>
      </c>
      <c r="K39" s="7" t="s">
        <v>57</v>
      </c>
      <c r="L39" s="7" t="s">
        <v>25</v>
      </c>
      <c r="M39" s="7" t="s">
        <v>75</v>
      </c>
      <c r="N39" s="10" t="str">
        <f t="shared" si="1"/>
        <v>Cancelled Order</v>
      </c>
      <c r="O39" s="10" t="str">
        <f>VLOOKUP(F39,ProductMaster!$A$2:$C$23,3,FALSE)</f>
        <v>Toys</v>
      </c>
      <c r="Q39" s="11" t="str">
        <f>IFERROR(VLOOKUP(E39,CustomerMaster!$A$1:$B$50,2, FALSE), "")</f>
        <v>Lily Bennett</v>
      </c>
      <c r="R39" s="12" t="str">
        <f t="shared" si="2"/>
        <v/>
      </c>
      <c r="S39" s="13" t="str">
        <f>VLOOKUP(F39, ProductMaster!$A$1:$B$23, 2, FALSE)</f>
        <v>Puzzle</v>
      </c>
    </row>
    <row r="40">
      <c r="A40" s="7" t="s">
        <v>155</v>
      </c>
      <c r="B40" s="8">
        <v>44969.0</v>
      </c>
      <c r="C40" s="9"/>
      <c r="D40" s="9"/>
      <c r="E40" s="7" t="s">
        <v>156</v>
      </c>
      <c r="F40" s="7" t="s">
        <v>118</v>
      </c>
      <c r="G40" s="7" t="s">
        <v>32</v>
      </c>
      <c r="H40" s="7">
        <v>66.0</v>
      </c>
      <c r="I40" s="7">
        <v>2.0</v>
      </c>
      <c r="J40" s="7">
        <v>132.0</v>
      </c>
      <c r="K40" s="7" t="s">
        <v>24</v>
      </c>
      <c r="L40" s="7" t="s">
        <v>38</v>
      </c>
      <c r="M40" s="7" t="s">
        <v>26</v>
      </c>
      <c r="N40" s="10" t="str">
        <f t="shared" si="1"/>
        <v>Active Order</v>
      </c>
      <c r="O40" s="10" t="str">
        <f>VLOOKUP(F40,ProductMaster!$A$2:$C$23,3,FALSE)</f>
        <v>Fashion</v>
      </c>
      <c r="Q40" s="11" t="str">
        <f>IFERROR(VLOOKUP(E40,CustomerMaster!$A$1:$B$50,2, FALSE), "")</f>
        <v>Scarlett Murphy</v>
      </c>
      <c r="R40" s="12" t="str">
        <f t="shared" si="2"/>
        <v/>
      </c>
      <c r="S40" s="13" t="str">
        <f>VLOOKUP(F40, ProductMaster!$A$1:$B$23, 2, FALSE)</f>
        <v>Backpack</v>
      </c>
    </row>
    <row r="41">
      <c r="A41" s="7" t="s">
        <v>157</v>
      </c>
      <c r="B41" s="8" t="s">
        <v>158</v>
      </c>
      <c r="C41" s="9"/>
      <c r="D41" s="9"/>
      <c r="E41" s="7" t="s">
        <v>159</v>
      </c>
      <c r="F41" s="7" t="s">
        <v>160</v>
      </c>
      <c r="G41" s="7" t="s">
        <v>32</v>
      </c>
      <c r="H41" s="7">
        <v>62.0</v>
      </c>
      <c r="I41" s="7">
        <v>4.0</v>
      </c>
      <c r="J41" s="7">
        <v>248.0</v>
      </c>
      <c r="K41" s="7" t="s">
        <v>57</v>
      </c>
      <c r="L41" s="7" t="s">
        <v>38</v>
      </c>
      <c r="M41" s="7" t="s">
        <v>43</v>
      </c>
      <c r="N41" s="10" t="str">
        <f t="shared" si="1"/>
        <v>Active Order</v>
      </c>
      <c r="O41" s="10" t="str">
        <f>VLOOKUP(F41,ProductMaster!$A$2:$C$23,3,FALSE)</f>
        <v>Toys</v>
      </c>
      <c r="Q41" s="11" t="str">
        <f>IFERROR(VLOOKUP(E41,CustomerMaster!$A$1:$B$50,2, FALSE), "")</f>
        <v>Ava Robinson</v>
      </c>
      <c r="R41" s="12" t="str">
        <f t="shared" si="2"/>
        <v/>
      </c>
      <c r="S41" s="13" t="str">
        <f>VLOOKUP(F41, ProductMaster!$A$1:$B$23, 2, FALSE)</f>
        <v>Leg Set</v>
      </c>
    </row>
    <row r="42">
      <c r="A42" s="7" t="s">
        <v>161</v>
      </c>
      <c r="B42" s="8" t="s">
        <v>162</v>
      </c>
      <c r="C42" s="8" t="s">
        <v>163</v>
      </c>
      <c r="D42" s="9"/>
      <c r="E42" s="7" t="s">
        <v>164</v>
      </c>
      <c r="F42" s="7" t="s">
        <v>144</v>
      </c>
      <c r="G42" s="7" t="s">
        <v>61</v>
      </c>
      <c r="H42" s="7">
        <v>173.0</v>
      </c>
      <c r="I42" s="7">
        <v>4.0</v>
      </c>
      <c r="J42" s="7">
        <v>692.0</v>
      </c>
      <c r="K42" s="7" t="s">
        <v>24</v>
      </c>
      <c r="L42" s="7" t="s">
        <v>34</v>
      </c>
      <c r="M42" s="7" t="s">
        <v>43</v>
      </c>
      <c r="N42" s="10" t="str">
        <f t="shared" si="1"/>
        <v>Completed Order</v>
      </c>
      <c r="O42" s="10" t="str">
        <f>VLOOKUP(F42,ProductMaster!$A$2:$C$23,3,FALSE)</f>
        <v>Electronics</v>
      </c>
      <c r="P42" s="7">
        <v>7.0</v>
      </c>
      <c r="Q42" s="11" t="str">
        <f>IFERROR(VLOOKUP(E42,CustomerMaster!$A$1:$B$50,2, FALSE), "")</f>
        <v>James Miller</v>
      </c>
      <c r="R42" s="12" t="str">
        <f t="shared" si="2"/>
        <v>Slow</v>
      </c>
      <c r="S42" s="13" t="str">
        <f>VLOOKUP(F42, ProductMaster!$A$1:$B$23, 2, FALSE)</f>
        <v>Headphones</v>
      </c>
    </row>
    <row r="43">
      <c r="A43" s="7" t="s">
        <v>165</v>
      </c>
      <c r="B43" s="8" t="s">
        <v>166</v>
      </c>
      <c r="C43" s="8" t="s">
        <v>167</v>
      </c>
      <c r="D43" s="9"/>
      <c r="E43" s="7" t="s">
        <v>124</v>
      </c>
      <c r="F43" s="7" t="s">
        <v>160</v>
      </c>
      <c r="G43" s="7" t="s">
        <v>61</v>
      </c>
      <c r="H43" s="7">
        <v>63.0</v>
      </c>
      <c r="I43" s="7">
        <v>3.0</v>
      </c>
      <c r="J43" s="7">
        <v>189.0</v>
      </c>
      <c r="K43" s="7" t="s">
        <v>24</v>
      </c>
      <c r="L43" s="7" t="s">
        <v>34</v>
      </c>
      <c r="M43" s="7" t="s">
        <v>43</v>
      </c>
      <c r="N43" s="10" t="str">
        <f t="shared" si="1"/>
        <v>Completed Order</v>
      </c>
      <c r="O43" s="10" t="str">
        <f>VLOOKUP(F43,ProductMaster!$A$2:$C$23,3,FALSE)</f>
        <v>Toys</v>
      </c>
      <c r="P43" s="7">
        <v>2.0</v>
      </c>
      <c r="Q43" s="11" t="str">
        <f>IFERROR(VLOOKUP(E43,CustomerMaster!$A$1:$B$50,2, FALSE), "")</f>
        <v>Liam Walker</v>
      </c>
      <c r="R43" s="12" t="str">
        <f t="shared" si="2"/>
        <v>Fast</v>
      </c>
      <c r="S43" s="13" t="str">
        <f>VLOOKUP(F43, ProductMaster!$A$1:$B$23, 2, FALSE)</f>
        <v>Leg Set</v>
      </c>
    </row>
    <row r="44">
      <c r="A44" s="7" t="s">
        <v>168</v>
      </c>
      <c r="B44" s="8">
        <v>45048.0</v>
      </c>
      <c r="C44" s="9"/>
      <c r="D44" s="8">
        <v>45232.0</v>
      </c>
      <c r="E44" s="7" t="s">
        <v>113</v>
      </c>
      <c r="F44" s="7" t="s">
        <v>60</v>
      </c>
      <c r="G44" s="7" t="s">
        <v>61</v>
      </c>
      <c r="H44" s="7">
        <v>36.0</v>
      </c>
      <c r="I44" s="7">
        <v>3.0</v>
      </c>
      <c r="J44" s="7">
        <v>108.0</v>
      </c>
      <c r="K44" s="7" t="s">
        <v>57</v>
      </c>
      <c r="L44" s="7" t="s">
        <v>25</v>
      </c>
      <c r="M44" s="7" t="s">
        <v>39</v>
      </c>
      <c r="N44" s="10" t="str">
        <f t="shared" si="1"/>
        <v>Cancelled Order</v>
      </c>
      <c r="O44" s="10" t="str">
        <f>VLOOKUP(F44,ProductMaster!$A$2:$C$23,3,FALSE)</f>
        <v>Home</v>
      </c>
      <c r="Q44" s="11" t="str">
        <f>IFERROR(VLOOKUP(E44,CustomerMaster!$A$1:$B$50,2, FALSE), "")</f>
        <v>Benjamin Clark</v>
      </c>
      <c r="R44" s="12" t="str">
        <f t="shared" si="2"/>
        <v/>
      </c>
      <c r="S44" s="13" t="str">
        <f>VLOOKUP(F44, ProductMaster!$A$1:$B$23, 2, FALSE)</f>
        <v>Wall Clock</v>
      </c>
    </row>
    <row r="45">
      <c r="A45" s="7" t="s">
        <v>169</v>
      </c>
      <c r="B45" s="8" t="s">
        <v>170</v>
      </c>
      <c r="C45" s="9"/>
      <c r="D45" s="8" t="s">
        <v>171</v>
      </c>
      <c r="E45" s="7" t="s">
        <v>159</v>
      </c>
      <c r="F45" s="7" t="s">
        <v>160</v>
      </c>
      <c r="G45" s="7" t="s">
        <v>56</v>
      </c>
      <c r="H45" s="7">
        <v>62.0</v>
      </c>
      <c r="I45" s="7">
        <v>1.0</v>
      </c>
      <c r="J45" s="7">
        <v>62.0</v>
      </c>
      <c r="K45" s="7" t="s">
        <v>24</v>
      </c>
      <c r="L45" s="7" t="s">
        <v>25</v>
      </c>
      <c r="M45" s="7" t="s">
        <v>47</v>
      </c>
      <c r="N45" s="10" t="str">
        <f t="shared" si="1"/>
        <v>Cancelled Order</v>
      </c>
      <c r="O45" s="10" t="str">
        <f>VLOOKUP(F45,ProductMaster!$A$2:$C$23,3,FALSE)</f>
        <v>Toys</v>
      </c>
      <c r="Q45" s="11" t="str">
        <f>IFERROR(VLOOKUP(E45,CustomerMaster!$A$1:$B$50,2, FALSE), "")</f>
        <v>Ava Robinson</v>
      </c>
      <c r="R45" s="12" t="str">
        <f t="shared" si="2"/>
        <v/>
      </c>
      <c r="S45" s="13" t="str">
        <f>VLOOKUP(F45, ProductMaster!$A$1:$B$23, 2, FALSE)</f>
        <v>Leg Set</v>
      </c>
    </row>
    <row r="46">
      <c r="A46" s="7" t="s">
        <v>172</v>
      </c>
      <c r="B46" s="8">
        <v>45236.0</v>
      </c>
      <c r="C46" s="9"/>
      <c r="D46" s="8" t="s">
        <v>173</v>
      </c>
      <c r="E46" s="7" t="s">
        <v>54</v>
      </c>
      <c r="F46" s="7" t="s">
        <v>68</v>
      </c>
      <c r="G46" s="7" t="s">
        <v>56</v>
      </c>
      <c r="H46" s="7">
        <v>137.0</v>
      </c>
      <c r="I46" s="7">
        <v>5.0</v>
      </c>
      <c r="J46" s="7">
        <v>685.0</v>
      </c>
      <c r="K46" s="7" t="s">
        <v>50</v>
      </c>
      <c r="L46" s="7" t="s">
        <v>25</v>
      </c>
      <c r="M46" s="7" t="s">
        <v>75</v>
      </c>
      <c r="N46" s="10" t="str">
        <f t="shared" si="1"/>
        <v>Cancelled Order</v>
      </c>
      <c r="O46" s="10" t="str">
        <f>VLOOKUP(F46,ProductMaster!$A$2:$C$23,3,FALSE)</f>
        <v>Home</v>
      </c>
      <c r="Q46" s="11" t="str">
        <f>IFERROR(VLOOKUP(E46,CustomerMaster!$A$1:$B$50,2, FALSE), "")</f>
        <v>Noah Wilson</v>
      </c>
      <c r="R46" s="12" t="str">
        <f t="shared" si="2"/>
        <v/>
      </c>
      <c r="S46" s="13" t="str">
        <f>VLOOKUP(F46, ProductMaster!$A$1:$B$23, 2, FALSE)</f>
        <v>Cookware Set</v>
      </c>
    </row>
    <row r="47">
      <c r="A47" s="7" t="s">
        <v>174</v>
      </c>
      <c r="B47" s="8">
        <v>45028.0</v>
      </c>
      <c r="C47" s="8">
        <v>45150.0</v>
      </c>
      <c r="D47" s="9"/>
      <c r="E47" s="7" t="s">
        <v>175</v>
      </c>
      <c r="F47" s="7" t="s">
        <v>83</v>
      </c>
      <c r="G47" s="7" t="s">
        <v>23</v>
      </c>
      <c r="H47" s="7">
        <v>73.0</v>
      </c>
      <c r="I47" s="7">
        <v>4.0</v>
      </c>
      <c r="J47" s="7">
        <v>292.0</v>
      </c>
      <c r="K47" s="7" t="s">
        <v>33</v>
      </c>
      <c r="L47" s="7" t="s">
        <v>34</v>
      </c>
      <c r="M47" s="7" t="s">
        <v>47</v>
      </c>
      <c r="N47" s="10" t="str">
        <f t="shared" si="1"/>
        <v>Completed Order</v>
      </c>
      <c r="O47" s="10" t="str">
        <f>VLOOKUP(F47,ProductMaster!$A$2:$C$23,3,FALSE)</f>
        <v>Electronics</v>
      </c>
      <c r="P47" s="7">
        <v>4.0</v>
      </c>
      <c r="Q47" s="11" t="str">
        <f>IFERROR(VLOOKUP(E47,CustomerMaster!$A$1:$B$50,2, FALSE), "")</f>
        <v>Logan Ramirez</v>
      </c>
      <c r="R47" s="12" t="str">
        <f t="shared" si="2"/>
        <v>Slow</v>
      </c>
      <c r="S47" s="13" t="str">
        <f>VLOOKUP(F47, ProductMaster!$A$1:$B$23, 2, FALSE)</f>
        <v>Gaming Mouse</v>
      </c>
    </row>
    <row r="48">
      <c r="A48" s="7" t="s">
        <v>176</v>
      </c>
      <c r="B48" s="8" t="s">
        <v>177</v>
      </c>
      <c r="C48" s="8" t="s">
        <v>178</v>
      </c>
      <c r="D48" s="9"/>
      <c r="E48" s="7" t="s">
        <v>99</v>
      </c>
      <c r="F48" s="7" t="s">
        <v>55</v>
      </c>
      <c r="G48" s="7" t="s">
        <v>23</v>
      </c>
      <c r="H48" s="7">
        <v>104.0</v>
      </c>
      <c r="I48" s="7">
        <v>1.0</v>
      </c>
      <c r="J48" s="7">
        <v>104.0</v>
      </c>
      <c r="K48" s="7" t="s">
        <v>42</v>
      </c>
      <c r="L48" s="7" t="s">
        <v>34</v>
      </c>
      <c r="M48" s="7" t="s">
        <v>47</v>
      </c>
      <c r="N48" s="10" t="str">
        <f t="shared" si="1"/>
        <v>Completed Order</v>
      </c>
      <c r="O48" s="10" t="str">
        <f>VLOOKUP(F48,ProductMaster!$A$2:$C$23,3,FALSE)</f>
        <v>Electronics</v>
      </c>
      <c r="P48" s="7">
        <v>2.0</v>
      </c>
      <c r="Q48" s="11" t="str">
        <f>IFERROR(VLOOKUP(E48,CustomerMaster!$A$1:$B$50,2, FALSE), "")</f>
        <v>Jacob Price</v>
      </c>
      <c r="R48" s="12" t="str">
        <f t="shared" si="2"/>
        <v>Fast</v>
      </c>
      <c r="S48" s="13" t="str">
        <f>VLOOKUP(F48, ProductMaster!$A$1:$B$23, 2, FALSE)</f>
        <v>Bluetooth Speaker</v>
      </c>
    </row>
    <row r="49">
      <c r="A49" s="7" t="s">
        <v>179</v>
      </c>
      <c r="B49" s="8" t="s">
        <v>180</v>
      </c>
      <c r="C49" s="8" t="s">
        <v>181</v>
      </c>
      <c r="D49" s="9"/>
      <c r="E49" s="7" t="s">
        <v>41</v>
      </c>
      <c r="F49" s="7" t="s">
        <v>80</v>
      </c>
      <c r="G49" s="7" t="s">
        <v>32</v>
      </c>
      <c r="H49" s="7">
        <v>97.0</v>
      </c>
      <c r="I49" s="7">
        <v>1.0</v>
      </c>
      <c r="J49" s="7">
        <v>97.0</v>
      </c>
      <c r="K49" s="7" t="s">
        <v>50</v>
      </c>
      <c r="L49" s="7" t="s">
        <v>34</v>
      </c>
      <c r="M49" s="7" t="s">
        <v>75</v>
      </c>
      <c r="N49" s="10" t="str">
        <f t="shared" si="1"/>
        <v>Completed Order</v>
      </c>
      <c r="O49" s="10" t="str">
        <f>VLOOKUP(F49,ProductMaster!$A$2:$C$23,3,FALSE)</f>
        <v>Fashion</v>
      </c>
      <c r="P49" s="7">
        <v>5.0</v>
      </c>
      <c r="Q49" s="11" t="str">
        <f>IFERROR(VLOOKUP(E49,CustomerMaster!$A$1:$B$50,2, FALSE), "")</f>
        <v>Grace Ward</v>
      </c>
      <c r="R49" s="12" t="str">
        <f t="shared" si="2"/>
        <v>Slow</v>
      </c>
      <c r="S49" s="13" t="str">
        <f>VLOOKUP(F49, ProductMaster!$A$1:$B$23, 2, FALSE)</f>
        <v>Shoes</v>
      </c>
    </row>
    <row r="50">
      <c r="A50" s="7" t="s">
        <v>182</v>
      </c>
      <c r="B50" s="8" t="s">
        <v>183</v>
      </c>
      <c r="C50" s="9"/>
      <c r="D50" s="9"/>
      <c r="E50" s="7" t="s">
        <v>184</v>
      </c>
      <c r="F50" s="7" t="s">
        <v>83</v>
      </c>
      <c r="G50" s="7" t="s">
        <v>37</v>
      </c>
      <c r="H50" s="7">
        <v>73.0</v>
      </c>
      <c r="I50" s="7">
        <v>5.0</v>
      </c>
      <c r="J50" s="7">
        <v>365.0</v>
      </c>
      <c r="K50" s="7" t="s">
        <v>24</v>
      </c>
      <c r="L50" s="7" t="s">
        <v>38</v>
      </c>
      <c r="M50" s="7" t="s">
        <v>47</v>
      </c>
      <c r="N50" s="10" t="str">
        <f t="shared" si="1"/>
        <v>Active Order</v>
      </c>
      <c r="O50" s="10" t="str">
        <f>VLOOKUP(F50,ProductMaster!$A$2:$C$23,3,FALSE)</f>
        <v>Electronics</v>
      </c>
      <c r="Q50" s="11" t="str">
        <f>IFERROR(VLOOKUP(E50,CustomerMaster!$A$1:$B$50,2, FALSE), "")</f>
        <v>Zoe Mitchell</v>
      </c>
      <c r="R50" s="12" t="str">
        <f t="shared" si="2"/>
        <v/>
      </c>
      <c r="S50" s="13" t="str">
        <f>VLOOKUP(F50, ProductMaster!$A$1:$B$23, 2, FALSE)</f>
        <v>Gaming Mouse</v>
      </c>
    </row>
    <row r="51">
      <c r="A51" s="7" t="s">
        <v>185</v>
      </c>
      <c r="B51" s="8">
        <v>45262.0</v>
      </c>
      <c r="C51" s="8" t="s">
        <v>186</v>
      </c>
      <c r="D51" s="9"/>
      <c r="E51" s="7" t="s">
        <v>113</v>
      </c>
      <c r="F51" s="7" t="s">
        <v>86</v>
      </c>
      <c r="G51" s="7" t="s">
        <v>32</v>
      </c>
      <c r="H51" s="7">
        <v>27.0</v>
      </c>
      <c r="I51" s="7">
        <v>3.0</v>
      </c>
      <c r="J51" s="7">
        <v>81.0</v>
      </c>
      <c r="K51" s="7" t="s">
        <v>50</v>
      </c>
      <c r="L51" s="7" t="s">
        <v>34</v>
      </c>
      <c r="M51" s="7" t="s">
        <v>43</v>
      </c>
      <c r="N51" s="10" t="str">
        <f t="shared" si="1"/>
        <v>Completed Order</v>
      </c>
      <c r="O51" s="10" t="str">
        <f>VLOOKUP(F51,ProductMaster!$A$2:$C$23,3,FALSE)</f>
        <v>Fashion</v>
      </c>
      <c r="P51" s="7">
        <v>7.0</v>
      </c>
      <c r="Q51" s="11" t="str">
        <f>IFERROR(VLOOKUP(E51,CustomerMaster!$A$1:$B$50,2, FALSE), "")</f>
        <v>Benjamin Clark</v>
      </c>
      <c r="R51" s="12" t="str">
        <f t="shared" si="2"/>
        <v>Slow</v>
      </c>
      <c r="S51" s="13" t="str">
        <f>VLOOKUP(F51, ProductMaster!$A$1:$B$23, 2, FALSE)</f>
        <v>T-Shirt</v>
      </c>
    </row>
    <row r="52">
      <c r="A52" s="7" t="s">
        <v>187</v>
      </c>
      <c r="B52" s="8">
        <v>44967.0</v>
      </c>
      <c r="C52" s="9"/>
      <c r="D52" s="9"/>
      <c r="E52" s="7" t="s">
        <v>99</v>
      </c>
      <c r="F52" s="7" t="s">
        <v>60</v>
      </c>
      <c r="G52" s="7" t="s">
        <v>23</v>
      </c>
      <c r="H52" s="7">
        <v>37.0</v>
      </c>
      <c r="I52" s="7">
        <v>1.0</v>
      </c>
      <c r="J52" s="7">
        <v>37.0</v>
      </c>
      <c r="K52" s="7" t="s">
        <v>24</v>
      </c>
      <c r="L52" s="7" t="s">
        <v>38</v>
      </c>
      <c r="M52" s="7" t="s">
        <v>43</v>
      </c>
      <c r="N52" s="10" t="str">
        <f t="shared" si="1"/>
        <v>Active Order</v>
      </c>
      <c r="O52" s="10" t="str">
        <f>VLOOKUP(F52,ProductMaster!$A$2:$C$23,3,FALSE)</f>
        <v>Home</v>
      </c>
      <c r="Q52" s="11" t="str">
        <f>IFERROR(VLOOKUP(E52,CustomerMaster!$A$1:$B$50,2, FALSE), "")</f>
        <v>Jacob Price</v>
      </c>
      <c r="R52" s="12" t="str">
        <f t="shared" si="2"/>
        <v/>
      </c>
      <c r="S52" s="13" t="str">
        <f>VLOOKUP(F52, ProductMaster!$A$1:$B$23, 2, FALSE)</f>
        <v>Wall Clock</v>
      </c>
    </row>
    <row r="53">
      <c r="A53" s="7" t="s">
        <v>188</v>
      </c>
      <c r="B53" s="8" t="s">
        <v>189</v>
      </c>
      <c r="C53" s="8">
        <v>44928.0</v>
      </c>
      <c r="D53" s="9"/>
      <c r="E53" s="7" t="s">
        <v>126</v>
      </c>
      <c r="F53" s="7" t="s">
        <v>92</v>
      </c>
      <c r="G53" s="7" t="s">
        <v>23</v>
      </c>
      <c r="H53" s="7">
        <v>22.0</v>
      </c>
      <c r="I53" s="7">
        <v>1.0</v>
      </c>
      <c r="J53" s="7">
        <v>22.0</v>
      </c>
      <c r="K53" s="7" t="s">
        <v>57</v>
      </c>
      <c r="L53" s="7" t="s">
        <v>34</v>
      </c>
      <c r="M53" s="7" t="s">
        <v>75</v>
      </c>
      <c r="N53" s="10" t="str">
        <f t="shared" si="1"/>
        <v>Completed Order</v>
      </c>
      <c r="O53" s="10" t="str">
        <f>VLOOKUP(F53,ProductMaster!$A$2:$C$23,3,FALSE)</f>
        <v>Books</v>
      </c>
      <c r="P53" s="7">
        <v>2.0</v>
      </c>
      <c r="Q53" s="11" t="str">
        <f>IFERROR(VLOOKUP(E53,CustomerMaster!$A$1:$B$50,2, FALSE), "")</f>
        <v>Harper Young</v>
      </c>
      <c r="R53" s="12" t="str">
        <f t="shared" si="2"/>
        <v>Fast</v>
      </c>
      <c r="S53" s="13" t="str">
        <f>VLOOKUP(F53, ProductMaster!$A$1:$B$23, 2, FALSE)</f>
        <v>Novel</v>
      </c>
    </row>
    <row r="54">
      <c r="A54" s="7" t="s">
        <v>190</v>
      </c>
      <c r="B54" s="8" t="s">
        <v>67</v>
      </c>
      <c r="C54" s="8">
        <v>45292.0</v>
      </c>
      <c r="D54" s="9"/>
      <c r="E54" s="7" t="s">
        <v>95</v>
      </c>
      <c r="F54" s="7" t="s">
        <v>147</v>
      </c>
      <c r="G54" s="7" t="s">
        <v>56</v>
      </c>
      <c r="H54" s="7">
        <v>218.0</v>
      </c>
      <c r="I54" s="7">
        <v>5.0</v>
      </c>
      <c r="J54" s="7">
        <v>1090.0</v>
      </c>
      <c r="K54" s="7" t="s">
        <v>42</v>
      </c>
      <c r="L54" s="7" t="s">
        <v>34</v>
      </c>
      <c r="M54" s="7" t="s">
        <v>26</v>
      </c>
      <c r="N54" s="10" t="str">
        <f t="shared" si="1"/>
        <v>Completed Order</v>
      </c>
      <c r="O54" s="10" t="str">
        <f>VLOOKUP(F54,ProductMaster!$A$2:$C$23,3,FALSE)</f>
        <v>Home</v>
      </c>
      <c r="P54" s="7">
        <v>3.0</v>
      </c>
      <c r="Q54" s="11" t="str">
        <f>IFERROR(VLOOKUP(E54,CustomerMaster!$A$1:$B$50,2, FALSE), "")</f>
        <v>Mason Hall</v>
      </c>
      <c r="R54" s="12" t="str">
        <f t="shared" si="2"/>
        <v>Slow</v>
      </c>
      <c r="S54" s="13" t="str">
        <f>VLOOKUP(F54, ProductMaster!$A$1:$B$23, 2, FALSE)</f>
        <v>Cookware Set Pro</v>
      </c>
    </row>
    <row r="55">
      <c r="A55" s="7" t="s">
        <v>191</v>
      </c>
      <c r="B55" s="8">
        <v>45080.0</v>
      </c>
      <c r="C55" s="9"/>
      <c r="D55" s="8" t="s">
        <v>192</v>
      </c>
      <c r="E55" s="7" t="s">
        <v>121</v>
      </c>
      <c r="F55" s="7" t="s">
        <v>160</v>
      </c>
      <c r="G55" s="7" t="s">
        <v>23</v>
      </c>
      <c r="H55" s="7">
        <v>64.0</v>
      </c>
      <c r="I55" s="7">
        <v>1.0</v>
      </c>
      <c r="J55" s="7">
        <v>64.0</v>
      </c>
      <c r="K55" s="7" t="s">
        <v>24</v>
      </c>
      <c r="L55" s="7" t="s">
        <v>25</v>
      </c>
      <c r="M55" s="7" t="s">
        <v>39</v>
      </c>
      <c r="N55" s="10" t="str">
        <f t="shared" si="1"/>
        <v>Cancelled Order</v>
      </c>
      <c r="O55" s="10" t="str">
        <f>VLOOKUP(F55,ProductMaster!$A$2:$C$23,3,FALSE)</f>
        <v>Toys</v>
      </c>
      <c r="Q55" s="11" t="str">
        <f>IFERROR(VLOOKUP(E55,CustomerMaster!$A$1:$B$50,2, FALSE), "")</f>
        <v>Grace Scott</v>
      </c>
      <c r="R55" s="12" t="str">
        <f t="shared" si="2"/>
        <v/>
      </c>
      <c r="S55" s="13" t="str">
        <f>VLOOKUP(F55, ProductMaster!$A$1:$B$23, 2, FALSE)</f>
        <v>Leg Set</v>
      </c>
    </row>
    <row r="56">
      <c r="A56" s="7" t="s">
        <v>193</v>
      </c>
      <c r="B56" s="8">
        <v>44959.0</v>
      </c>
      <c r="C56" s="8">
        <v>45079.0</v>
      </c>
      <c r="D56" s="9"/>
      <c r="E56" s="7" t="s">
        <v>133</v>
      </c>
      <c r="F56" s="7" t="s">
        <v>60</v>
      </c>
      <c r="G56" s="7" t="s">
        <v>56</v>
      </c>
      <c r="H56" s="7">
        <v>36.0</v>
      </c>
      <c r="I56" s="7">
        <v>4.0</v>
      </c>
      <c r="J56" s="7">
        <v>144.0</v>
      </c>
      <c r="K56" s="7" t="s">
        <v>42</v>
      </c>
      <c r="L56" s="7" t="s">
        <v>34</v>
      </c>
      <c r="M56" s="7" t="s">
        <v>47</v>
      </c>
      <c r="N56" s="10" t="str">
        <f t="shared" si="1"/>
        <v>Completed Order</v>
      </c>
      <c r="O56" s="10" t="str">
        <f>VLOOKUP(F56,ProductMaster!$A$2:$C$23,3,FALSE)</f>
        <v>Home</v>
      </c>
      <c r="P56" s="7">
        <v>4.0</v>
      </c>
      <c r="Q56" s="11" t="str">
        <f>IFERROR(VLOOKUP(E56,CustomerMaster!$A$1:$B$50,2, FALSE), "")</f>
        <v>Emily Johnson</v>
      </c>
      <c r="R56" s="12" t="str">
        <f t="shared" si="2"/>
        <v>Slow</v>
      </c>
      <c r="S56" s="13" t="str">
        <f>VLOOKUP(F56, ProductMaster!$A$1:$B$23, 2, FALSE)</f>
        <v>Wall Clock</v>
      </c>
    </row>
    <row r="57">
      <c r="A57" s="7" t="s">
        <v>194</v>
      </c>
      <c r="B57" s="8" t="s">
        <v>195</v>
      </c>
      <c r="C57" s="8" t="s">
        <v>117</v>
      </c>
      <c r="D57" s="9"/>
      <c r="E57" s="7" t="s">
        <v>196</v>
      </c>
      <c r="F57" s="7" t="s">
        <v>160</v>
      </c>
      <c r="G57" s="7" t="s">
        <v>61</v>
      </c>
      <c r="H57" s="7">
        <v>65.0</v>
      </c>
      <c r="I57" s="7">
        <v>1.0</v>
      </c>
      <c r="J57" s="7">
        <v>65.0</v>
      </c>
      <c r="K57" s="7" t="s">
        <v>50</v>
      </c>
      <c r="L57" s="7" t="s">
        <v>34</v>
      </c>
      <c r="M57" s="7" t="s">
        <v>75</v>
      </c>
      <c r="N57" s="10" t="str">
        <f t="shared" si="1"/>
        <v>Completed Order</v>
      </c>
      <c r="O57" s="10" t="str">
        <f>VLOOKUP(F57,ProductMaster!$A$2:$C$23,3,FALSE)</f>
        <v>Toys</v>
      </c>
      <c r="P57" s="7">
        <v>3.0</v>
      </c>
      <c r="Q57" s="11" t="str">
        <f>IFERROR(VLOOKUP(E57,CustomerMaster!$A$1:$B$50,2, FALSE), "")</f>
        <v>Emma King</v>
      </c>
      <c r="R57" s="12" t="str">
        <f t="shared" si="2"/>
        <v>Slow</v>
      </c>
      <c r="S57" s="13" t="str">
        <f>VLOOKUP(F57, ProductMaster!$A$1:$B$23, 2, FALSE)</f>
        <v>Leg Set</v>
      </c>
    </row>
    <row r="58">
      <c r="A58" s="7" t="s">
        <v>197</v>
      </c>
      <c r="B58" s="8">
        <v>45108.0</v>
      </c>
      <c r="C58" s="8">
        <v>45170.0</v>
      </c>
      <c r="D58" s="9"/>
      <c r="E58" s="7" t="s">
        <v>101</v>
      </c>
      <c r="F58" s="7" t="s">
        <v>86</v>
      </c>
      <c r="G58" s="7" t="s">
        <v>56</v>
      </c>
      <c r="H58" s="7">
        <v>26.0</v>
      </c>
      <c r="I58" s="7">
        <v>1.0</v>
      </c>
      <c r="J58" s="7">
        <v>26.0</v>
      </c>
      <c r="K58" s="7" t="s">
        <v>24</v>
      </c>
      <c r="L58" s="7" t="s">
        <v>34</v>
      </c>
      <c r="M58" s="7" t="s">
        <v>26</v>
      </c>
      <c r="N58" s="10" t="str">
        <f t="shared" si="1"/>
        <v>Completed Order</v>
      </c>
      <c r="O58" s="10" t="str">
        <f>VLOOKUP(F58,ProductMaster!$A$2:$C$23,3,FALSE)</f>
        <v>Fashion</v>
      </c>
      <c r="P58" s="7">
        <v>2.0</v>
      </c>
      <c r="Q58" s="11" t="str">
        <f>IFERROR(VLOOKUP(E58,CustomerMaster!$A$1:$B$50,2, FALSE), "")</f>
        <v>Emma King</v>
      </c>
      <c r="R58" s="12" t="str">
        <f t="shared" si="2"/>
        <v>Fast</v>
      </c>
      <c r="S58" s="13" t="str">
        <f>VLOOKUP(F58, ProductMaster!$A$1:$B$23, 2, FALSE)</f>
        <v>T-Shirt</v>
      </c>
    </row>
    <row r="59">
      <c r="A59" s="7" t="s">
        <v>198</v>
      </c>
      <c r="B59" s="8">
        <v>45143.0</v>
      </c>
      <c r="C59" s="9"/>
      <c r="D59" s="9"/>
      <c r="E59" s="7" t="s">
        <v>21</v>
      </c>
      <c r="F59" s="7" t="s">
        <v>134</v>
      </c>
      <c r="G59" s="7" t="s">
        <v>23</v>
      </c>
      <c r="H59" s="7">
        <v>11.0</v>
      </c>
      <c r="I59" s="7">
        <v>5.0</v>
      </c>
      <c r="J59" s="7">
        <v>55.0</v>
      </c>
      <c r="K59" s="7" t="s">
        <v>33</v>
      </c>
      <c r="L59" s="7" t="s">
        <v>38</v>
      </c>
      <c r="M59" s="7" t="s">
        <v>75</v>
      </c>
      <c r="N59" s="10" t="str">
        <f t="shared" si="1"/>
        <v>Active Order</v>
      </c>
      <c r="O59" s="10" t="str">
        <f>VLOOKUP(F59,ProductMaster!$A$2:$C$23,3,FALSE)</f>
        <v>Books</v>
      </c>
      <c r="Q59" s="11" t="str">
        <f>IFERROR(VLOOKUP(E59,CustomerMaster!$A$1:$B$50,2, FALSE), "")</f>
        <v>Zoe Mitchell</v>
      </c>
      <c r="R59" s="12" t="str">
        <f t="shared" si="2"/>
        <v/>
      </c>
      <c r="S59" s="13" t="str">
        <f>VLOOKUP(F59, ProductMaster!$A$1:$B$23, 2, FALSE)</f>
        <v>Magazine</v>
      </c>
    </row>
    <row r="60">
      <c r="A60" s="7" t="s">
        <v>199</v>
      </c>
      <c r="B60" s="8">
        <v>44961.0</v>
      </c>
      <c r="C60" s="9"/>
      <c r="D60" s="8">
        <v>45050.0</v>
      </c>
      <c r="E60" s="7" t="s">
        <v>200</v>
      </c>
      <c r="F60" s="7" t="s">
        <v>36</v>
      </c>
      <c r="G60" s="7" t="s">
        <v>23</v>
      </c>
      <c r="H60" s="7">
        <v>195.0</v>
      </c>
      <c r="I60" s="7">
        <v>4.0</v>
      </c>
      <c r="J60" s="7">
        <v>780.0</v>
      </c>
      <c r="K60" s="7" t="s">
        <v>42</v>
      </c>
      <c r="L60" s="7" t="s">
        <v>25</v>
      </c>
      <c r="M60" s="7" t="s">
        <v>75</v>
      </c>
      <c r="N60" s="10" t="str">
        <f t="shared" si="1"/>
        <v>Cancelled Order</v>
      </c>
      <c r="O60" s="10" t="str">
        <f>VLOOKUP(F60,ProductMaster!$A$2:$C$23,3,FALSE)</f>
        <v>Home</v>
      </c>
      <c r="Q60" s="11" t="str">
        <f>IFERROR(VLOOKUP(E60,CustomerMaster!$A$1:$B$50,2, FALSE), "")</f>
        <v>Ethan Davis</v>
      </c>
      <c r="R60" s="12" t="str">
        <f t="shared" si="2"/>
        <v/>
      </c>
      <c r="S60" s="13" t="str">
        <f>VLOOKUP(F60, ProductMaster!$A$1:$B$23, 2, FALSE)</f>
        <v>Vacuum Cleaner</v>
      </c>
    </row>
    <row r="61">
      <c r="A61" s="7" t="s">
        <v>201</v>
      </c>
      <c r="B61" s="8">
        <v>45240.0</v>
      </c>
      <c r="C61" s="9"/>
      <c r="D61" s="8">
        <v>45270.0</v>
      </c>
      <c r="E61" s="7" t="s">
        <v>59</v>
      </c>
      <c r="F61" s="7" t="s">
        <v>65</v>
      </c>
      <c r="G61" s="7" t="s">
        <v>61</v>
      </c>
      <c r="H61" s="7">
        <v>44.0</v>
      </c>
      <c r="I61" s="7">
        <v>5.0</v>
      </c>
      <c r="J61" s="7">
        <v>220.0</v>
      </c>
      <c r="K61" s="7" t="s">
        <v>24</v>
      </c>
      <c r="L61" s="7" t="s">
        <v>25</v>
      </c>
      <c r="M61" s="7" t="s">
        <v>39</v>
      </c>
      <c r="N61" s="10" t="str">
        <f t="shared" si="1"/>
        <v>Cancelled Order</v>
      </c>
      <c r="O61" s="10" t="str">
        <f>VLOOKUP(F61,ProductMaster!$A$2:$C$23,3,FALSE)</f>
        <v>Fashion</v>
      </c>
      <c r="Q61" s="11" t="str">
        <f>IFERROR(VLOOKUP(E61,CustomerMaster!$A$1:$B$50,2, FALSE), "")</f>
        <v>Ava Robinson</v>
      </c>
      <c r="R61" s="12" t="str">
        <f t="shared" si="2"/>
        <v/>
      </c>
      <c r="S61" s="13" t="str">
        <f>VLOOKUP(F61, ProductMaster!$A$1:$B$23, 2, FALSE)</f>
        <v>Formal Shirt</v>
      </c>
    </row>
    <row r="62">
      <c r="A62" s="7" t="s">
        <v>202</v>
      </c>
      <c r="B62" s="8">
        <v>45208.0</v>
      </c>
      <c r="C62" s="9"/>
      <c r="D62" s="9"/>
      <c r="E62" s="7" t="s">
        <v>203</v>
      </c>
      <c r="F62" s="7" t="s">
        <v>96</v>
      </c>
      <c r="G62" s="7" t="s">
        <v>32</v>
      </c>
      <c r="H62" s="7">
        <v>69.0</v>
      </c>
      <c r="I62" s="7">
        <v>4.0</v>
      </c>
      <c r="J62" s="7">
        <v>276.0</v>
      </c>
      <c r="K62" s="7" t="s">
        <v>57</v>
      </c>
      <c r="L62" s="7" t="s">
        <v>38</v>
      </c>
      <c r="M62" s="7" t="s">
        <v>26</v>
      </c>
      <c r="N62" s="10" t="str">
        <f t="shared" si="1"/>
        <v>Active Order</v>
      </c>
      <c r="O62" s="10" t="str">
        <f>VLOOKUP(F62,ProductMaster!$A$2:$C$23,3,FALSE)</f>
        <v>Books</v>
      </c>
      <c r="Q62" s="11" t="str">
        <f>IFERROR(VLOOKUP(E62,CustomerMaster!$A$1:$B$50,2, FALSE), "")</f>
        <v>Scarlett Adams</v>
      </c>
      <c r="R62" s="12" t="str">
        <f t="shared" si="2"/>
        <v/>
      </c>
      <c r="S62" s="13" t="str">
        <f>VLOOKUP(F62, ProductMaster!$A$1:$B$23, 2, FALSE)</f>
        <v>Textbook</v>
      </c>
    </row>
    <row r="63">
      <c r="A63" s="7" t="s">
        <v>204</v>
      </c>
      <c r="B63" s="8" t="s">
        <v>205</v>
      </c>
      <c r="C63" s="8" t="s">
        <v>206</v>
      </c>
      <c r="D63" s="9"/>
      <c r="E63" s="7" t="s">
        <v>207</v>
      </c>
      <c r="F63" s="7" t="s">
        <v>102</v>
      </c>
      <c r="G63" s="7" t="s">
        <v>23</v>
      </c>
      <c r="H63" s="7">
        <v>815.0</v>
      </c>
      <c r="I63" s="7">
        <v>4.0</v>
      </c>
      <c r="J63" s="7">
        <v>3260.0</v>
      </c>
      <c r="K63" s="7" t="s">
        <v>33</v>
      </c>
      <c r="L63" s="7" t="s">
        <v>34</v>
      </c>
      <c r="M63" s="7" t="s">
        <v>39</v>
      </c>
      <c r="N63" s="10" t="str">
        <f t="shared" si="1"/>
        <v>Completed Order</v>
      </c>
      <c r="O63" s="10" t="str">
        <f>VLOOKUP(F63,ProductMaster!$A$2:$C$23,3,FALSE)</f>
        <v>Electronics</v>
      </c>
      <c r="P63" s="7">
        <v>7.0</v>
      </c>
      <c r="Q63" s="11" t="str">
        <f>IFERROR(VLOOKUP(E63,CustomerMaster!$A$1:$B$50,2, FALSE), "")</f>
        <v>Elijah Lewis</v>
      </c>
      <c r="R63" s="12" t="str">
        <f t="shared" si="2"/>
        <v>Slow</v>
      </c>
      <c r="S63" s="13" t="str">
        <f>VLOOKUP(F63, ProductMaster!$A$1:$B$23, 2, FALSE)</f>
        <v>Smartphone</v>
      </c>
    </row>
    <row r="64">
      <c r="A64" s="7" t="s">
        <v>208</v>
      </c>
      <c r="B64" s="8">
        <v>44962.0</v>
      </c>
      <c r="C64" s="9"/>
      <c r="D64" s="9"/>
      <c r="E64" s="7" t="s">
        <v>209</v>
      </c>
      <c r="F64" s="7" t="s">
        <v>86</v>
      </c>
      <c r="G64" s="7" t="s">
        <v>32</v>
      </c>
      <c r="H64" s="7">
        <v>27.0</v>
      </c>
      <c r="I64" s="7">
        <v>1.0</v>
      </c>
      <c r="J64" s="7">
        <v>27.0</v>
      </c>
      <c r="K64" s="7" t="s">
        <v>57</v>
      </c>
      <c r="L64" s="7" t="s">
        <v>38</v>
      </c>
      <c r="M64" s="7" t="s">
        <v>47</v>
      </c>
      <c r="N64" s="10" t="str">
        <f t="shared" si="1"/>
        <v>Active Order</v>
      </c>
      <c r="O64" s="10" t="str">
        <f>VLOOKUP(F64,ProductMaster!$A$2:$C$23,3,FALSE)</f>
        <v>Fashion</v>
      </c>
      <c r="Q64" s="11" t="str">
        <f>IFERROR(VLOOKUP(E64,CustomerMaster!$A$1:$B$50,2, FALSE), "")</f>
        <v>Noah Wilson</v>
      </c>
      <c r="R64" s="12" t="str">
        <f t="shared" si="2"/>
        <v/>
      </c>
      <c r="S64" s="13" t="str">
        <f>VLOOKUP(F64, ProductMaster!$A$1:$B$23, 2, FALSE)</f>
        <v>T-Shirt</v>
      </c>
    </row>
    <row r="65">
      <c r="A65" s="7" t="s">
        <v>210</v>
      </c>
      <c r="B65" s="8" t="s">
        <v>158</v>
      </c>
      <c r="C65" s="8" t="s">
        <v>67</v>
      </c>
      <c r="D65" s="9"/>
      <c r="E65" s="7" t="s">
        <v>211</v>
      </c>
      <c r="F65" s="7" t="s">
        <v>68</v>
      </c>
      <c r="G65" s="7" t="s">
        <v>61</v>
      </c>
      <c r="H65" s="7">
        <v>139.0</v>
      </c>
      <c r="I65" s="7">
        <v>5.0</v>
      </c>
      <c r="J65" s="7">
        <v>695.0</v>
      </c>
      <c r="K65" s="7" t="s">
        <v>24</v>
      </c>
      <c r="L65" s="7" t="s">
        <v>34</v>
      </c>
      <c r="M65" s="7" t="s">
        <v>39</v>
      </c>
      <c r="N65" s="10" t="str">
        <f t="shared" si="1"/>
        <v>Completed Order</v>
      </c>
      <c r="O65" s="10" t="str">
        <f>VLOOKUP(F65,ProductMaster!$A$2:$C$23,3,FALSE)</f>
        <v>Home</v>
      </c>
      <c r="P65" s="7">
        <v>4.0</v>
      </c>
      <c r="Q65" s="11" t="str">
        <f>IFERROR(VLOOKUP(E65,CustomerMaster!$A$1:$B$50,2, FALSE), "")</f>
        <v>Noah Wilson</v>
      </c>
      <c r="R65" s="12" t="str">
        <f t="shared" si="2"/>
        <v>Slow</v>
      </c>
      <c r="S65" s="13" t="str">
        <f>VLOOKUP(F65, ProductMaster!$A$1:$B$23, 2, FALSE)</f>
        <v>Cookware Set</v>
      </c>
    </row>
    <row r="66">
      <c r="A66" s="7" t="s">
        <v>212</v>
      </c>
      <c r="B66" s="8" t="s">
        <v>195</v>
      </c>
      <c r="C66" s="9"/>
      <c r="D66" s="8" t="s">
        <v>213</v>
      </c>
      <c r="E66" s="7" t="s">
        <v>49</v>
      </c>
      <c r="F66" s="7" t="s">
        <v>96</v>
      </c>
      <c r="G66" s="7" t="s">
        <v>37</v>
      </c>
      <c r="H66" s="7">
        <v>69.0</v>
      </c>
      <c r="I66" s="7">
        <v>3.0</v>
      </c>
      <c r="J66" s="7">
        <v>207.0</v>
      </c>
      <c r="K66" s="7" t="s">
        <v>42</v>
      </c>
      <c r="L66" s="7" t="s">
        <v>25</v>
      </c>
      <c r="M66" s="7" t="s">
        <v>47</v>
      </c>
      <c r="N66" s="10" t="str">
        <f t="shared" si="1"/>
        <v>Cancelled Order</v>
      </c>
      <c r="O66" s="10" t="str">
        <f>VLOOKUP(F66,ProductMaster!$A$2:$C$23,3,FALSE)</f>
        <v>Books</v>
      </c>
      <c r="Q66" s="11" t="str">
        <f>IFERROR(VLOOKUP(E66,CustomerMaster!$A$1:$B$50,2, FALSE), "")</f>
        <v>Jackson Allen</v>
      </c>
      <c r="R66" s="12" t="str">
        <f t="shared" si="2"/>
        <v/>
      </c>
      <c r="S66" s="13" t="str">
        <f>VLOOKUP(F66, ProductMaster!$A$1:$B$23, 2, FALSE)</f>
        <v>Textbook</v>
      </c>
    </row>
    <row r="67">
      <c r="A67" s="7" t="s">
        <v>214</v>
      </c>
      <c r="B67" s="8" t="s">
        <v>215</v>
      </c>
      <c r="C67" s="9"/>
      <c r="D67" s="8" t="s">
        <v>216</v>
      </c>
      <c r="E67" s="7" t="s">
        <v>49</v>
      </c>
      <c r="F67" s="7" t="s">
        <v>65</v>
      </c>
      <c r="G67" s="7" t="s">
        <v>61</v>
      </c>
      <c r="H67" s="7">
        <v>42.0</v>
      </c>
      <c r="I67" s="7">
        <v>1.0</v>
      </c>
      <c r="J67" s="7">
        <v>42.0</v>
      </c>
      <c r="K67" s="7" t="s">
        <v>24</v>
      </c>
      <c r="L67" s="7" t="s">
        <v>25</v>
      </c>
      <c r="M67" s="7" t="s">
        <v>26</v>
      </c>
      <c r="N67" s="10" t="str">
        <f t="shared" si="1"/>
        <v>Cancelled Order</v>
      </c>
      <c r="O67" s="10" t="str">
        <f>VLOOKUP(F67,ProductMaster!$A$2:$C$23,3,FALSE)</f>
        <v>Fashion</v>
      </c>
      <c r="Q67" s="11" t="str">
        <f>IFERROR(VLOOKUP(E67,CustomerMaster!$A$1:$B$50,2, FALSE), "")</f>
        <v>Jackson Allen</v>
      </c>
      <c r="R67" s="12" t="str">
        <f t="shared" si="2"/>
        <v/>
      </c>
      <c r="S67" s="13" t="str">
        <f>VLOOKUP(F67, ProductMaster!$A$1:$B$23, 2, FALSE)</f>
        <v>Formal Shirt</v>
      </c>
    </row>
    <row r="68">
      <c r="A68" s="7" t="s">
        <v>217</v>
      </c>
      <c r="B68" s="8" t="s">
        <v>218</v>
      </c>
      <c r="C68" s="8" t="s">
        <v>219</v>
      </c>
      <c r="D68" s="9"/>
      <c r="E68" s="7" t="s">
        <v>220</v>
      </c>
      <c r="F68" s="7" t="s">
        <v>154</v>
      </c>
      <c r="G68" s="7" t="s">
        <v>23</v>
      </c>
      <c r="H68" s="7">
        <v>31.0</v>
      </c>
      <c r="I68" s="7">
        <v>4.0</v>
      </c>
      <c r="J68" s="7">
        <v>124.0</v>
      </c>
      <c r="K68" s="7" t="s">
        <v>33</v>
      </c>
      <c r="L68" s="7" t="s">
        <v>34</v>
      </c>
      <c r="M68" s="7" t="s">
        <v>43</v>
      </c>
      <c r="N68" s="10" t="str">
        <f t="shared" si="1"/>
        <v>Completed Order</v>
      </c>
      <c r="O68" s="10" t="str">
        <f>VLOOKUP(F68,ProductMaster!$A$2:$C$23,3,FALSE)</f>
        <v>Toys</v>
      </c>
      <c r="P68" s="7">
        <v>2.0</v>
      </c>
      <c r="R68" s="12" t="str">
        <f t="shared" si="2"/>
        <v>Fast</v>
      </c>
      <c r="S68" s="13" t="str">
        <f>VLOOKUP(F68, ProductMaster!$A$1:$B$23, 2, FALSE)</f>
        <v>Puzzle</v>
      </c>
    </row>
    <row r="69">
      <c r="A69" s="7" t="s">
        <v>221</v>
      </c>
      <c r="B69" s="8" t="s">
        <v>170</v>
      </c>
      <c r="C69" s="9"/>
      <c r="D69" s="9"/>
      <c r="E69" s="7" t="s">
        <v>74</v>
      </c>
      <c r="F69" s="7" t="s">
        <v>55</v>
      </c>
      <c r="G69" s="7" t="s">
        <v>61</v>
      </c>
      <c r="H69" s="7">
        <v>104.0</v>
      </c>
      <c r="I69" s="7">
        <v>3.0</v>
      </c>
      <c r="J69" s="7">
        <v>312.0</v>
      </c>
      <c r="K69" s="7" t="s">
        <v>33</v>
      </c>
      <c r="L69" s="7" t="s">
        <v>38</v>
      </c>
      <c r="M69" s="7" t="s">
        <v>43</v>
      </c>
      <c r="N69" s="10" t="str">
        <f t="shared" si="1"/>
        <v>Active Order</v>
      </c>
      <c r="O69" s="10" t="str">
        <f>VLOOKUP(F69,ProductMaster!$A$2:$C$23,3,FALSE)</f>
        <v>Electronics</v>
      </c>
      <c r="Q69" s="7" t="s">
        <v>222</v>
      </c>
      <c r="R69" s="12" t="str">
        <f t="shared" si="2"/>
        <v/>
      </c>
      <c r="S69" s="13" t="str">
        <f>VLOOKUP(F69, ProductMaster!$A$1:$B$23, 2, FALSE)</f>
        <v>Bluetooth Speaker</v>
      </c>
    </row>
    <row r="70">
      <c r="A70" s="7" t="s">
        <v>223</v>
      </c>
      <c r="B70" s="8">
        <v>44964.0</v>
      </c>
      <c r="C70" s="9"/>
      <c r="D70" s="8">
        <v>45114.0</v>
      </c>
      <c r="E70" s="7" t="s">
        <v>41</v>
      </c>
      <c r="F70" s="7" t="s">
        <v>46</v>
      </c>
      <c r="G70" s="7" t="s">
        <v>32</v>
      </c>
      <c r="H70" s="7">
        <v>58.0</v>
      </c>
      <c r="I70" s="7">
        <v>2.0</v>
      </c>
      <c r="J70" s="7">
        <v>116.0</v>
      </c>
      <c r="K70" s="7" t="s">
        <v>24</v>
      </c>
      <c r="L70" s="7" t="s">
        <v>25</v>
      </c>
      <c r="M70" s="7" t="s">
        <v>39</v>
      </c>
      <c r="N70" s="10" t="str">
        <f t="shared" si="1"/>
        <v>Cancelled Order</v>
      </c>
      <c r="O70" s="10" t="str">
        <f>VLOOKUP(F70,ProductMaster!$A$2:$C$23,3,FALSE)</f>
        <v>Fashion</v>
      </c>
      <c r="Q70" s="7" t="s">
        <v>224</v>
      </c>
      <c r="R70" s="12" t="str">
        <f t="shared" si="2"/>
        <v/>
      </c>
      <c r="S70" s="13" t="str">
        <f>VLOOKUP(F70, ProductMaster!$A$1:$B$23, 2, FALSE)</f>
        <v>Jeans</v>
      </c>
    </row>
    <row r="71">
      <c r="A71" s="7" t="s">
        <v>225</v>
      </c>
      <c r="B71" s="8">
        <v>45179.0</v>
      </c>
      <c r="C71" s="9"/>
      <c r="D71" s="8">
        <v>45209.0</v>
      </c>
      <c r="E71" s="7" t="s">
        <v>49</v>
      </c>
      <c r="F71" s="7" t="s">
        <v>160</v>
      </c>
      <c r="G71" s="7" t="s">
        <v>61</v>
      </c>
      <c r="H71" s="7">
        <v>62.0</v>
      </c>
      <c r="I71" s="7">
        <v>2.0</v>
      </c>
      <c r="J71" s="7">
        <v>124.0</v>
      </c>
      <c r="K71" s="7" t="s">
        <v>57</v>
      </c>
      <c r="L71" s="7" t="s">
        <v>25</v>
      </c>
      <c r="M71" s="7" t="s">
        <v>26</v>
      </c>
      <c r="N71" s="10" t="str">
        <f t="shared" si="1"/>
        <v>Cancelled Order</v>
      </c>
      <c r="O71" s="10" t="str">
        <f>VLOOKUP(F71,ProductMaster!$A$2:$C$23,3,FALSE)</f>
        <v>Toys</v>
      </c>
      <c r="Q71" s="7" t="s">
        <v>226</v>
      </c>
      <c r="R71" s="12" t="str">
        <f t="shared" si="2"/>
        <v/>
      </c>
      <c r="S71" s="13" t="str">
        <f>VLOOKUP(F71, ProductMaster!$A$1:$B$23, 2, FALSE)</f>
        <v>Leg Set</v>
      </c>
    </row>
    <row r="72">
      <c r="A72" s="7" t="s">
        <v>227</v>
      </c>
      <c r="B72" s="8" t="s">
        <v>170</v>
      </c>
      <c r="C72" s="8" t="s">
        <v>158</v>
      </c>
      <c r="D72" s="9"/>
      <c r="E72" s="7" t="s">
        <v>159</v>
      </c>
      <c r="F72" s="7" t="s">
        <v>65</v>
      </c>
      <c r="G72" s="7" t="s">
        <v>32</v>
      </c>
      <c r="H72" s="7">
        <v>43.0</v>
      </c>
      <c r="I72" s="7">
        <v>1.0</v>
      </c>
      <c r="J72" s="7">
        <v>43.0</v>
      </c>
      <c r="K72" s="7" t="s">
        <v>33</v>
      </c>
      <c r="L72" s="7" t="s">
        <v>34</v>
      </c>
      <c r="M72" s="7" t="s">
        <v>47</v>
      </c>
      <c r="N72" s="10" t="str">
        <f t="shared" si="1"/>
        <v>Completed Order</v>
      </c>
      <c r="O72" s="10" t="str">
        <f>VLOOKUP(F72,ProductMaster!$A$2:$C$23,3,FALSE)</f>
        <v>Fashion</v>
      </c>
      <c r="P72" s="7">
        <v>7.0</v>
      </c>
      <c r="Q72" s="7" t="s">
        <v>228</v>
      </c>
      <c r="R72" s="12" t="str">
        <f t="shared" si="2"/>
        <v>Slow</v>
      </c>
      <c r="S72" s="13" t="str">
        <f>VLOOKUP(F72, ProductMaster!$A$1:$B$23, 2, FALSE)</f>
        <v>Formal Shirt</v>
      </c>
    </row>
    <row r="73">
      <c r="A73" s="7" t="s">
        <v>229</v>
      </c>
      <c r="B73" s="8">
        <v>45110.0</v>
      </c>
      <c r="C73" s="9"/>
      <c r="D73" s="9"/>
      <c r="E73" s="7" t="s">
        <v>207</v>
      </c>
      <c r="F73" s="7" t="s">
        <v>160</v>
      </c>
      <c r="G73" s="7" t="s">
        <v>32</v>
      </c>
      <c r="H73" s="7">
        <v>62.0</v>
      </c>
      <c r="I73" s="7">
        <v>4.0</v>
      </c>
      <c r="J73" s="7">
        <v>248.0</v>
      </c>
      <c r="K73" s="7" t="s">
        <v>57</v>
      </c>
      <c r="L73" s="7" t="s">
        <v>38</v>
      </c>
      <c r="M73" s="7" t="s">
        <v>47</v>
      </c>
      <c r="N73" s="10" t="str">
        <f t="shared" si="1"/>
        <v>Active Order</v>
      </c>
      <c r="O73" s="10" t="str">
        <f>VLOOKUP(F73,ProductMaster!$A$2:$C$23,3,FALSE)</f>
        <v>Toys</v>
      </c>
      <c r="Q73" s="7" t="s">
        <v>230</v>
      </c>
      <c r="R73" s="12" t="str">
        <f t="shared" si="2"/>
        <v/>
      </c>
      <c r="S73" s="13" t="str">
        <f>VLOOKUP(F73, ProductMaster!$A$1:$B$23, 2, FALSE)</f>
        <v>Leg Set</v>
      </c>
    </row>
    <row r="74">
      <c r="A74" s="7" t="s">
        <v>231</v>
      </c>
      <c r="B74" s="8" t="s">
        <v>232</v>
      </c>
      <c r="C74" s="9"/>
      <c r="D74" s="8" t="s">
        <v>73</v>
      </c>
      <c r="E74" s="7" t="s">
        <v>109</v>
      </c>
      <c r="F74" s="7" t="s">
        <v>80</v>
      </c>
      <c r="G74" s="7" t="s">
        <v>23</v>
      </c>
      <c r="H74" s="7">
        <v>95.0</v>
      </c>
      <c r="I74" s="7">
        <v>2.0</v>
      </c>
      <c r="J74" s="7">
        <v>190.0</v>
      </c>
      <c r="K74" s="7" t="s">
        <v>42</v>
      </c>
      <c r="L74" s="7" t="s">
        <v>25</v>
      </c>
      <c r="M74" s="7" t="s">
        <v>43</v>
      </c>
      <c r="N74" s="10" t="str">
        <f t="shared" si="1"/>
        <v>Cancelled Order</v>
      </c>
      <c r="O74" s="10" t="str">
        <f>VLOOKUP(F74,ProductMaster!$A$2:$C$23,3,FALSE)</f>
        <v>Fashion</v>
      </c>
      <c r="Q74" s="7" t="s">
        <v>233</v>
      </c>
      <c r="R74" s="12" t="str">
        <f t="shared" si="2"/>
        <v/>
      </c>
      <c r="S74" s="13" t="str">
        <f>VLOOKUP(F74, ProductMaster!$A$1:$B$23, 2, FALSE)</f>
        <v>Shoes</v>
      </c>
    </row>
    <row r="75">
      <c r="A75" s="7" t="s">
        <v>234</v>
      </c>
      <c r="B75" s="8" t="s">
        <v>235</v>
      </c>
      <c r="C75" s="8" t="s">
        <v>236</v>
      </c>
      <c r="D75" s="9"/>
      <c r="E75" s="7" t="s">
        <v>107</v>
      </c>
      <c r="F75" s="7" t="s">
        <v>60</v>
      </c>
      <c r="G75" s="7" t="s">
        <v>56</v>
      </c>
      <c r="H75" s="7">
        <v>36.0</v>
      </c>
      <c r="I75" s="7">
        <v>4.0</v>
      </c>
      <c r="J75" s="7">
        <v>144.0</v>
      </c>
      <c r="K75" s="7" t="s">
        <v>24</v>
      </c>
      <c r="L75" s="7" t="s">
        <v>34</v>
      </c>
      <c r="M75" s="7" t="s">
        <v>75</v>
      </c>
      <c r="N75" s="10" t="str">
        <f t="shared" si="1"/>
        <v>Completed Order</v>
      </c>
      <c r="O75" s="10" t="str">
        <f>VLOOKUP(F75,ProductMaster!$A$2:$C$23,3,FALSE)</f>
        <v>Home</v>
      </c>
      <c r="P75" s="7">
        <v>6.0</v>
      </c>
      <c r="Q75" s="7" t="s">
        <v>230</v>
      </c>
      <c r="R75" s="12" t="str">
        <f t="shared" si="2"/>
        <v>Slow</v>
      </c>
      <c r="S75" s="13" t="str">
        <f>VLOOKUP(F75, ProductMaster!$A$1:$B$23, 2, FALSE)</f>
        <v>Wall Clock</v>
      </c>
    </row>
    <row r="76">
      <c r="A76" s="7" t="s">
        <v>237</v>
      </c>
      <c r="B76" s="8" t="s">
        <v>238</v>
      </c>
      <c r="C76" s="9"/>
      <c r="D76" s="9"/>
      <c r="E76" s="7" t="s">
        <v>54</v>
      </c>
      <c r="F76" s="7" t="s">
        <v>83</v>
      </c>
      <c r="G76" s="7" t="s">
        <v>32</v>
      </c>
      <c r="H76" s="7">
        <v>73.0</v>
      </c>
      <c r="I76" s="7">
        <v>5.0</v>
      </c>
      <c r="J76" s="7">
        <v>365.0</v>
      </c>
      <c r="K76" s="7" t="s">
        <v>24</v>
      </c>
      <c r="L76" s="7" t="s">
        <v>38</v>
      </c>
      <c r="M76" s="7" t="s">
        <v>26</v>
      </c>
      <c r="N76" s="10" t="str">
        <f t="shared" si="1"/>
        <v>Active Order</v>
      </c>
      <c r="O76" s="10" t="str">
        <f>VLOOKUP(F76,ProductMaster!$A$2:$C$23,3,FALSE)</f>
        <v>Electronics</v>
      </c>
      <c r="Q76" s="7" t="s">
        <v>239</v>
      </c>
      <c r="R76" s="12" t="str">
        <f t="shared" si="2"/>
        <v/>
      </c>
      <c r="S76" s="13" t="str">
        <f>VLOOKUP(F76, ProductMaster!$A$1:$B$23, 2, FALSE)</f>
        <v>Gaming Mouse</v>
      </c>
    </row>
    <row r="77">
      <c r="A77" s="7" t="s">
        <v>240</v>
      </c>
      <c r="B77" s="8">
        <v>44994.0</v>
      </c>
      <c r="C77" s="8">
        <v>45178.0</v>
      </c>
      <c r="D77" s="9"/>
      <c r="E77" s="7" t="s">
        <v>79</v>
      </c>
      <c r="F77" s="7" t="s">
        <v>65</v>
      </c>
      <c r="G77" s="7" t="s">
        <v>23</v>
      </c>
      <c r="H77" s="7">
        <v>43.0</v>
      </c>
      <c r="I77" s="7">
        <v>4.0</v>
      </c>
      <c r="J77" s="7">
        <v>172.0</v>
      </c>
      <c r="K77" s="7" t="s">
        <v>57</v>
      </c>
      <c r="L77" s="7" t="s">
        <v>34</v>
      </c>
      <c r="M77" s="7" t="s">
        <v>26</v>
      </c>
      <c r="N77" s="10" t="str">
        <f t="shared" si="1"/>
        <v>Completed Order</v>
      </c>
      <c r="O77" s="10" t="str">
        <f>VLOOKUP(F77,ProductMaster!$A$2:$C$23,3,FALSE)</f>
        <v>Fashion</v>
      </c>
      <c r="P77" s="7">
        <v>6.0</v>
      </c>
      <c r="Q77" s="7" t="s">
        <v>241</v>
      </c>
      <c r="R77" s="12" t="str">
        <f t="shared" si="2"/>
        <v>Slow</v>
      </c>
      <c r="S77" s="13" t="str">
        <f>VLOOKUP(F77, ProductMaster!$A$1:$B$23, 2, FALSE)</f>
        <v>Formal Shirt</v>
      </c>
    </row>
    <row r="78">
      <c r="A78" s="7" t="s">
        <v>242</v>
      </c>
      <c r="B78" s="8">
        <v>44968.0</v>
      </c>
      <c r="C78" s="8">
        <v>45027.0</v>
      </c>
      <c r="D78" s="9"/>
      <c r="E78" s="7" t="s">
        <v>209</v>
      </c>
      <c r="F78" s="7" t="s">
        <v>147</v>
      </c>
      <c r="G78" s="7" t="s">
        <v>61</v>
      </c>
      <c r="H78" s="7">
        <v>214.0</v>
      </c>
      <c r="I78" s="7">
        <v>5.0</v>
      </c>
      <c r="J78" s="7">
        <v>1070.0</v>
      </c>
      <c r="K78" s="7" t="s">
        <v>57</v>
      </c>
      <c r="L78" s="7" t="s">
        <v>34</v>
      </c>
      <c r="M78" s="7" t="s">
        <v>43</v>
      </c>
      <c r="N78" s="10" t="str">
        <f t="shared" si="1"/>
        <v>Completed Order</v>
      </c>
      <c r="O78" s="10" t="str">
        <f>VLOOKUP(F78,ProductMaster!$A$2:$C$23,3,FALSE)</f>
        <v>Home</v>
      </c>
      <c r="P78" s="7">
        <v>2.0</v>
      </c>
      <c r="Q78" s="7" t="s">
        <v>239</v>
      </c>
      <c r="R78" s="12" t="str">
        <f t="shared" si="2"/>
        <v>Fast</v>
      </c>
      <c r="S78" s="13" t="str">
        <f>VLOOKUP(F78, ProductMaster!$A$1:$B$23, 2, FALSE)</f>
        <v>Cookware Set Pro</v>
      </c>
    </row>
    <row r="79">
      <c r="A79" s="7" t="s">
        <v>243</v>
      </c>
      <c r="B79" s="8">
        <v>44997.0</v>
      </c>
      <c r="C79" s="9"/>
      <c r="D79" s="8">
        <v>45089.0</v>
      </c>
      <c r="E79" s="7" t="s">
        <v>211</v>
      </c>
      <c r="F79" s="7" t="s">
        <v>114</v>
      </c>
      <c r="G79" s="7" t="s">
        <v>56</v>
      </c>
      <c r="H79" s="7">
        <v>42.0</v>
      </c>
      <c r="I79" s="7">
        <v>2.0</v>
      </c>
      <c r="J79" s="7">
        <v>84.0</v>
      </c>
      <c r="K79" s="7" t="s">
        <v>24</v>
      </c>
      <c r="L79" s="7" t="s">
        <v>25</v>
      </c>
      <c r="M79" s="7" t="s">
        <v>43</v>
      </c>
      <c r="N79" s="10" t="str">
        <f t="shared" si="1"/>
        <v>Cancelled Order</v>
      </c>
      <c r="O79" s="10" t="str">
        <f>VLOOKUP(F79,ProductMaster!$A$2:$C$23,3,FALSE)</f>
        <v>Toys</v>
      </c>
      <c r="Q79" s="7" t="s">
        <v>239</v>
      </c>
      <c r="R79" s="12" t="str">
        <f t="shared" si="2"/>
        <v/>
      </c>
      <c r="S79" s="13" t="str">
        <f>VLOOKUP(F79, ProductMaster!$A$1:$B$23, 2, FALSE)</f>
        <v>Action Figure</v>
      </c>
    </row>
    <row r="80">
      <c r="A80" s="7" t="s">
        <v>244</v>
      </c>
      <c r="B80" s="8">
        <v>44930.0</v>
      </c>
      <c r="C80" s="9"/>
      <c r="D80" s="9"/>
      <c r="E80" s="7" t="s">
        <v>211</v>
      </c>
      <c r="F80" s="7" t="s">
        <v>22</v>
      </c>
      <c r="G80" s="7" t="s">
        <v>23</v>
      </c>
      <c r="H80" s="7">
        <v>46.0</v>
      </c>
      <c r="I80" s="7">
        <v>1.0</v>
      </c>
      <c r="J80" s="7">
        <v>46.0</v>
      </c>
      <c r="K80" s="7" t="s">
        <v>50</v>
      </c>
      <c r="L80" s="7" t="s">
        <v>38</v>
      </c>
      <c r="M80" s="7" t="s">
        <v>43</v>
      </c>
      <c r="N80" s="10" t="str">
        <f t="shared" si="1"/>
        <v>Active Order</v>
      </c>
      <c r="O80" s="10" t="str">
        <f>VLOOKUP(F80,ProductMaster!$A$2:$C$23,3,FALSE)</f>
        <v>Home</v>
      </c>
      <c r="Q80" s="7" t="s">
        <v>239</v>
      </c>
      <c r="R80" s="12" t="str">
        <f t="shared" si="2"/>
        <v/>
      </c>
      <c r="S80" s="13" t="str">
        <f>VLOOKUP(F80, ProductMaster!$A$1:$B$23, 2, FALSE)</f>
        <v>Lamp</v>
      </c>
    </row>
    <row r="81">
      <c r="A81" s="7" t="s">
        <v>245</v>
      </c>
      <c r="B81" s="8" t="s">
        <v>246</v>
      </c>
      <c r="C81" s="8" t="s">
        <v>180</v>
      </c>
      <c r="D81" s="9"/>
      <c r="E81" s="7" t="s">
        <v>143</v>
      </c>
      <c r="F81" s="7" t="s">
        <v>31</v>
      </c>
      <c r="G81" s="7" t="s">
        <v>32</v>
      </c>
      <c r="H81" s="7">
        <v>95.0</v>
      </c>
      <c r="I81" s="7">
        <v>4.0</v>
      </c>
      <c r="J81" s="7">
        <v>380.0</v>
      </c>
      <c r="K81" s="7" t="s">
        <v>33</v>
      </c>
      <c r="L81" s="7" t="s">
        <v>34</v>
      </c>
      <c r="M81" s="7" t="s">
        <v>43</v>
      </c>
      <c r="N81" s="10" t="str">
        <f t="shared" si="1"/>
        <v>Completed Order</v>
      </c>
      <c r="O81" s="10" t="str">
        <f>VLOOKUP(F81,ProductMaster!$A$2:$C$23,3,FALSE)</f>
        <v>Toys</v>
      </c>
      <c r="P81" s="7">
        <v>3.0</v>
      </c>
      <c r="Q81" s="7" t="s">
        <v>247</v>
      </c>
      <c r="R81" s="12" t="str">
        <f t="shared" si="2"/>
        <v>Slow</v>
      </c>
      <c r="S81" s="13" t="str">
        <f>VLOOKUP(F81, ProductMaster!$A$1:$B$23, 2, FALSE)</f>
        <v>Doll House</v>
      </c>
    </row>
    <row r="82">
      <c r="A82" s="7" t="s">
        <v>248</v>
      </c>
      <c r="B82" s="8">
        <v>45057.0</v>
      </c>
      <c r="C82" s="9"/>
      <c r="D82" s="9"/>
      <c r="E82" s="7" t="s">
        <v>164</v>
      </c>
      <c r="F82" s="7" t="s">
        <v>144</v>
      </c>
      <c r="G82" s="7" t="s">
        <v>61</v>
      </c>
      <c r="H82" s="7">
        <v>174.0</v>
      </c>
      <c r="I82" s="7">
        <v>2.0</v>
      </c>
      <c r="J82" s="7">
        <v>348.0</v>
      </c>
      <c r="K82" s="7" t="s">
        <v>42</v>
      </c>
      <c r="L82" s="7" t="s">
        <v>38</v>
      </c>
      <c r="M82" s="7" t="s">
        <v>43</v>
      </c>
      <c r="N82" s="10" t="str">
        <f t="shared" si="1"/>
        <v>Active Order</v>
      </c>
      <c r="O82" s="10" t="str">
        <f>VLOOKUP(F82,ProductMaster!$A$2:$C$23,3,FALSE)</f>
        <v>Electronics</v>
      </c>
      <c r="Q82" s="7" t="s">
        <v>249</v>
      </c>
      <c r="R82" s="12" t="str">
        <f t="shared" si="2"/>
        <v/>
      </c>
      <c r="S82" s="13" t="str">
        <f>VLOOKUP(F82, ProductMaster!$A$1:$B$23, 2, FALSE)</f>
        <v>Headphones</v>
      </c>
    </row>
    <row r="83">
      <c r="A83" s="7" t="s">
        <v>250</v>
      </c>
      <c r="B83" s="8" t="s">
        <v>131</v>
      </c>
      <c r="C83" s="9"/>
      <c r="D83" s="8" t="s">
        <v>251</v>
      </c>
      <c r="E83" s="7" t="s">
        <v>70</v>
      </c>
      <c r="F83" s="7" t="s">
        <v>86</v>
      </c>
      <c r="G83" s="7" t="s">
        <v>23</v>
      </c>
      <c r="H83" s="7">
        <v>27.0</v>
      </c>
      <c r="I83" s="7">
        <v>5.0</v>
      </c>
      <c r="J83" s="7">
        <v>135.0</v>
      </c>
      <c r="K83" s="7" t="s">
        <v>33</v>
      </c>
      <c r="L83" s="7" t="s">
        <v>25</v>
      </c>
      <c r="M83" s="7" t="s">
        <v>47</v>
      </c>
      <c r="N83" s="10" t="str">
        <f t="shared" si="1"/>
        <v>Cancelled Order</v>
      </c>
      <c r="O83" s="10" t="str">
        <f>VLOOKUP(F83,ProductMaster!$A$2:$C$23,3,FALSE)</f>
        <v>Fashion</v>
      </c>
      <c r="Q83" s="7" t="s">
        <v>222</v>
      </c>
      <c r="R83" s="12" t="str">
        <f t="shared" si="2"/>
        <v/>
      </c>
      <c r="S83" s="13" t="str">
        <f>VLOOKUP(F83, ProductMaster!$A$1:$B$23, 2, FALSE)</f>
        <v>T-Shirt</v>
      </c>
    </row>
    <row r="84">
      <c r="A84" s="7" t="s">
        <v>252</v>
      </c>
      <c r="B84" s="8" t="s">
        <v>253</v>
      </c>
      <c r="C84" s="8" t="s">
        <v>254</v>
      </c>
      <c r="D84" s="9"/>
      <c r="E84" s="7" t="s">
        <v>21</v>
      </c>
      <c r="F84" s="7" t="s">
        <v>86</v>
      </c>
      <c r="G84" s="7" t="s">
        <v>37</v>
      </c>
      <c r="H84" s="7">
        <v>27.0</v>
      </c>
      <c r="I84" s="7">
        <v>4.0</v>
      </c>
      <c r="J84" s="7">
        <v>108.0</v>
      </c>
      <c r="K84" s="7" t="s">
        <v>42</v>
      </c>
      <c r="L84" s="7" t="s">
        <v>34</v>
      </c>
      <c r="M84" s="7" t="s">
        <v>39</v>
      </c>
      <c r="N84" s="10" t="str">
        <f t="shared" si="1"/>
        <v>Completed Order</v>
      </c>
      <c r="O84" s="10" t="str">
        <f>VLOOKUP(F84,ProductMaster!$A$2:$C$23,3,FALSE)</f>
        <v>Fashion</v>
      </c>
      <c r="P84" s="7">
        <v>2.0</v>
      </c>
      <c r="Q84" s="7" t="s">
        <v>255</v>
      </c>
      <c r="R84" s="12" t="str">
        <f t="shared" si="2"/>
        <v>Fast</v>
      </c>
      <c r="S84" s="13" t="str">
        <f>VLOOKUP(F84, ProductMaster!$A$1:$B$23, 2, FALSE)</f>
        <v>T-Shirt</v>
      </c>
    </row>
    <row r="85">
      <c r="A85" s="7" t="s">
        <v>256</v>
      </c>
      <c r="B85" s="8" t="s">
        <v>141</v>
      </c>
      <c r="C85" s="9"/>
      <c r="D85" s="9"/>
      <c r="E85" s="7" t="s">
        <v>257</v>
      </c>
      <c r="F85" s="7" t="s">
        <v>118</v>
      </c>
      <c r="G85" s="7" t="s">
        <v>37</v>
      </c>
      <c r="H85" s="7">
        <v>65.0</v>
      </c>
      <c r="I85" s="7">
        <v>2.0</v>
      </c>
      <c r="J85" s="7">
        <v>130.0</v>
      </c>
      <c r="K85" s="7" t="s">
        <v>42</v>
      </c>
      <c r="L85" s="7" t="s">
        <v>38</v>
      </c>
      <c r="M85" s="7" t="s">
        <v>26</v>
      </c>
      <c r="N85" s="10" t="str">
        <f t="shared" si="1"/>
        <v>Active Order</v>
      </c>
      <c r="O85" s="10" t="str">
        <f>VLOOKUP(F85,ProductMaster!$A$2:$C$23,3,FALSE)</f>
        <v>Fashion</v>
      </c>
      <c r="Q85" s="7" t="s">
        <v>258</v>
      </c>
      <c r="R85" s="12" t="str">
        <f t="shared" si="2"/>
        <v/>
      </c>
      <c r="S85" s="13" t="str">
        <f>VLOOKUP(F85, ProductMaster!$A$1:$B$23, 2, FALSE)</f>
        <v>Backpack</v>
      </c>
    </row>
    <row r="86">
      <c r="A86" s="7" t="s">
        <v>259</v>
      </c>
      <c r="B86" s="8">
        <v>45110.0</v>
      </c>
      <c r="C86" s="9"/>
      <c r="D86" s="9"/>
      <c r="E86" s="7" t="s">
        <v>74</v>
      </c>
      <c r="F86" s="7" t="s">
        <v>65</v>
      </c>
      <c r="G86" s="7" t="s">
        <v>32</v>
      </c>
      <c r="H86" s="7">
        <v>43.0</v>
      </c>
      <c r="I86" s="7">
        <v>5.0</v>
      </c>
      <c r="J86" s="7">
        <v>215.0</v>
      </c>
      <c r="K86" s="7" t="s">
        <v>57</v>
      </c>
      <c r="L86" s="7" t="s">
        <v>38</v>
      </c>
      <c r="M86" s="7" t="s">
        <v>26</v>
      </c>
      <c r="N86" s="10" t="str">
        <f t="shared" si="1"/>
        <v>Active Order</v>
      </c>
      <c r="O86" s="10" t="str">
        <f>VLOOKUP(F86,ProductMaster!$A$2:$C$23,3,FALSE)</f>
        <v>Fashion</v>
      </c>
      <c r="Q86" s="7" t="s">
        <v>222</v>
      </c>
      <c r="R86" s="12" t="str">
        <f t="shared" si="2"/>
        <v/>
      </c>
      <c r="S86" s="13" t="str">
        <f>VLOOKUP(F86, ProductMaster!$A$1:$B$23, 2, FALSE)</f>
        <v>Formal Shirt</v>
      </c>
    </row>
    <row r="87">
      <c r="A87" s="7" t="s">
        <v>260</v>
      </c>
      <c r="B87" s="8">
        <v>45210.0</v>
      </c>
      <c r="C87" s="9"/>
      <c r="D87" s="9"/>
      <c r="E87" s="7" t="s">
        <v>124</v>
      </c>
      <c r="F87" s="7" t="s">
        <v>147</v>
      </c>
      <c r="G87" s="7" t="s">
        <v>61</v>
      </c>
      <c r="H87" s="7">
        <v>210.0</v>
      </c>
      <c r="I87" s="7">
        <v>1.0</v>
      </c>
      <c r="J87" s="7">
        <v>210.0</v>
      </c>
      <c r="K87" s="7" t="s">
        <v>42</v>
      </c>
      <c r="L87" s="7" t="s">
        <v>38</v>
      </c>
      <c r="M87" s="7" t="s">
        <v>43</v>
      </c>
      <c r="N87" s="10" t="str">
        <f t="shared" si="1"/>
        <v>Active Order</v>
      </c>
      <c r="O87" s="10" t="str">
        <f>VLOOKUP(F87,ProductMaster!$A$2:$C$23,3,FALSE)</f>
        <v>Home</v>
      </c>
      <c r="Q87" s="7" t="s">
        <v>261</v>
      </c>
      <c r="R87" s="12" t="str">
        <f t="shared" si="2"/>
        <v/>
      </c>
      <c r="S87" s="13" t="str">
        <f>VLOOKUP(F87, ProductMaster!$A$1:$B$23, 2, FALSE)</f>
        <v>Cookware Set Pro</v>
      </c>
    </row>
    <row r="88">
      <c r="A88" s="7" t="s">
        <v>262</v>
      </c>
      <c r="B88" s="8" t="s">
        <v>205</v>
      </c>
      <c r="C88" s="9"/>
      <c r="D88" s="9"/>
      <c r="E88" s="7" t="s">
        <v>263</v>
      </c>
      <c r="F88" s="7" t="s">
        <v>60</v>
      </c>
      <c r="G88" s="7" t="s">
        <v>37</v>
      </c>
      <c r="H88" s="7">
        <v>37.0</v>
      </c>
      <c r="I88" s="7">
        <v>3.0</v>
      </c>
      <c r="J88" s="7">
        <v>111.0</v>
      </c>
      <c r="K88" s="7" t="s">
        <v>33</v>
      </c>
      <c r="L88" s="7" t="s">
        <v>38</v>
      </c>
      <c r="M88" s="7" t="s">
        <v>43</v>
      </c>
      <c r="N88" s="10" t="str">
        <f t="shared" si="1"/>
        <v>Active Order</v>
      </c>
      <c r="O88" s="10" t="str">
        <f>VLOOKUP(F88,ProductMaster!$A$2:$C$23,3,FALSE)</f>
        <v>Home</v>
      </c>
      <c r="Q88" s="7" t="s">
        <v>264</v>
      </c>
      <c r="R88" s="12" t="str">
        <f t="shared" si="2"/>
        <v/>
      </c>
      <c r="S88" s="13" t="str">
        <f>VLOOKUP(F88, ProductMaster!$A$1:$B$23, 2, FALSE)</f>
        <v>Wall Clock</v>
      </c>
    </row>
    <row r="89">
      <c r="A89" s="7" t="s">
        <v>265</v>
      </c>
      <c r="B89" s="8">
        <v>45143.0</v>
      </c>
      <c r="C89" s="9"/>
      <c r="D89" s="9"/>
      <c r="E89" s="7" t="s">
        <v>124</v>
      </c>
      <c r="F89" s="7" t="s">
        <v>102</v>
      </c>
      <c r="G89" s="7" t="s">
        <v>37</v>
      </c>
      <c r="H89" s="7">
        <v>788.0</v>
      </c>
      <c r="I89" s="7">
        <v>4.0</v>
      </c>
      <c r="J89" s="7">
        <v>3152.0</v>
      </c>
      <c r="K89" s="7" t="s">
        <v>57</v>
      </c>
      <c r="L89" s="7" t="s">
        <v>38</v>
      </c>
      <c r="M89" s="7" t="s">
        <v>47</v>
      </c>
      <c r="N89" s="10" t="str">
        <f t="shared" si="1"/>
        <v>Active Order</v>
      </c>
      <c r="O89" s="10" t="str">
        <f>VLOOKUP(F89,ProductMaster!$A$2:$C$23,3,FALSE)</f>
        <v>Electronics</v>
      </c>
      <c r="Q89" s="7" t="s">
        <v>261</v>
      </c>
      <c r="R89" s="12" t="str">
        <f t="shared" si="2"/>
        <v/>
      </c>
      <c r="S89" s="13" t="str">
        <f>VLOOKUP(F89, ProductMaster!$A$1:$B$23, 2, FALSE)</f>
        <v>Smartphone</v>
      </c>
    </row>
    <row r="90">
      <c r="A90" s="7" t="s">
        <v>266</v>
      </c>
      <c r="B90" s="8" t="s">
        <v>267</v>
      </c>
      <c r="C90" s="9"/>
      <c r="D90" s="9"/>
      <c r="E90" s="7" t="s">
        <v>124</v>
      </c>
      <c r="F90" s="7" t="s">
        <v>147</v>
      </c>
      <c r="G90" s="7" t="s">
        <v>61</v>
      </c>
      <c r="H90" s="7">
        <v>217.0</v>
      </c>
      <c r="I90" s="7">
        <v>5.0</v>
      </c>
      <c r="J90" s="7">
        <v>1085.0</v>
      </c>
      <c r="K90" s="7" t="s">
        <v>57</v>
      </c>
      <c r="L90" s="7" t="s">
        <v>38</v>
      </c>
      <c r="M90" s="7" t="s">
        <v>75</v>
      </c>
      <c r="N90" s="10" t="str">
        <f t="shared" si="1"/>
        <v>Active Order</v>
      </c>
      <c r="O90" s="10" t="str">
        <f>VLOOKUP(F90,ProductMaster!$A$2:$C$23,3,FALSE)</f>
        <v>Home</v>
      </c>
      <c r="Q90" s="7" t="s">
        <v>261</v>
      </c>
      <c r="R90" s="12" t="str">
        <f t="shared" si="2"/>
        <v/>
      </c>
      <c r="S90" s="13" t="str">
        <f>VLOOKUP(F90, ProductMaster!$A$1:$B$23, 2, FALSE)</f>
        <v>Cookware Set Pro</v>
      </c>
    </row>
    <row r="91">
      <c r="A91" s="7" t="s">
        <v>268</v>
      </c>
      <c r="B91" s="8" t="s">
        <v>235</v>
      </c>
      <c r="C91" s="9"/>
      <c r="D91" s="9"/>
      <c r="E91" s="7" t="s">
        <v>124</v>
      </c>
      <c r="F91" s="7" t="s">
        <v>68</v>
      </c>
      <c r="G91" s="7" t="s">
        <v>61</v>
      </c>
      <c r="H91" s="7">
        <v>138.0</v>
      </c>
      <c r="I91" s="7">
        <v>4.0</v>
      </c>
      <c r="J91" s="7">
        <v>552.0</v>
      </c>
      <c r="K91" s="7" t="s">
        <v>33</v>
      </c>
      <c r="L91" s="7" t="s">
        <v>38</v>
      </c>
      <c r="M91" s="7" t="s">
        <v>75</v>
      </c>
      <c r="N91" s="10" t="str">
        <f t="shared" si="1"/>
        <v>Active Order</v>
      </c>
      <c r="O91" s="10" t="str">
        <f>VLOOKUP(F91,ProductMaster!$A$2:$C$23,3,FALSE)</f>
        <v>Home</v>
      </c>
      <c r="Q91" s="7" t="s">
        <v>261</v>
      </c>
      <c r="R91" s="12" t="str">
        <f t="shared" si="2"/>
        <v/>
      </c>
      <c r="S91" s="13" t="str">
        <f>VLOOKUP(F91, ProductMaster!$A$1:$B$23, 2, FALSE)</f>
        <v>Cookware Set</v>
      </c>
    </row>
    <row r="92">
      <c r="A92" s="7" t="s">
        <v>269</v>
      </c>
      <c r="B92" s="8" t="s">
        <v>270</v>
      </c>
      <c r="C92" s="8" t="s">
        <v>271</v>
      </c>
      <c r="D92" s="9"/>
      <c r="E92" s="7" t="s">
        <v>272</v>
      </c>
      <c r="F92" s="7" t="s">
        <v>102</v>
      </c>
      <c r="G92" s="7" t="s">
        <v>56</v>
      </c>
      <c r="H92" s="7">
        <v>803.0</v>
      </c>
      <c r="I92" s="7">
        <v>2.0</v>
      </c>
      <c r="J92" s="7">
        <v>1606.0</v>
      </c>
      <c r="K92" s="7" t="s">
        <v>24</v>
      </c>
      <c r="L92" s="7" t="s">
        <v>34</v>
      </c>
      <c r="M92" s="7" t="s">
        <v>75</v>
      </c>
      <c r="N92" s="10" t="str">
        <f t="shared" si="1"/>
        <v>Completed Order</v>
      </c>
      <c r="O92" s="10" t="str">
        <f>VLOOKUP(F92,ProductMaster!$A$2:$C$23,3,FALSE)</f>
        <v>Electronics</v>
      </c>
      <c r="P92" s="7">
        <v>6.0</v>
      </c>
      <c r="Q92" s="7" t="s">
        <v>273</v>
      </c>
      <c r="R92" s="12" t="str">
        <f t="shared" si="2"/>
        <v>Slow</v>
      </c>
      <c r="S92" s="13" t="str">
        <f>VLOOKUP(F92, ProductMaster!$A$1:$B$23, 2, FALSE)</f>
        <v>Smartphone</v>
      </c>
    </row>
    <row r="93">
      <c r="A93" s="7" t="s">
        <v>274</v>
      </c>
      <c r="B93" s="8" t="s">
        <v>275</v>
      </c>
      <c r="C93" s="9"/>
      <c r="D93" s="8" t="s">
        <v>77</v>
      </c>
      <c r="E93" s="7" t="s">
        <v>64</v>
      </c>
      <c r="F93" s="7" t="s">
        <v>71</v>
      </c>
      <c r="G93" s="7" t="s">
        <v>23</v>
      </c>
      <c r="H93" s="7">
        <v>248.0</v>
      </c>
      <c r="I93" s="7">
        <v>5.0</v>
      </c>
      <c r="J93" s="7">
        <v>1240.0</v>
      </c>
      <c r="K93" s="7" t="s">
        <v>42</v>
      </c>
      <c r="L93" s="7" t="s">
        <v>25</v>
      </c>
      <c r="M93" s="7" t="s">
        <v>43</v>
      </c>
      <c r="N93" s="10" t="str">
        <f t="shared" si="1"/>
        <v>Cancelled Order</v>
      </c>
      <c r="O93" s="10" t="str">
        <f>VLOOKUP(F93,ProductMaster!$A$2:$C$23,3,FALSE)</f>
        <v>Electronics</v>
      </c>
      <c r="Q93" s="7" t="s">
        <v>276</v>
      </c>
      <c r="R93" s="12" t="str">
        <f t="shared" si="2"/>
        <v/>
      </c>
      <c r="S93" s="13" t="str">
        <f>VLOOKUP(F93, ProductMaster!$A$1:$B$23, 2, FALSE)</f>
        <v>Smartwatch</v>
      </c>
    </row>
    <row r="94">
      <c r="A94" s="7" t="s">
        <v>277</v>
      </c>
      <c r="B94" s="8" t="s">
        <v>186</v>
      </c>
      <c r="C94" s="8" t="s">
        <v>275</v>
      </c>
      <c r="D94" s="9"/>
      <c r="E94" s="7" t="s">
        <v>278</v>
      </c>
      <c r="F94" s="7" t="s">
        <v>147</v>
      </c>
      <c r="G94" s="7" t="s">
        <v>32</v>
      </c>
      <c r="H94" s="7">
        <v>210.0</v>
      </c>
      <c r="I94" s="7">
        <v>3.0</v>
      </c>
      <c r="J94" s="7">
        <v>630.0</v>
      </c>
      <c r="K94" s="7" t="s">
        <v>24</v>
      </c>
      <c r="L94" s="7" t="s">
        <v>34</v>
      </c>
      <c r="M94" s="7" t="s">
        <v>26</v>
      </c>
      <c r="N94" s="10" t="str">
        <f t="shared" si="1"/>
        <v>Completed Order</v>
      </c>
      <c r="O94" s="10" t="str">
        <f>VLOOKUP(F94,ProductMaster!$A$2:$C$23,3,FALSE)</f>
        <v>Home</v>
      </c>
      <c r="P94" s="7">
        <v>2.0</v>
      </c>
      <c r="Q94" s="7" t="s">
        <v>279</v>
      </c>
      <c r="R94" s="12" t="str">
        <f t="shared" si="2"/>
        <v>Fast</v>
      </c>
      <c r="S94" s="13" t="str">
        <f>VLOOKUP(F94, ProductMaster!$A$1:$B$23, 2, FALSE)</f>
        <v>Cookware Set Pro</v>
      </c>
    </row>
    <row r="95">
      <c r="A95" s="7" t="s">
        <v>280</v>
      </c>
      <c r="B95" s="8">
        <v>45058.0</v>
      </c>
      <c r="C95" s="9"/>
      <c r="D95" s="8">
        <v>45272.0</v>
      </c>
      <c r="E95" s="7" t="s">
        <v>64</v>
      </c>
      <c r="F95" s="7" t="s">
        <v>160</v>
      </c>
      <c r="G95" s="7" t="s">
        <v>23</v>
      </c>
      <c r="H95" s="7">
        <v>62.0</v>
      </c>
      <c r="I95" s="7">
        <v>2.0</v>
      </c>
      <c r="J95" s="7">
        <v>124.0</v>
      </c>
      <c r="K95" s="7" t="s">
        <v>33</v>
      </c>
      <c r="L95" s="7" t="s">
        <v>25</v>
      </c>
      <c r="M95" s="7" t="s">
        <v>75</v>
      </c>
      <c r="N95" s="10" t="str">
        <f t="shared" si="1"/>
        <v>Cancelled Order</v>
      </c>
      <c r="O95" s="10" t="str">
        <f>VLOOKUP(F95,ProductMaster!$A$2:$C$23,3,FALSE)</f>
        <v>Toys</v>
      </c>
      <c r="Q95" s="7" t="s">
        <v>276</v>
      </c>
      <c r="R95" s="12" t="str">
        <f t="shared" si="2"/>
        <v/>
      </c>
      <c r="S95" s="13" t="str">
        <f>VLOOKUP(F95, ProductMaster!$A$1:$B$23, 2, FALSE)</f>
        <v>Leg Set</v>
      </c>
    </row>
    <row r="96">
      <c r="A96" s="7" t="s">
        <v>281</v>
      </c>
      <c r="B96" s="8">
        <v>45113.0</v>
      </c>
      <c r="C96" s="9"/>
      <c r="D96" s="8">
        <v>45266.0</v>
      </c>
      <c r="E96" s="7" t="s">
        <v>263</v>
      </c>
      <c r="F96" s="7" t="s">
        <v>134</v>
      </c>
      <c r="G96" s="7" t="s">
        <v>37</v>
      </c>
      <c r="H96" s="7">
        <v>11.0</v>
      </c>
      <c r="I96" s="7">
        <v>5.0</v>
      </c>
      <c r="J96" s="7">
        <v>55.0</v>
      </c>
      <c r="K96" s="7" t="s">
        <v>57</v>
      </c>
      <c r="L96" s="7" t="s">
        <v>25</v>
      </c>
      <c r="M96" s="7" t="s">
        <v>47</v>
      </c>
      <c r="N96" s="10" t="str">
        <f t="shared" si="1"/>
        <v>Cancelled Order</v>
      </c>
      <c r="O96" s="10" t="str">
        <f>VLOOKUP(F96,ProductMaster!$A$2:$C$23,3,FALSE)</f>
        <v>Books</v>
      </c>
      <c r="Q96" s="7" t="s">
        <v>264</v>
      </c>
      <c r="R96" s="12" t="str">
        <f t="shared" si="2"/>
        <v/>
      </c>
      <c r="S96" s="13" t="str">
        <f>VLOOKUP(F96, ProductMaster!$A$1:$B$23, 2, FALSE)</f>
        <v>Magazine</v>
      </c>
    </row>
    <row r="97">
      <c r="A97" s="7" t="s">
        <v>282</v>
      </c>
      <c r="B97" s="8">
        <v>45176.0</v>
      </c>
      <c r="C97" s="8">
        <v>45267.0</v>
      </c>
      <c r="D97" s="9"/>
      <c r="E97" s="7" t="s">
        <v>196</v>
      </c>
      <c r="F97" s="7" t="s">
        <v>92</v>
      </c>
      <c r="G97" s="7" t="s">
        <v>23</v>
      </c>
      <c r="H97" s="7">
        <v>21.0</v>
      </c>
      <c r="I97" s="7">
        <v>2.0</v>
      </c>
      <c r="J97" s="7">
        <v>42.0</v>
      </c>
      <c r="K97" s="7" t="s">
        <v>50</v>
      </c>
      <c r="L97" s="7" t="s">
        <v>34</v>
      </c>
      <c r="M97" s="7" t="s">
        <v>43</v>
      </c>
      <c r="N97" s="10" t="str">
        <f t="shared" si="1"/>
        <v>Completed Order</v>
      </c>
      <c r="O97" s="10" t="str">
        <f>VLOOKUP(F97,ProductMaster!$A$2:$C$23,3,FALSE)</f>
        <v>Books</v>
      </c>
      <c r="P97" s="7">
        <v>3.0</v>
      </c>
      <c r="Q97" s="7" t="s">
        <v>283</v>
      </c>
      <c r="R97" s="12" t="str">
        <f t="shared" si="2"/>
        <v>Slow</v>
      </c>
      <c r="S97" s="13" t="str">
        <f>VLOOKUP(F97, ProductMaster!$A$1:$B$23, 2, FALSE)</f>
        <v>Novel</v>
      </c>
    </row>
    <row r="98">
      <c r="A98" s="7" t="s">
        <v>284</v>
      </c>
      <c r="B98" s="8" t="s">
        <v>171</v>
      </c>
      <c r="C98" s="8" t="s">
        <v>142</v>
      </c>
      <c r="D98" s="9"/>
      <c r="E98" s="7" t="s">
        <v>79</v>
      </c>
      <c r="F98" s="7" t="s">
        <v>31</v>
      </c>
      <c r="G98" s="7" t="s">
        <v>61</v>
      </c>
      <c r="H98" s="7">
        <v>95.0</v>
      </c>
      <c r="I98" s="7">
        <v>5.0</v>
      </c>
      <c r="J98" s="7">
        <v>475.0</v>
      </c>
      <c r="K98" s="7" t="s">
        <v>50</v>
      </c>
      <c r="L98" s="7" t="s">
        <v>34</v>
      </c>
      <c r="M98" s="7" t="s">
        <v>47</v>
      </c>
      <c r="N98" s="10" t="str">
        <f t="shared" si="1"/>
        <v>Completed Order</v>
      </c>
      <c r="O98" s="10" t="str">
        <f>VLOOKUP(F98,ProductMaster!$A$2:$C$23,3,FALSE)</f>
        <v>Toys</v>
      </c>
      <c r="P98" s="7">
        <v>3.0</v>
      </c>
      <c r="Q98" s="7" t="s">
        <v>241</v>
      </c>
      <c r="R98" s="12" t="str">
        <f t="shared" si="2"/>
        <v>Slow</v>
      </c>
      <c r="S98" s="13" t="str">
        <f>VLOOKUP(F98, ProductMaster!$A$1:$B$23, 2, FALSE)</f>
        <v>Doll House</v>
      </c>
    </row>
    <row r="99">
      <c r="A99" s="7" t="s">
        <v>285</v>
      </c>
      <c r="B99" s="8" t="s">
        <v>286</v>
      </c>
      <c r="C99" s="8" t="s">
        <v>163</v>
      </c>
      <c r="D99" s="9"/>
      <c r="E99" s="7" t="s">
        <v>41</v>
      </c>
      <c r="F99" s="7" t="s">
        <v>147</v>
      </c>
      <c r="G99" s="7" t="s">
        <v>37</v>
      </c>
      <c r="H99" s="7">
        <v>215.0</v>
      </c>
      <c r="I99" s="7">
        <v>2.0</v>
      </c>
      <c r="J99" s="7">
        <v>430.0</v>
      </c>
      <c r="K99" s="7" t="s">
        <v>42</v>
      </c>
      <c r="L99" s="7" t="s">
        <v>34</v>
      </c>
      <c r="M99" s="7" t="s">
        <v>47</v>
      </c>
      <c r="N99" s="10" t="str">
        <f t="shared" si="1"/>
        <v>Completed Order</v>
      </c>
      <c r="O99" s="10" t="str">
        <f>VLOOKUP(F99,ProductMaster!$A$2:$C$23,3,FALSE)</f>
        <v>Home</v>
      </c>
      <c r="P99" s="7">
        <v>5.0</v>
      </c>
      <c r="Q99" s="7" t="s">
        <v>224</v>
      </c>
      <c r="R99" s="12" t="str">
        <f t="shared" si="2"/>
        <v>Slow</v>
      </c>
      <c r="S99" s="13" t="str">
        <f>VLOOKUP(F99, ProductMaster!$A$1:$B$23, 2, FALSE)</f>
        <v>Cookware Set Pro</v>
      </c>
    </row>
    <row r="100">
      <c r="A100" s="7" t="s">
        <v>287</v>
      </c>
      <c r="B100" s="8" t="s">
        <v>235</v>
      </c>
      <c r="C100" s="9"/>
      <c r="D100" s="8" t="s">
        <v>236</v>
      </c>
      <c r="E100" s="7" t="s">
        <v>288</v>
      </c>
      <c r="F100" s="7" t="s">
        <v>65</v>
      </c>
      <c r="G100" s="7" t="s">
        <v>61</v>
      </c>
      <c r="H100" s="7">
        <v>43.0</v>
      </c>
      <c r="I100" s="7">
        <v>5.0</v>
      </c>
      <c r="J100" s="7">
        <v>215.0</v>
      </c>
      <c r="K100" s="7" t="s">
        <v>33</v>
      </c>
      <c r="L100" s="7" t="s">
        <v>25</v>
      </c>
      <c r="M100" s="7" t="s">
        <v>43</v>
      </c>
      <c r="N100" s="10" t="str">
        <f t="shared" si="1"/>
        <v>Cancelled Order</v>
      </c>
      <c r="O100" s="10" t="str">
        <f>VLOOKUP(F100,ProductMaster!$A$2:$C$23,3,FALSE)</f>
        <v>Fashion</v>
      </c>
      <c r="Q100" s="7" t="s">
        <v>289</v>
      </c>
      <c r="R100" s="12" t="str">
        <f t="shared" si="2"/>
        <v/>
      </c>
      <c r="S100" s="13" t="str">
        <f>VLOOKUP(F100, ProductMaster!$A$1:$B$23, 2, FALSE)</f>
        <v>Formal Shirt</v>
      </c>
    </row>
    <row r="101">
      <c r="A101" s="7" t="s">
        <v>290</v>
      </c>
      <c r="B101" s="8" t="s">
        <v>291</v>
      </c>
      <c r="C101" s="9"/>
      <c r="D101" s="9"/>
      <c r="E101" s="7" t="s">
        <v>49</v>
      </c>
      <c r="F101" s="7" t="s">
        <v>114</v>
      </c>
      <c r="G101" s="7" t="s">
        <v>61</v>
      </c>
      <c r="H101" s="7">
        <v>42.0</v>
      </c>
      <c r="I101" s="7">
        <v>4.0</v>
      </c>
      <c r="J101" s="7">
        <v>168.0</v>
      </c>
      <c r="K101" s="7" t="s">
        <v>57</v>
      </c>
      <c r="L101" s="7" t="s">
        <v>38</v>
      </c>
      <c r="M101" s="7" t="s">
        <v>26</v>
      </c>
      <c r="N101" s="10" t="str">
        <f t="shared" si="1"/>
        <v>Active Order</v>
      </c>
      <c r="O101" s="10" t="str">
        <f>VLOOKUP(F101,ProductMaster!$A$2:$C$23,3,FALSE)</f>
        <v>Toys</v>
      </c>
      <c r="Q101" s="7" t="s">
        <v>226</v>
      </c>
      <c r="R101" s="12" t="str">
        <f t="shared" si="2"/>
        <v/>
      </c>
      <c r="S101" s="13" t="str">
        <f>VLOOKUP(F101, ProductMaster!$A$1:$B$23, 2, FALSE)</f>
        <v>Action Figure</v>
      </c>
    </row>
    <row r="102">
      <c r="B102" s="9"/>
      <c r="C102" s="9"/>
      <c r="D102" s="9"/>
    </row>
    <row r="103">
      <c r="B103" s="9"/>
      <c r="C103" s="9"/>
      <c r="D103" s="9"/>
    </row>
    <row r="104">
      <c r="B104" s="9"/>
      <c r="C104" s="9"/>
      <c r="D104" s="9"/>
    </row>
    <row r="105">
      <c r="B105" s="9"/>
      <c r="C105" s="9"/>
      <c r="D105" s="9"/>
    </row>
    <row r="106">
      <c r="B106" s="9"/>
      <c r="C106" s="9"/>
      <c r="D106" s="9"/>
    </row>
    <row r="107">
      <c r="B107" s="9"/>
      <c r="C107" s="9"/>
      <c r="D107" s="9"/>
    </row>
    <row r="108">
      <c r="B108" s="9"/>
      <c r="C108" s="9"/>
      <c r="D108" s="9"/>
    </row>
    <row r="109">
      <c r="B109" s="9"/>
      <c r="C109" s="9"/>
      <c r="D109" s="9"/>
    </row>
    <row r="110">
      <c r="B110" s="9"/>
      <c r="C110" s="9"/>
      <c r="D110" s="9"/>
    </row>
    <row r="111">
      <c r="B111" s="9"/>
      <c r="C111" s="9"/>
      <c r="D111" s="9"/>
    </row>
    <row r="112">
      <c r="B112" s="9"/>
      <c r="C112" s="9"/>
      <c r="D112" s="9"/>
    </row>
    <row r="113">
      <c r="B113" s="9"/>
      <c r="C113" s="9"/>
      <c r="D113" s="9"/>
    </row>
    <row r="114">
      <c r="B114" s="9"/>
      <c r="C114" s="9"/>
      <c r="D114" s="9"/>
    </row>
    <row r="115">
      <c r="B115" s="9"/>
      <c r="C115" s="9"/>
      <c r="D115" s="9"/>
    </row>
    <row r="116">
      <c r="B116" s="9"/>
      <c r="C116" s="9"/>
      <c r="D116" s="9"/>
    </row>
    <row r="117">
      <c r="B117" s="9"/>
      <c r="C117" s="9"/>
      <c r="D117" s="9"/>
    </row>
    <row r="118">
      <c r="B118" s="9"/>
      <c r="C118" s="9"/>
      <c r="D118" s="9"/>
    </row>
    <row r="119">
      <c r="B119" s="9"/>
      <c r="C119" s="9"/>
      <c r="D119" s="9"/>
    </row>
    <row r="120">
      <c r="B120" s="9"/>
      <c r="C120" s="9"/>
      <c r="D120" s="9"/>
    </row>
    <row r="121">
      <c r="B121" s="9"/>
      <c r="C121" s="9"/>
      <c r="D121" s="9"/>
    </row>
    <row r="122">
      <c r="B122" s="9"/>
      <c r="C122" s="9"/>
      <c r="D122" s="9"/>
    </row>
    <row r="123">
      <c r="B123" s="9"/>
      <c r="C123" s="9"/>
      <c r="D123" s="9"/>
    </row>
    <row r="124">
      <c r="B124" s="9"/>
      <c r="C124" s="9"/>
      <c r="D124" s="9"/>
    </row>
    <row r="125">
      <c r="B125" s="9"/>
      <c r="C125" s="9"/>
      <c r="D125" s="9"/>
    </row>
    <row r="126">
      <c r="B126" s="9"/>
      <c r="C126" s="9"/>
      <c r="D126" s="9"/>
    </row>
    <row r="127">
      <c r="B127" s="9"/>
      <c r="C127" s="9"/>
      <c r="D127" s="9"/>
    </row>
    <row r="128">
      <c r="B128" s="9"/>
      <c r="C128" s="9"/>
      <c r="D128" s="9"/>
    </row>
    <row r="129">
      <c r="B129" s="9"/>
      <c r="C129" s="9"/>
      <c r="D129" s="9"/>
    </row>
    <row r="130">
      <c r="B130" s="9"/>
      <c r="C130" s="9"/>
      <c r="D130" s="9"/>
    </row>
    <row r="131">
      <c r="B131" s="9"/>
      <c r="C131" s="9"/>
      <c r="D131" s="9"/>
    </row>
    <row r="132">
      <c r="B132" s="9"/>
      <c r="C132" s="9"/>
      <c r="D132" s="9"/>
    </row>
    <row r="133">
      <c r="B133" s="9"/>
      <c r="C133" s="9"/>
      <c r="D133" s="9"/>
    </row>
    <row r="134">
      <c r="B134" s="9"/>
      <c r="C134" s="9"/>
      <c r="D134" s="9"/>
    </row>
    <row r="135">
      <c r="B135" s="9"/>
      <c r="C135" s="9"/>
      <c r="D135" s="9"/>
    </row>
    <row r="136">
      <c r="B136" s="9"/>
      <c r="C136" s="9"/>
      <c r="D136" s="9"/>
    </row>
    <row r="137">
      <c r="B137" s="9"/>
      <c r="C137" s="9"/>
      <c r="D137" s="9"/>
    </row>
    <row r="138">
      <c r="B138" s="9"/>
      <c r="C138" s="9"/>
      <c r="D138" s="9"/>
    </row>
    <row r="139">
      <c r="B139" s="9"/>
      <c r="C139" s="9"/>
      <c r="D139" s="9"/>
    </row>
    <row r="140">
      <c r="B140" s="9"/>
      <c r="C140" s="9"/>
      <c r="D140" s="9"/>
    </row>
    <row r="141">
      <c r="B141" s="9"/>
      <c r="C141" s="9"/>
      <c r="D141" s="9"/>
    </row>
    <row r="142">
      <c r="B142" s="9"/>
      <c r="C142" s="9"/>
      <c r="D142" s="9"/>
    </row>
    <row r="143">
      <c r="B143" s="9"/>
      <c r="C143" s="9"/>
      <c r="D143" s="9"/>
    </row>
    <row r="144">
      <c r="B144" s="9"/>
      <c r="C144" s="9"/>
      <c r="D144" s="9"/>
    </row>
    <row r="145">
      <c r="B145" s="9"/>
      <c r="C145" s="9"/>
      <c r="D145" s="9"/>
    </row>
    <row r="146">
      <c r="B146" s="9"/>
      <c r="C146" s="9"/>
      <c r="D146" s="9"/>
    </row>
    <row r="147">
      <c r="B147" s="9"/>
      <c r="C147" s="9"/>
      <c r="D147" s="9"/>
    </row>
    <row r="148">
      <c r="B148" s="9"/>
      <c r="C148" s="9"/>
      <c r="D148" s="9"/>
    </row>
    <row r="149">
      <c r="B149" s="9"/>
      <c r="C149" s="9"/>
      <c r="D149" s="9"/>
    </row>
    <row r="150">
      <c r="B150" s="9"/>
      <c r="C150" s="9"/>
      <c r="D150" s="9"/>
    </row>
    <row r="151">
      <c r="B151" s="9"/>
      <c r="C151" s="9"/>
      <c r="D151" s="9"/>
    </row>
    <row r="152">
      <c r="B152" s="9"/>
      <c r="C152" s="9"/>
      <c r="D152" s="9"/>
    </row>
    <row r="153">
      <c r="B153" s="9"/>
      <c r="C153" s="9"/>
      <c r="D153" s="9"/>
    </row>
    <row r="154">
      <c r="B154" s="9"/>
      <c r="C154" s="9"/>
      <c r="D154" s="9"/>
    </row>
    <row r="155">
      <c r="B155" s="9"/>
      <c r="C155" s="9"/>
      <c r="D155" s="9"/>
    </row>
    <row r="156">
      <c r="B156" s="9"/>
      <c r="C156" s="9"/>
      <c r="D156" s="9"/>
    </row>
    <row r="157">
      <c r="B157" s="9"/>
      <c r="C157" s="9"/>
      <c r="D157" s="9"/>
    </row>
    <row r="158">
      <c r="B158" s="9"/>
      <c r="C158" s="9"/>
      <c r="D158" s="9"/>
    </row>
    <row r="159">
      <c r="B159" s="9"/>
      <c r="C159" s="9"/>
      <c r="D159" s="9"/>
    </row>
    <row r="160">
      <c r="B160" s="9"/>
      <c r="C160" s="9"/>
      <c r="D160" s="9"/>
    </row>
    <row r="161">
      <c r="B161" s="9"/>
      <c r="C161" s="9"/>
      <c r="D161" s="9"/>
    </row>
    <row r="162">
      <c r="B162" s="9"/>
      <c r="C162" s="9"/>
      <c r="D162" s="9"/>
    </row>
    <row r="163">
      <c r="B163" s="9"/>
      <c r="C163" s="9"/>
      <c r="D163" s="9"/>
    </row>
    <row r="164">
      <c r="B164" s="9"/>
      <c r="C164" s="9"/>
      <c r="D164" s="9"/>
    </row>
    <row r="165">
      <c r="B165" s="9"/>
      <c r="C165" s="9"/>
      <c r="D165" s="9"/>
    </row>
    <row r="166">
      <c r="B166" s="9"/>
      <c r="C166" s="9"/>
      <c r="D166" s="9"/>
    </row>
    <row r="167">
      <c r="B167" s="9"/>
      <c r="C167" s="9"/>
      <c r="D167" s="9"/>
    </row>
    <row r="168">
      <c r="B168" s="9"/>
      <c r="C168" s="9"/>
      <c r="D168" s="9"/>
    </row>
    <row r="169">
      <c r="B169" s="9"/>
      <c r="C169" s="9"/>
      <c r="D169" s="9"/>
    </row>
    <row r="170">
      <c r="B170" s="9"/>
      <c r="C170" s="9"/>
      <c r="D170" s="9"/>
    </row>
    <row r="171">
      <c r="B171" s="9"/>
      <c r="C171" s="9"/>
      <c r="D171" s="9"/>
    </row>
    <row r="172">
      <c r="B172" s="9"/>
      <c r="C172" s="9"/>
      <c r="D172" s="9"/>
    </row>
    <row r="173">
      <c r="B173" s="9"/>
      <c r="C173" s="9"/>
      <c r="D173" s="9"/>
    </row>
    <row r="174">
      <c r="B174" s="9"/>
      <c r="C174" s="9"/>
      <c r="D174" s="9"/>
    </row>
    <row r="175">
      <c r="B175" s="9"/>
      <c r="C175" s="9"/>
      <c r="D175" s="9"/>
    </row>
    <row r="176">
      <c r="B176" s="9"/>
      <c r="C176" s="9"/>
      <c r="D176" s="9"/>
    </row>
    <row r="177">
      <c r="B177" s="9"/>
      <c r="C177" s="9"/>
      <c r="D177" s="9"/>
    </row>
    <row r="178">
      <c r="B178" s="9"/>
      <c r="C178" s="9"/>
      <c r="D178" s="9"/>
    </row>
    <row r="179">
      <c r="B179" s="9"/>
      <c r="C179" s="9"/>
      <c r="D179" s="9"/>
    </row>
    <row r="180">
      <c r="B180" s="9"/>
      <c r="C180" s="9"/>
      <c r="D180" s="9"/>
    </row>
    <row r="181">
      <c r="B181" s="9"/>
      <c r="C181" s="9"/>
      <c r="D181" s="9"/>
    </row>
    <row r="182">
      <c r="B182" s="9"/>
      <c r="C182" s="9"/>
      <c r="D182" s="9"/>
    </row>
    <row r="183">
      <c r="B183" s="9"/>
      <c r="C183" s="9"/>
      <c r="D183" s="9"/>
    </row>
    <row r="184">
      <c r="B184" s="9"/>
      <c r="C184" s="9"/>
      <c r="D184" s="9"/>
    </row>
    <row r="185">
      <c r="B185" s="9"/>
      <c r="C185" s="9"/>
      <c r="D185" s="9"/>
    </row>
    <row r="186">
      <c r="B186" s="9"/>
      <c r="C186" s="9"/>
      <c r="D186" s="9"/>
    </row>
    <row r="187">
      <c r="B187" s="9"/>
      <c r="C187" s="9"/>
      <c r="D187" s="9"/>
    </row>
    <row r="188">
      <c r="B188" s="9"/>
      <c r="C188" s="9"/>
      <c r="D188" s="9"/>
    </row>
    <row r="189">
      <c r="B189" s="9"/>
      <c r="C189" s="9"/>
      <c r="D189" s="9"/>
    </row>
    <row r="190">
      <c r="B190" s="9"/>
      <c r="C190" s="9"/>
      <c r="D190" s="9"/>
    </row>
    <row r="191">
      <c r="B191" s="9"/>
      <c r="C191" s="9"/>
      <c r="D191" s="9"/>
    </row>
    <row r="192">
      <c r="B192" s="9"/>
      <c r="C192" s="9"/>
      <c r="D192" s="9"/>
    </row>
    <row r="193">
      <c r="B193" s="9"/>
      <c r="C193" s="9"/>
      <c r="D193" s="9"/>
    </row>
    <row r="194">
      <c r="B194" s="9"/>
      <c r="C194" s="9"/>
      <c r="D194" s="9"/>
    </row>
    <row r="195">
      <c r="B195" s="9"/>
      <c r="C195" s="9"/>
      <c r="D195" s="9"/>
    </row>
    <row r="196">
      <c r="B196" s="9"/>
      <c r="C196" s="9"/>
      <c r="D196" s="9"/>
    </row>
    <row r="197">
      <c r="B197" s="9"/>
      <c r="C197" s="9"/>
      <c r="D197" s="9"/>
    </row>
    <row r="198">
      <c r="B198" s="9"/>
      <c r="C198" s="9"/>
      <c r="D198" s="9"/>
    </row>
    <row r="199">
      <c r="B199" s="9"/>
      <c r="C199" s="9"/>
      <c r="D199" s="9"/>
    </row>
    <row r="200">
      <c r="B200" s="9"/>
      <c r="C200" s="9"/>
      <c r="D200" s="9"/>
    </row>
    <row r="201">
      <c r="B201" s="9"/>
      <c r="C201" s="9"/>
      <c r="D201" s="9"/>
    </row>
    <row r="202">
      <c r="B202" s="9"/>
      <c r="C202" s="9"/>
      <c r="D202" s="9"/>
    </row>
    <row r="203">
      <c r="B203" s="9"/>
      <c r="C203" s="9"/>
      <c r="D203" s="9"/>
    </row>
    <row r="204">
      <c r="B204" s="9"/>
      <c r="C204" s="9"/>
      <c r="D204" s="9"/>
    </row>
    <row r="205">
      <c r="B205" s="9"/>
      <c r="C205" s="9"/>
      <c r="D205" s="9"/>
    </row>
    <row r="206">
      <c r="B206" s="9"/>
      <c r="C206" s="9"/>
      <c r="D206" s="9"/>
    </row>
    <row r="207">
      <c r="B207" s="9"/>
      <c r="C207" s="9"/>
      <c r="D207" s="9"/>
    </row>
    <row r="208">
      <c r="B208" s="9"/>
      <c r="C208" s="9"/>
      <c r="D208" s="9"/>
    </row>
    <row r="209">
      <c r="B209" s="9"/>
      <c r="C209" s="9"/>
      <c r="D209" s="9"/>
    </row>
    <row r="210">
      <c r="B210" s="9"/>
      <c r="C210" s="9"/>
      <c r="D210" s="9"/>
    </row>
    <row r="211">
      <c r="B211" s="9"/>
      <c r="C211" s="9"/>
      <c r="D211" s="9"/>
    </row>
    <row r="212">
      <c r="B212" s="9"/>
      <c r="C212" s="9"/>
      <c r="D212" s="9"/>
    </row>
    <row r="213">
      <c r="B213" s="9"/>
      <c r="C213" s="9"/>
      <c r="D213" s="9"/>
    </row>
    <row r="214">
      <c r="B214" s="9"/>
      <c r="C214" s="9"/>
      <c r="D214" s="9"/>
    </row>
    <row r="215">
      <c r="B215" s="9"/>
      <c r="C215" s="9"/>
      <c r="D215" s="9"/>
    </row>
    <row r="216">
      <c r="B216" s="9"/>
      <c r="C216" s="9"/>
      <c r="D216" s="9"/>
    </row>
    <row r="217">
      <c r="B217" s="9"/>
      <c r="C217" s="9"/>
      <c r="D217" s="9"/>
    </row>
    <row r="218">
      <c r="B218" s="9"/>
      <c r="C218" s="9"/>
      <c r="D218" s="9"/>
    </row>
    <row r="219">
      <c r="B219" s="9"/>
      <c r="C219" s="9"/>
      <c r="D219" s="9"/>
    </row>
    <row r="220">
      <c r="B220" s="9"/>
      <c r="C220" s="9"/>
      <c r="D220" s="9"/>
    </row>
    <row r="221">
      <c r="B221" s="9"/>
      <c r="C221" s="9"/>
      <c r="D221" s="9"/>
    </row>
    <row r="222">
      <c r="B222" s="9"/>
      <c r="C222" s="9"/>
      <c r="D222" s="9"/>
    </row>
    <row r="223">
      <c r="B223" s="9"/>
      <c r="C223" s="9"/>
      <c r="D223" s="9"/>
    </row>
    <row r="224">
      <c r="B224" s="9"/>
      <c r="C224" s="9"/>
      <c r="D224" s="9"/>
    </row>
    <row r="225">
      <c r="B225" s="9"/>
      <c r="C225" s="9"/>
      <c r="D225" s="9"/>
    </row>
    <row r="226">
      <c r="B226" s="9"/>
      <c r="C226" s="9"/>
      <c r="D226" s="9"/>
    </row>
    <row r="227">
      <c r="B227" s="9"/>
      <c r="C227" s="9"/>
      <c r="D227" s="9"/>
    </row>
    <row r="228">
      <c r="B228" s="9"/>
      <c r="C228" s="9"/>
      <c r="D228" s="9"/>
    </row>
    <row r="229">
      <c r="B229" s="9"/>
      <c r="C229" s="9"/>
      <c r="D229" s="9"/>
    </row>
    <row r="230">
      <c r="B230" s="9"/>
      <c r="C230" s="9"/>
      <c r="D230" s="9"/>
    </row>
    <row r="231">
      <c r="B231" s="9"/>
      <c r="C231" s="9"/>
      <c r="D231" s="9"/>
    </row>
    <row r="232">
      <c r="B232" s="9"/>
      <c r="C232" s="9"/>
      <c r="D232" s="9"/>
    </row>
    <row r="233">
      <c r="B233" s="9"/>
      <c r="C233" s="9"/>
      <c r="D233" s="9"/>
    </row>
    <row r="234">
      <c r="B234" s="9"/>
      <c r="C234" s="9"/>
      <c r="D234" s="9"/>
    </row>
    <row r="235">
      <c r="B235" s="9"/>
      <c r="C235" s="9"/>
      <c r="D235" s="9"/>
    </row>
    <row r="236">
      <c r="B236" s="9"/>
      <c r="C236" s="9"/>
      <c r="D236" s="9"/>
    </row>
    <row r="237">
      <c r="B237" s="9"/>
      <c r="C237" s="9"/>
      <c r="D237" s="9"/>
    </row>
    <row r="238">
      <c r="B238" s="9"/>
      <c r="C238" s="9"/>
      <c r="D238" s="9"/>
    </row>
    <row r="239">
      <c r="B239" s="9"/>
      <c r="C239" s="9"/>
      <c r="D239" s="9"/>
    </row>
    <row r="240">
      <c r="B240" s="9"/>
      <c r="C240" s="9"/>
      <c r="D240" s="9"/>
    </row>
    <row r="241">
      <c r="B241" s="9"/>
      <c r="C241" s="9"/>
      <c r="D241" s="9"/>
    </row>
    <row r="242">
      <c r="B242" s="9"/>
      <c r="C242" s="9"/>
      <c r="D242" s="9"/>
    </row>
    <row r="243">
      <c r="B243" s="9"/>
      <c r="C243" s="9"/>
      <c r="D243" s="9"/>
    </row>
    <row r="244">
      <c r="B244" s="9"/>
      <c r="C244" s="9"/>
      <c r="D244" s="9"/>
    </row>
    <row r="245">
      <c r="B245" s="9"/>
      <c r="C245" s="9"/>
      <c r="D245" s="9"/>
    </row>
    <row r="246">
      <c r="B246" s="9"/>
      <c r="C246" s="9"/>
      <c r="D246" s="9"/>
    </row>
    <row r="247">
      <c r="B247" s="9"/>
      <c r="C247" s="9"/>
      <c r="D247" s="9"/>
    </row>
    <row r="248">
      <c r="B248" s="9"/>
      <c r="C248" s="9"/>
      <c r="D248" s="9"/>
    </row>
    <row r="249">
      <c r="B249" s="9"/>
      <c r="C249" s="9"/>
      <c r="D249" s="9"/>
    </row>
    <row r="250">
      <c r="B250" s="9"/>
      <c r="C250" s="9"/>
      <c r="D250" s="9"/>
    </row>
    <row r="251">
      <c r="B251" s="9"/>
      <c r="C251" s="9"/>
      <c r="D251" s="9"/>
    </row>
    <row r="252">
      <c r="B252" s="9"/>
      <c r="C252" s="9"/>
      <c r="D252" s="9"/>
    </row>
    <row r="253">
      <c r="B253" s="9"/>
      <c r="C253" s="9"/>
      <c r="D253" s="9"/>
    </row>
    <row r="254">
      <c r="B254" s="9"/>
      <c r="C254" s="9"/>
      <c r="D254" s="9"/>
    </row>
    <row r="255">
      <c r="B255" s="9"/>
      <c r="C255" s="9"/>
      <c r="D255" s="9"/>
    </row>
    <row r="256">
      <c r="B256" s="9"/>
      <c r="C256" s="9"/>
      <c r="D256" s="9"/>
    </row>
    <row r="257">
      <c r="B257" s="9"/>
      <c r="C257" s="9"/>
      <c r="D257" s="9"/>
    </row>
    <row r="258">
      <c r="B258" s="9"/>
      <c r="C258" s="9"/>
      <c r="D258" s="9"/>
    </row>
    <row r="259">
      <c r="B259" s="9"/>
      <c r="C259" s="9"/>
      <c r="D259" s="9"/>
    </row>
    <row r="260">
      <c r="B260" s="9"/>
      <c r="C260" s="9"/>
      <c r="D260" s="9"/>
    </row>
    <row r="261">
      <c r="B261" s="9"/>
      <c r="C261" s="9"/>
      <c r="D261" s="9"/>
    </row>
    <row r="262">
      <c r="B262" s="9"/>
      <c r="C262" s="9"/>
      <c r="D262" s="9"/>
    </row>
    <row r="263">
      <c r="B263" s="9"/>
      <c r="C263" s="9"/>
      <c r="D263" s="9"/>
    </row>
    <row r="264">
      <c r="B264" s="9"/>
      <c r="C264" s="9"/>
      <c r="D264" s="9"/>
    </row>
    <row r="265">
      <c r="B265" s="9"/>
      <c r="C265" s="9"/>
      <c r="D265" s="9"/>
    </row>
    <row r="266">
      <c r="B266" s="9"/>
      <c r="C266" s="9"/>
      <c r="D266" s="9"/>
    </row>
    <row r="267">
      <c r="B267" s="9"/>
      <c r="C267" s="9"/>
      <c r="D267" s="9"/>
    </row>
    <row r="268">
      <c r="B268" s="9"/>
      <c r="C268" s="9"/>
      <c r="D268" s="9"/>
    </row>
    <row r="269">
      <c r="B269" s="9"/>
      <c r="C269" s="9"/>
      <c r="D269" s="9"/>
    </row>
    <row r="270">
      <c r="B270" s="9"/>
      <c r="C270" s="9"/>
      <c r="D270" s="9"/>
    </row>
    <row r="271">
      <c r="B271" s="9"/>
      <c r="C271" s="9"/>
      <c r="D271" s="9"/>
    </row>
    <row r="272">
      <c r="B272" s="9"/>
      <c r="C272" s="9"/>
      <c r="D272" s="9"/>
    </row>
    <row r="273">
      <c r="B273" s="9"/>
      <c r="C273" s="9"/>
      <c r="D273" s="9"/>
    </row>
    <row r="274">
      <c r="B274" s="9"/>
      <c r="C274" s="9"/>
      <c r="D274" s="9"/>
    </row>
    <row r="275">
      <c r="B275" s="9"/>
      <c r="C275" s="9"/>
      <c r="D275" s="9"/>
    </row>
    <row r="276">
      <c r="B276" s="9"/>
      <c r="C276" s="9"/>
      <c r="D276" s="9"/>
    </row>
    <row r="277">
      <c r="B277" s="9"/>
      <c r="C277" s="9"/>
      <c r="D277" s="9"/>
    </row>
    <row r="278">
      <c r="B278" s="9"/>
      <c r="C278" s="9"/>
      <c r="D278" s="9"/>
    </row>
    <row r="279">
      <c r="B279" s="9"/>
      <c r="C279" s="9"/>
      <c r="D279" s="9"/>
    </row>
    <row r="280">
      <c r="B280" s="9"/>
      <c r="C280" s="9"/>
      <c r="D280" s="9"/>
    </row>
    <row r="281">
      <c r="B281" s="9"/>
      <c r="C281" s="9"/>
      <c r="D281" s="9"/>
    </row>
    <row r="282">
      <c r="B282" s="9"/>
      <c r="C282" s="9"/>
      <c r="D282" s="9"/>
    </row>
    <row r="283">
      <c r="B283" s="9"/>
      <c r="C283" s="9"/>
      <c r="D283" s="9"/>
    </row>
    <row r="284">
      <c r="B284" s="9"/>
      <c r="C284" s="9"/>
      <c r="D284" s="9"/>
    </row>
    <row r="285">
      <c r="B285" s="9"/>
      <c r="C285" s="9"/>
      <c r="D285" s="9"/>
    </row>
    <row r="286">
      <c r="B286" s="9"/>
      <c r="C286" s="9"/>
      <c r="D286" s="9"/>
    </row>
    <row r="287">
      <c r="B287" s="9"/>
      <c r="C287" s="9"/>
      <c r="D287" s="9"/>
    </row>
    <row r="288">
      <c r="B288" s="9"/>
      <c r="C288" s="9"/>
      <c r="D288" s="9"/>
    </row>
    <row r="289">
      <c r="B289" s="9"/>
      <c r="C289" s="9"/>
      <c r="D289" s="9"/>
    </row>
    <row r="290">
      <c r="B290" s="9"/>
      <c r="C290" s="9"/>
      <c r="D290" s="9"/>
    </row>
    <row r="291">
      <c r="B291" s="9"/>
      <c r="C291" s="9"/>
      <c r="D291" s="9"/>
    </row>
    <row r="292">
      <c r="B292" s="9"/>
      <c r="C292" s="9"/>
      <c r="D292" s="9"/>
    </row>
    <row r="293">
      <c r="B293" s="9"/>
      <c r="C293" s="9"/>
      <c r="D293" s="9"/>
    </row>
    <row r="294">
      <c r="B294" s="9"/>
      <c r="C294" s="9"/>
      <c r="D294" s="9"/>
    </row>
    <row r="295">
      <c r="B295" s="9"/>
      <c r="C295" s="9"/>
      <c r="D295" s="9"/>
    </row>
    <row r="296">
      <c r="B296" s="9"/>
      <c r="C296" s="9"/>
      <c r="D296" s="9"/>
    </row>
    <row r="297">
      <c r="B297" s="9"/>
      <c r="C297" s="9"/>
      <c r="D297" s="9"/>
    </row>
    <row r="298">
      <c r="B298" s="9"/>
      <c r="C298" s="9"/>
      <c r="D298" s="9"/>
    </row>
    <row r="299">
      <c r="B299" s="9"/>
      <c r="C299" s="9"/>
      <c r="D299" s="9"/>
    </row>
    <row r="300">
      <c r="B300" s="9"/>
      <c r="C300" s="9"/>
      <c r="D300" s="9"/>
    </row>
    <row r="301">
      <c r="B301" s="9"/>
      <c r="C301" s="9"/>
      <c r="D301" s="9"/>
    </row>
    <row r="302">
      <c r="B302" s="9"/>
      <c r="C302" s="9"/>
      <c r="D302" s="9"/>
    </row>
    <row r="303">
      <c r="B303" s="9"/>
      <c r="C303" s="9"/>
      <c r="D303" s="9"/>
    </row>
    <row r="304">
      <c r="B304" s="9"/>
      <c r="C304" s="9"/>
      <c r="D304" s="9"/>
    </row>
    <row r="305">
      <c r="B305" s="9"/>
      <c r="C305" s="9"/>
      <c r="D305" s="9"/>
    </row>
    <row r="306">
      <c r="B306" s="9"/>
      <c r="C306" s="9"/>
      <c r="D306" s="9"/>
    </row>
    <row r="307">
      <c r="B307" s="9"/>
      <c r="C307" s="9"/>
      <c r="D307" s="9"/>
    </row>
    <row r="308">
      <c r="B308" s="9"/>
      <c r="C308" s="9"/>
      <c r="D308" s="9"/>
    </row>
    <row r="309">
      <c r="B309" s="9"/>
      <c r="C309" s="9"/>
      <c r="D309" s="9"/>
    </row>
    <row r="310">
      <c r="B310" s="9"/>
      <c r="C310" s="9"/>
      <c r="D310" s="9"/>
    </row>
    <row r="311">
      <c r="B311" s="9"/>
      <c r="C311" s="9"/>
      <c r="D311" s="9"/>
    </row>
    <row r="312">
      <c r="B312" s="9"/>
      <c r="C312" s="9"/>
      <c r="D312" s="9"/>
    </row>
    <row r="313">
      <c r="B313" s="9"/>
      <c r="C313" s="9"/>
      <c r="D313" s="9"/>
    </row>
    <row r="314">
      <c r="B314" s="9"/>
      <c r="C314" s="9"/>
      <c r="D314" s="9"/>
    </row>
    <row r="315">
      <c r="B315" s="9"/>
      <c r="C315" s="9"/>
      <c r="D315" s="9"/>
    </row>
    <row r="316">
      <c r="B316" s="9"/>
      <c r="C316" s="9"/>
      <c r="D316" s="9"/>
    </row>
    <row r="317">
      <c r="B317" s="9"/>
      <c r="C317" s="9"/>
      <c r="D317" s="9"/>
    </row>
    <row r="318">
      <c r="B318" s="9"/>
      <c r="C318" s="9"/>
      <c r="D318" s="9"/>
    </row>
    <row r="319">
      <c r="B319" s="9"/>
      <c r="C319" s="9"/>
      <c r="D319" s="9"/>
    </row>
    <row r="320">
      <c r="B320" s="9"/>
      <c r="C320" s="9"/>
      <c r="D320" s="9"/>
    </row>
    <row r="321">
      <c r="B321" s="9"/>
      <c r="C321" s="9"/>
      <c r="D321" s="9"/>
    </row>
    <row r="322">
      <c r="B322" s="9"/>
      <c r="C322" s="9"/>
      <c r="D322" s="9"/>
    </row>
    <row r="323">
      <c r="B323" s="9"/>
      <c r="C323" s="9"/>
      <c r="D323" s="9"/>
    </row>
    <row r="324">
      <c r="B324" s="9"/>
      <c r="C324" s="9"/>
      <c r="D324" s="9"/>
    </row>
    <row r="325">
      <c r="B325" s="9"/>
      <c r="C325" s="9"/>
      <c r="D325" s="9"/>
    </row>
    <row r="326">
      <c r="B326" s="9"/>
      <c r="C326" s="9"/>
      <c r="D326" s="9"/>
    </row>
    <row r="327">
      <c r="B327" s="9"/>
      <c r="C327" s="9"/>
      <c r="D327" s="9"/>
    </row>
    <row r="328">
      <c r="B328" s="9"/>
      <c r="C328" s="9"/>
      <c r="D328" s="9"/>
    </row>
    <row r="329">
      <c r="B329" s="9"/>
      <c r="C329" s="9"/>
      <c r="D329" s="9"/>
    </row>
    <row r="330">
      <c r="B330" s="9"/>
      <c r="C330" s="9"/>
      <c r="D330" s="9"/>
    </row>
    <row r="331">
      <c r="B331" s="9"/>
      <c r="C331" s="9"/>
      <c r="D331" s="9"/>
    </row>
    <row r="332">
      <c r="B332" s="9"/>
      <c r="C332" s="9"/>
      <c r="D332" s="9"/>
    </row>
    <row r="333">
      <c r="B333" s="9"/>
      <c r="C333" s="9"/>
      <c r="D333" s="9"/>
    </row>
    <row r="334">
      <c r="B334" s="9"/>
      <c r="C334" s="9"/>
      <c r="D334" s="9"/>
    </row>
    <row r="335">
      <c r="B335" s="9"/>
      <c r="C335" s="9"/>
      <c r="D335" s="9"/>
    </row>
    <row r="336">
      <c r="B336" s="9"/>
      <c r="C336" s="9"/>
      <c r="D336" s="9"/>
    </row>
    <row r="337">
      <c r="B337" s="9"/>
      <c r="C337" s="9"/>
      <c r="D337" s="9"/>
    </row>
    <row r="338">
      <c r="B338" s="9"/>
      <c r="C338" s="9"/>
      <c r="D338" s="9"/>
    </row>
    <row r="339">
      <c r="B339" s="9"/>
      <c r="C339" s="9"/>
      <c r="D339" s="9"/>
    </row>
    <row r="340">
      <c r="B340" s="9"/>
      <c r="C340" s="9"/>
      <c r="D340" s="9"/>
    </row>
    <row r="341">
      <c r="B341" s="9"/>
      <c r="C341" s="9"/>
      <c r="D341" s="9"/>
    </row>
    <row r="342">
      <c r="B342" s="9"/>
      <c r="C342" s="9"/>
      <c r="D342" s="9"/>
    </row>
    <row r="343">
      <c r="B343" s="9"/>
      <c r="C343" s="9"/>
      <c r="D343" s="9"/>
    </row>
    <row r="344">
      <c r="B344" s="9"/>
      <c r="C344" s="9"/>
      <c r="D344" s="9"/>
    </row>
    <row r="345">
      <c r="B345" s="9"/>
      <c r="C345" s="9"/>
      <c r="D345" s="9"/>
    </row>
    <row r="346">
      <c r="B346" s="9"/>
      <c r="C346" s="9"/>
      <c r="D346" s="9"/>
    </row>
    <row r="347">
      <c r="B347" s="9"/>
      <c r="C347" s="9"/>
      <c r="D347" s="9"/>
    </row>
    <row r="348">
      <c r="B348" s="9"/>
      <c r="C348" s="9"/>
      <c r="D348" s="9"/>
    </row>
    <row r="349">
      <c r="B349" s="9"/>
      <c r="C349" s="9"/>
      <c r="D349" s="9"/>
    </row>
    <row r="350">
      <c r="B350" s="9"/>
      <c r="C350" s="9"/>
      <c r="D350" s="9"/>
    </row>
    <row r="351">
      <c r="B351" s="9"/>
      <c r="C351" s="9"/>
      <c r="D351" s="9"/>
    </row>
    <row r="352">
      <c r="B352" s="9"/>
      <c r="C352" s="9"/>
      <c r="D352" s="9"/>
    </row>
    <row r="353">
      <c r="B353" s="9"/>
      <c r="C353" s="9"/>
      <c r="D353" s="9"/>
    </row>
    <row r="354">
      <c r="B354" s="9"/>
      <c r="C354" s="9"/>
      <c r="D354" s="9"/>
    </row>
    <row r="355">
      <c r="B355" s="9"/>
      <c r="C355" s="9"/>
      <c r="D355" s="9"/>
    </row>
    <row r="356">
      <c r="B356" s="9"/>
      <c r="C356" s="9"/>
      <c r="D356" s="9"/>
    </row>
    <row r="357">
      <c r="B357" s="9"/>
      <c r="C357" s="9"/>
      <c r="D357" s="9"/>
    </row>
    <row r="358">
      <c r="B358" s="9"/>
      <c r="C358" s="9"/>
      <c r="D358" s="9"/>
    </row>
    <row r="359">
      <c r="B359" s="9"/>
      <c r="C359" s="9"/>
      <c r="D359" s="9"/>
    </row>
    <row r="360">
      <c r="B360" s="9"/>
      <c r="C360" s="9"/>
      <c r="D360" s="9"/>
    </row>
    <row r="361">
      <c r="B361" s="9"/>
      <c r="C361" s="9"/>
      <c r="D361" s="9"/>
    </row>
    <row r="362">
      <c r="B362" s="9"/>
      <c r="C362" s="9"/>
      <c r="D362" s="9"/>
    </row>
    <row r="363">
      <c r="B363" s="9"/>
      <c r="C363" s="9"/>
      <c r="D363" s="9"/>
    </row>
    <row r="364">
      <c r="B364" s="9"/>
      <c r="C364" s="9"/>
      <c r="D364" s="9"/>
    </row>
    <row r="365">
      <c r="B365" s="9"/>
      <c r="C365" s="9"/>
      <c r="D365" s="9"/>
    </row>
    <row r="366">
      <c r="B366" s="9"/>
      <c r="C366" s="9"/>
      <c r="D366" s="9"/>
    </row>
    <row r="367">
      <c r="B367" s="9"/>
      <c r="C367" s="9"/>
      <c r="D367" s="9"/>
    </row>
    <row r="368">
      <c r="B368" s="9"/>
      <c r="C368" s="9"/>
      <c r="D368" s="9"/>
    </row>
    <row r="369">
      <c r="B369" s="9"/>
      <c r="C369" s="9"/>
      <c r="D369" s="9"/>
    </row>
    <row r="370">
      <c r="B370" s="9"/>
      <c r="C370" s="9"/>
      <c r="D370" s="9"/>
    </row>
    <row r="371">
      <c r="B371" s="9"/>
      <c r="C371" s="9"/>
      <c r="D371" s="9"/>
    </row>
    <row r="372">
      <c r="B372" s="9"/>
      <c r="C372" s="9"/>
      <c r="D372" s="9"/>
    </row>
    <row r="373">
      <c r="B373" s="9"/>
      <c r="C373" s="9"/>
      <c r="D373" s="9"/>
    </row>
    <row r="374">
      <c r="B374" s="9"/>
      <c r="C374" s="9"/>
      <c r="D374" s="9"/>
    </row>
    <row r="375">
      <c r="B375" s="9"/>
      <c r="C375" s="9"/>
      <c r="D375" s="9"/>
    </row>
    <row r="376">
      <c r="B376" s="9"/>
      <c r="C376" s="9"/>
      <c r="D376" s="9"/>
    </row>
    <row r="377">
      <c r="B377" s="9"/>
      <c r="C377" s="9"/>
      <c r="D377" s="9"/>
    </row>
    <row r="378">
      <c r="B378" s="9"/>
      <c r="C378" s="9"/>
      <c r="D378" s="9"/>
    </row>
    <row r="379">
      <c r="B379" s="9"/>
      <c r="C379" s="9"/>
      <c r="D379" s="9"/>
    </row>
    <row r="380">
      <c r="B380" s="9"/>
      <c r="C380" s="9"/>
      <c r="D380" s="9"/>
    </row>
    <row r="381">
      <c r="B381" s="9"/>
      <c r="C381" s="9"/>
      <c r="D381" s="9"/>
    </row>
    <row r="382">
      <c r="B382" s="9"/>
      <c r="C382" s="9"/>
      <c r="D382" s="9"/>
    </row>
    <row r="383">
      <c r="B383" s="9"/>
      <c r="C383" s="9"/>
      <c r="D383" s="9"/>
    </row>
    <row r="384">
      <c r="B384" s="9"/>
      <c r="C384" s="9"/>
      <c r="D384" s="9"/>
    </row>
    <row r="385">
      <c r="B385" s="9"/>
      <c r="C385" s="9"/>
      <c r="D385" s="9"/>
    </row>
    <row r="386">
      <c r="B386" s="9"/>
      <c r="C386" s="9"/>
      <c r="D386" s="9"/>
    </row>
    <row r="387">
      <c r="B387" s="9"/>
      <c r="C387" s="9"/>
      <c r="D387" s="9"/>
    </row>
    <row r="388">
      <c r="B388" s="9"/>
      <c r="C388" s="9"/>
      <c r="D388" s="9"/>
    </row>
    <row r="389">
      <c r="B389" s="9"/>
      <c r="C389" s="9"/>
      <c r="D389" s="9"/>
    </row>
    <row r="390">
      <c r="B390" s="9"/>
      <c r="C390" s="9"/>
      <c r="D390" s="9"/>
    </row>
    <row r="391">
      <c r="B391" s="9"/>
      <c r="C391" s="9"/>
      <c r="D391" s="9"/>
    </row>
    <row r="392">
      <c r="B392" s="9"/>
      <c r="C392" s="9"/>
      <c r="D392" s="9"/>
    </row>
    <row r="393">
      <c r="B393" s="9"/>
      <c r="C393" s="9"/>
      <c r="D393" s="9"/>
    </row>
    <row r="394">
      <c r="B394" s="9"/>
      <c r="C394" s="9"/>
      <c r="D394" s="9"/>
    </row>
    <row r="395">
      <c r="B395" s="9"/>
      <c r="C395" s="9"/>
      <c r="D395" s="9"/>
    </row>
    <row r="396">
      <c r="B396" s="9"/>
      <c r="C396" s="9"/>
      <c r="D396" s="9"/>
    </row>
    <row r="397">
      <c r="B397" s="9"/>
      <c r="C397" s="9"/>
      <c r="D397" s="9"/>
    </row>
    <row r="398">
      <c r="B398" s="9"/>
      <c r="C398" s="9"/>
      <c r="D398" s="9"/>
    </row>
    <row r="399">
      <c r="B399" s="9"/>
      <c r="C399" s="9"/>
      <c r="D399" s="9"/>
    </row>
    <row r="400">
      <c r="B400" s="9"/>
      <c r="C400" s="9"/>
      <c r="D400" s="9"/>
    </row>
    <row r="401">
      <c r="B401" s="9"/>
      <c r="C401" s="9"/>
      <c r="D401" s="9"/>
    </row>
    <row r="402">
      <c r="B402" s="9"/>
      <c r="C402" s="9"/>
      <c r="D402" s="9"/>
    </row>
    <row r="403">
      <c r="B403" s="9"/>
      <c r="C403" s="9"/>
      <c r="D403" s="9"/>
    </row>
    <row r="404">
      <c r="B404" s="9"/>
      <c r="C404" s="9"/>
      <c r="D404" s="9"/>
    </row>
    <row r="405">
      <c r="B405" s="9"/>
      <c r="C405" s="9"/>
      <c r="D405" s="9"/>
    </row>
    <row r="406">
      <c r="B406" s="9"/>
      <c r="C406" s="9"/>
      <c r="D406" s="9"/>
    </row>
    <row r="407">
      <c r="B407" s="9"/>
      <c r="C407" s="9"/>
      <c r="D407" s="9"/>
    </row>
    <row r="408">
      <c r="B408" s="9"/>
      <c r="C408" s="9"/>
      <c r="D408" s="9"/>
    </row>
    <row r="409">
      <c r="B409" s="9"/>
      <c r="C409" s="9"/>
      <c r="D409" s="9"/>
    </row>
    <row r="410">
      <c r="B410" s="9"/>
      <c r="C410" s="9"/>
      <c r="D410" s="9"/>
    </row>
    <row r="411">
      <c r="B411" s="9"/>
      <c r="C411" s="9"/>
      <c r="D411" s="9"/>
    </row>
    <row r="412">
      <c r="B412" s="9"/>
      <c r="C412" s="9"/>
      <c r="D412" s="9"/>
    </row>
    <row r="413">
      <c r="B413" s="9"/>
      <c r="C413" s="9"/>
      <c r="D413" s="9"/>
    </row>
    <row r="414">
      <c r="B414" s="9"/>
      <c r="C414" s="9"/>
      <c r="D414" s="9"/>
    </row>
    <row r="415">
      <c r="B415" s="9"/>
      <c r="C415" s="9"/>
      <c r="D415" s="9"/>
    </row>
    <row r="416">
      <c r="B416" s="9"/>
      <c r="C416" s="9"/>
      <c r="D416" s="9"/>
    </row>
    <row r="417">
      <c r="B417" s="9"/>
      <c r="C417" s="9"/>
      <c r="D417" s="9"/>
    </row>
    <row r="418">
      <c r="B418" s="9"/>
      <c r="C418" s="9"/>
      <c r="D418" s="9"/>
    </row>
    <row r="419">
      <c r="B419" s="9"/>
      <c r="C419" s="9"/>
      <c r="D419" s="9"/>
    </row>
    <row r="420">
      <c r="B420" s="9"/>
      <c r="C420" s="9"/>
      <c r="D420" s="9"/>
    </row>
    <row r="421">
      <c r="B421" s="9"/>
      <c r="C421" s="9"/>
      <c r="D421" s="9"/>
    </row>
    <row r="422">
      <c r="B422" s="9"/>
      <c r="C422" s="9"/>
      <c r="D422" s="9"/>
    </row>
    <row r="423">
      <c r="B423" s="9"/>
      <c r="C423" s="9"/>
      <c r="D423" s="9"/>
    </row>
    <row r="424">
      <c r="B424" s="9"/>
      <c r="C424" s="9"/>
      <c r="D424" s="9"/>
    </row>
    <row r="425">
      <c r="B425" s="9"/>
      <c r="C425" s="9"/>
      <c r="D425" s="9"/>
    </row>
    <row r="426">
      <c r="B426" s="9"/>
      <c r="C426" s="9"/>
      <c r="D426" s="9"/>
    </row>
    <row r="427">
      <c r="B427" s="9"/>
      <c r="C427" s="9"/>
      <c r="D427" s="9"/>
    </row>
    <row r="428">
      <c r="B428" s="9"/>
      <c r="C428" s="9"/>
      <c r="D428" s="9"/>
    </row>
    <row r="429">
      <c r="B429" s="9"/>
      <c r="C429" s="9"/>
      <c r="D429" s="9"/>
    </row>
    <row r="430">
      <c r="B430" s="9"/>
      <c r="C430" s="9"/>
      <c r="D430" s="9"/>
    </row>
    <row r="431">
      <c r="B431" s="9"/>
      <c r="C431" s="9"/>
      <c r="D431" s="9"/>
    </row>
    <row r="432">
      <c r="B432" s="9"/>
      <c r="C432" s="9"/>
      <c r="D432" s="9"/>
    </row>
    <row r="433">
      <c r="B433" s="9"/>
      <c r="C433" s="9"/>
      <c r="D433" s="9"/>
    </row>
    <row r="434">
      <c r="B434" s="9"/>
      <c r="C434" s="9"/>
      <c r="D434" s="9"/>
    </row>
    <row r="435">
      <c r="B435" s="9"/>
      <c r="C435" s="9"/>
      <c r="D435" s="9"/>
    </row>
    <row r="436">
      <c r="B436" s="9"/>
      <c r="C436" s="9"/>
      <c r="D436" s="9"/>
    </row>
    <row r="437">
      <c r="B437" s="9"/>
      <c r="C437" s="9"/>
      <c r="D437" s="9"/>
    </row>
    <row r="438">
      <c r="B438" s="9"/>
      <c r="C438" s="9"/>
      <c r="D438" s="9"/>
    </row>
    <row r="439">
      <c r="B439" s="9"/>
      <c r="C439" s="9"/>
      <c r="D439" s="9"/>
    </row>
    <row r="440">
      <c r="B440" s="9"/>
      <c r="C440" s="9"/>
      <c r="D440" s="9"/>
    </row>
    <row r="441">
      <c r="B441" s="9"/>
      <c r="C441" s="9"/>
      <c r="D441" s="9"/>
    </row>
    <row r="442">
      <c r="B442" s="9"/>
      <c r="C442" s="9"/>
      <c r="D442" s="9"/>
    </row>
    <row r="443">
      <c r="B443" s="9"/>
      <c r="C443" s="9"/>
      <c r="D443" s="9"/>
    </row>
    <row r="444">
      <c r="B444" s="9"/>
      <c r="C444" s="9"/>
      <c r="D444" s="9"/>
    </row>
    <row r="445">
      <c r="B445" s="9"/>
      <c r="C445" s="9"/>
      <c r="D445" s="9"/>
    </row>
    <row r="446">
      <c r="B446" s="9"/>
      <c r="C446" s="9"/>
      <c r="D446" s="9"/>
    </row>
    <row r="447">
      <c r="B447" s="9"/>
      <c r="C447" s="9"/>
      <c r="D447" s="9"/>
    </row>
    <row r="448">
      <c r="B448" s="9"/>
      <c r="C448" s="9"/>
      <c r="D448" s="9"/>
    </row>
    <row r="449">
      <c r="B449" s="9"/>
      <c r="C449" s="9"/>
      <c r="D449" s="9"/>
    </row>
    <row r="450">
      <c r="B450" s="9"/>
      <c r="C450" s="9"/>
      <c r="D450" s="9"/>
    </row>
    <row r="451">
      <c r="B451" s="9"/>
      <c r="C451" s="9"/>
      <c r="D451" s="9"/>
    </row>
    <row r="452">
      <c r="B452" s="9"/>
      <c r="C452" s="9"/>
      <c r="D452" s="9"/>
    </row>
    <row r="453">
      <c r="B453" s="9"/>
      <c r="C453" s="9"/>
      <c r="D453" s="9"/>
    </row>
    <row r="454">
      <c r="B454" s="9"/>
      <c r="C454" s="9"/>
      <c r="D454" s="9"/>
    </row>
    <row r="455">
      <c r="B455" s="9"/>
      <c r="C455" s="9"/>
      <c r="D455" s="9"/>
    </row>
    <row r="456">
      <c r="B456" s="9"/>
      <c r="C456" s="9"/>
      <c r="D456" s="9"/>
    </row>
    <row r="457">
      <c r="B457" s="9"/>
      <c r="C457" s="9"/>
      <c r="D457" s="9"/>
    </row>
    <row r="458">
      <c r="B458" s="9"/>
      <c r="C458" s="9"/>
      <c r="D458" s="9"/>
    </row>
    <row r="459">
      <c r="B459" s="9"/>
      <c r="C459" s="9"/>
      <c r="D459" s="9"/>
    </row>
    <row r="460">
      <c r="B460" s="9"/>
      <c r="C460" s="9"/>
      <c r="D460" s="9"/>
    </row>
    <row r="461">
      <c r="B461" s="9"/>
      <c r="C461" s="9"/>
      <c r="D461" s="9"/>
    </row>
    <row r="462">
      <c r="B462" s="9"/>
      <c r="C462" s="9"/>
      <c r="D462" s="9"/>
    </row>
    <row r="463">
      <c r="B463" s="9"/>
      <c r="C463" s="9"/>
      <c r="D463" s="9"/>
    </row>
    <row r="464">
      <c r="B464" s="9"/>
      <c r="C464" s="9"/>
      <c r="D464" s="9"/>
    </row>
    <row r="465">
      <c r="B465" s="9"/>
      <c r="C465" s="9"/>
      <c r="D465" s="9"/>
    </row>
    <row r="466">
      <c r="B466" s="9"/>
      <c r="C466" s="9"/>
      <c r="D466" s="9"/>
    </row>
    <row r="467">
      <c r="B467" s="9"/>
      <c r="C467" s="9"/>
      <c r="D467" s="9"/>
    </row>
    <row r="468">
      <c r="B468" s="9"/>
      <c r="C468" s="9"/>
      <c r="D468" s="9"/>
    </row>
    <row r="469">
      <c r="B469" s="9"/>
      <c r="C469" s="9"/>
      <c r="D469" s="9"/>
    </row>
    <row r="470">
      <c r="B470" s="9"/>
      <c r="C470" s="9"/>
      <c r="D470" s="9"/>
    </row>
    <row r="471">
      <c r="B471" s="9"/>
      <c r="C471" s="9"/>
      <c r="D471" s="9"/>
    </row>
    <row r="472">
      <c r="B472" s="9"/>
      <c r="C472" s="9"/>
      <c r="D472" s="9"/>
    </row>
    <row r="473">
      <c r="B473" s="9"/>
      <c r="C473" s="9"/>
      <c r="D473" s="9"/>
    </row>
    <row r="474">
      <c r="B474" s="9"/>
      <c r="C474" s="9"/>
      <c r="D474" s="9"/>
    </row>
    <row r="475">
      <c r="B475" s="9"/>
      <c r="C475" s="9"/>
      <c r="D475" s="9"/>
    </row>
    <row r="476">
      <c r="B476" s="9"/>
      <c r="C476" s="9"/>
      <c r="D476" s="9"/>
    </row>
    <row r="477">
      <c r="B477" s="9"/>
      <c r="C477" s="9"/>
      <c r="D477" s="9"/>
    </row>
    <row r="478">
      <c r="B478" s="9"/>
      <c r="C478" s="9"/>
      <c r="D478" s="9"/>
    </row>
    <row r="479">
      <c r="B479" s="9"/>
      <c r="C479" s="9"/>
      <c r="D479" s="9"/>
    </row>
    <row r="480">
      <c r="B480" s="9"/>
      <c r="C480" s="9"/>
      <c r="D480" s="9"/>
    </row>
    <row r="481">
      <c r="B481" s="9"/>
      <c r="C481" s="9"/>
      <c r="D481" s="9"/>
    </row>
    <row r="482">
      <c r="B482" s="9"/>
      <c r="C482" s="9"/>
      <c r="D482" s="9"/>
    </row>
    <row r="483">
      <c r="B483" s="9"/>
      <c r="C483" s="9"/>
      <c r="D483" s="9"/>
    </row>
    <row r="484">
      <c r="B484" s="9"/>
      <c r="C484" s="9"/>
      <c r="D484" s="9"/>
    </row>
    <row r="485">
      <c r="B485" s="9"/>
      <c r="C485" s="9"/>
      <c r="D485" s="9"/>
    </row>
    <row r="486">
      <c r="B486" s="9"/>
      <c r="C486" s="9"/>
      <c r="D486" s="9"/>
    </row>
    <row r="487">
      <c r="B487" s="9"/>
      <c r="C487" s="9"/>
      <c r="D487" s="9"/>
    </row>
    <row r="488">
      <c r="B488" s="9"/>
      <c r="C488" s="9"/>
      <c r="D488" s="9"/>
    </row>
    <row r="489">
      <c r="B489" s="9"/>
      <c r="C489" s="9"/>
      <c r="D489" s="9"/>
    </row>
    <row r="490">
      <c r="B490" s="9"/>
      <c r="C490" s="9"/>
      <c r="D490" s="9"/>
    </row>
    <row r="491">
      <c r="B491" s="9"/>
      <c r="C491" s="9"/>
      <c r="D491" s="9"/>
    </row>
    <row r="492">
      <c r="B492" s="9"/>
      <c r="C492" s="9"/>
      <c r="D492" s="9"/>
    </row>
    <row r="493">
      <c r="B493" s="9"/>
      <c r="C493" s="9"/>
      <c r="D493" s="9"/>
    </row>
    <row r="494">
      <c r="B494" s="9"/>
      <c r="C494" s="9"/>
      <c r="D494" s="9"/>
    </row>
    <row r="495">
      <c r="B495" s="9"/>
      <c r="C495" s="9"/>
      <c r="D495" s="9"/>
    </row>
    <row r="496">
      <c r="B496" s="9"/>
      <c r="C496" s="9"/>
      <c r="D496" s="9"/>
    </row>
    <row r="497">
      <c r="B497" s="9"/>
      <c r="C497" s="9"/>
      <c r="D497" s="9"/>
    </row>
    <row r="498">
      <c r="B498" s="9"/>
      <c r="C498" s="9"/>
      <c r="D498" s="9"/>
    </row>
    <row r="499">
      <c r="B499" s="9"/>
      <c r="C499" s="9"/>
      <c r="D499" s="9"/>
    </row>
    <row r="500">
      <c r="B500" s="9"/>
      <c r="C500" s="9"/>
      <c r="D500" s="9"/>
    </row>
    <row r="501">
      <c r="B501" s="9"/>
      <c r="C501" s="9"/>
      <c r="D501" s="9"/>
    </row>
    <row r="502">
      <c r="B502" s="9"/>
      <c r="C502" s="9"/>
      <c r="D502" s="9"/>
    </row>
    <row r="503">
      <c r="B503" s="9"/>
      <c r="C503" s="9"/>
      <c r="D503" s="9"/>
    </row>
    <row r="504">
      <c r="B504" s="9"/>
      <c r="C504" s="9"/>
      <c r="D504" s="9"/>
    </row>
    <row r="505">
      <c r="B505" s="9"/>
      <c r="C505" s="9"/>
      <c r="D505" s="9"/>
    </row>
    <row r="506">
      <c r="B506" s="9"/>
      <c r="C506" s="9"/>
      <c r="D506" s="9"/>
    </row>
    <row r="507">
      <c r="B507" s="9"/>
      <c r="C507" s="9"/>
      <c r="D507" s="9"/>
    </row>
    <row r="508">
      <c r="B508" s="9"/>
      <c r="C508" s="9"/>
      <c r="D508" s="9"/>
    </row>
    <row r="509">
      <c r="B509" s="9"/>
      <c r="C509" s="9"/>
      <c r="D509" s="9"/>
    </row>
    <row r="510">
      <c r="B510" s="9"/>
      <c r="C510" s="9"/>
      <c r="D510" s="9"/>
    </row>
    <row r="511">
      <c r="B511" s="9"/>
      <c r="C511" s="9"/>
      <c r="D511" s="9"/>
    </row>
    <row r="512">
      <c r="B512" s="9"/>
      <c r="C512" s="9"/>
      <c r="D512" s="9"/>
    </row>
    <row r="513">
      <c r="B513" s="9"/>
      <c r="C513" s="9"/>
      <c r="D513" s="9"/>
    </row>
    <row r="514">
      <c r="B514" s="9"/>
      <c r="C514" s="9"/>
      <c r="D514" s="9"/>
    </row>
    <row r="515">
      <c r="B515" s="9"/>
      <c r="C515" s="9"/>
      <c r="D515" s="9"/>
    </row>
    <row r="516">
      <c r="B516" s="9"/>
      <c r="C516" s="9"/>
      <c r="D516" s="9"/>
    </row>
    <row r="517">
      <c r="B517" s="9"/>
      <c r="C517" s="9"/>
      <c r="D517" s="9"/>
    </row>
    <row r="518">
      <c r="B518" s="9"/>
      <c r="C518" s="9"/>
      <c r="D518" s="9"/>
    </row>
    <row r="519">
      <c r="B519" s="9"/>
      <c r="C519" s="9"/>
      <c r="D519" s="9"/>
    </row>
    <row r="520">
      <c r="B520" s="9"/>
      <c r="C520" s="9"/>
      <c r="D520" s="9"/>
    </row>
    <row r="521">
      <c r="B521" s="9"/>
      <c r="C521" s="9"/>
      <c r="D521" s="9"/>
    </row>
    <row r="522">
      <c r="B522" s="9"/>
      <c r="C522" s="9"/>
      <c r="D522" s="9"/>
    </row>
    <row r="523">
      <c r="B523" s="9"/>
      <c r="C523" s="9"/>
      <c r="D523" s="9"/>
    </row>
    <row r="524">
      <c r="B524" s="9"/>
      <c r="C524" s="9"/>
      <c r="D524" s="9"/>
    </row>
    <row r="525">
      <c r="B525" s="9"/>
      <c r="C525" s="9"/>
      <c r="D525" s="9"/>
    </row>
    <row r="526">
      <c r="B526" s="9"/>
      <c r="C526" s="9"/>
      <c r="D526" s="9"/>
    </row>
    <row r="527">
      <c r="B527" s="9"/>
      <c r="C527" s="9"/>
      <c r="D527" s="9"/>
    </row>
    <row r="528">
      <c r="B528" s="9"/>
      <c r="C528" s="9"/>
      <c r="D528" s="9"/>
    </row>
    <row r="529">
      <c r="B529" s="9"/>
      <c r="C529" s="9"/>
      <c r="D529" s="9"/>
    </row>
    <row r="530">
      <c r="B530" s="9"/>
      <c r="C530" s="9"/>
      <c r="D530" s="9"/>
    </row>
    <row r="531">
      <c r="B531" s="9"/>
      <c r="C531" s="9"/>
      <c r="D531" s="9"/>
    </row>
    <row r="532">
      <c r="B532" s="9"/>
      <c r="C532" s="9"/>
      <c r="D532" s="9"/>
    </row>
    <row r="533">
      <c r="B533" s="9"/>
      <c r="C533" s="9"/>
      <c r="D533" s="9"/>
    </row>
    <row r="534">
      <c r="B534" s="9"/>
      <c r="C534" s="9"/>
      <c r="D534" s="9"/>
    </row>
    <row r="535">
      <c r="B535" s="9"/>
      <c r="C535" s="9"/>
      <c r="D535" s="9"/>
    </row>
    <row r="536">
      <c r="B536" s="9"/>
      <c r="C536" s="9"/>
      <c r="D536" s="9"/>
    </row>
    <row r="537">
      <c r="B537" s="9"/>
      <c r="C537" s="9"/>
      <c r="D537" s="9"/>
    </row>
    <row r="538">
      <c r="B538" s="9"/>
      <c r="C538" s="9"/>
      <c r="D538" s="9"/>
    </row>
    <row r="539">
      <c r="B539" s="9"/>
      <c r="C539" s="9"/>
      <c r="D539" s="9"/>
    </row>
    <row r="540">
      <c r="B540" s="9"/>
      <c r="C540" s="9"/>
      <c r="D540" s="9"/>
    </row>
    <row r="541">
      <c r="B541" s="9"/>
      <c r="C541" s="9"/>
      <c r="D541" s="9"/>
    </row>
    <row r="542">
      <c r="B542" s="9"/>
      <c r="C542" s="9"/>
      <c r="D542" s="9"/>
    </row>
    <row r="543">
      <c r="B543" s="9"/>
      <c r="C543" s="9"/>
      <c r="D543" s="9"/>
    </row>
    <row r="544">
      <c r="B544" s="9"/>
      <c r="C544" s="9"/>
      <c r="D544" s="9"/>
    </row>
    <row r="545">
      <c r="B545" s="9"/>
      <c r="C545" s="9"/>
      <c r="D545" s="9"/>
    </row>
    <row r="546">
      <c r="B546" s="9"/>
      <c r="C546" s="9"/>
      <c r="D546" s="9"/>
    </row>
    <row r="547">
      <c r="B547" s="9"/>
      <c r="C547" s="9"/>
      <c r="D547" s="9"/>
    </row>
    <row r="548">
      <c r="B548" s="9"/>
      <c r="C548" s="9"/>
      <c r="D548" s="9"/>
    </row>
    <row r="549">
      <c r="B549" s="9"/>
      <c r="C549" s="9"/>
      <c r="D549" s="9"/>
    </row>
    <row r="550">
      <c r="B550" s="9"/>
      <c r="C550" s="9"/>
      <c r="D550" s="9"/>
    </row>
    <row r="551">
      <c r="B551" s="9"/>
      <c r="C551" s="9"/>
      <c r="D551" s="9"/>
    </row>
    <row r="552">
      <c r="B552" s="9"/>
      <c r="C552" s="9"/>
      <c r="D552" s="9"/>
    </row>
    <row r="553">
      <c r="B553" s="9"/>
      <c r="C553" s="9"/>
      <c r="D553" s="9"/>
    </row>
    <row r="554">
      <c r="B554" s="9"/>
      <c r="C554" s="9"/>
      <c r="D554" s="9"/>
    </row>
    <row r="555">
      <c r="B555" s="9"/>
      <c r="C555" s="9"/>
      <c r="D555" s="9"/>
    </row>
    <row r="556">
      <c r="B556" s="9"/>
      <c r="C556" s="9"/>
      <c r="D556" s="9"/>
    </row>
    <row r="557">
      <c r="B557" s="9"/>
      <c r="C557" s="9"/>
      <c r="D557" s="9"/>
    </row>
    <row r="558">
      <c r="B558" s="9"/>
      <c r="C558" s="9"/>
      <c r="D558" s="9"/>
    </row>
    <row r="559">
      <c r="B559" s="9"/>
      <c r="C559" s="9"/>
      <c r="D559" s="9"/>
    </row>
    <row r="560">
      <c r="B560" s="9"/>
      <c r="C560" s="9"/>
      <c r="D560" s="9"/>
    </row>
    <row r="561">
      <c r="B561" s="9"/>
      <c r="C561" s="9"/>
      <c r="D561" s="9"/>
    </row>
    <row r="562">
      <c r="B562" s="9"/>
      <c r="C562" s="9"/>
      <c r="D562" s="9"/>
    </row>
    <row r="563">
      <c r="B563" s="9"/>
      <c r="C563" s="9"/>
      <c r="D563" s="9"/>
    </row>
    <row r="564">
      <c r="B564" s="9"/>
      <c r="C564" s="9"/>
      <c r="D564" s="9"/>
    </row>
    <row r="565">
      <c r="B565" s="9"/>
      <c r="C565" s="9"/>
      <c r="D565" s="9"/>
    </row>
    <row r="566">
      <c r="B566" s="9"/>
      <c r="C566" s="9"/>
      <c r="D566" s="9"/>
    </row>
    <row r="567">
      <c r="B567" s="9"/>
      <c r="C567" s="9"/>
      <c r="D567" s="9"/>
    </row>
    <row r="568">
      <c r="B568" s="9"/>
      <c r="C568" s="9"/>
      <c r="D568" s="9"/>
    </row>
    <row r="569">
      <c r="B569" s="9"/>
      <c r="C569" s="9"/>
      <c r="D569" s="9"/>
    </row>
    <row r="570">
      <c r="B570" s="9"/>
      <c r="C570" s="9"/>
      <c r="D570" s="9"/>
    </row>
    <row r="571">
      <c r="B571" s="9"/>
      <c r="C571" s="9"/>
      <c r="D571" s="9"/>
    </row>
    <row r="572">
      <c r="B572" s="9"/>
      <c r="C572" s="9"/>
      <c r="D572" s="9"/>
    </row>
    <row r="573">
      <c r="B573" s="9"/>
      <c r="C573" s="9"/>
      <c r="D573" s="9"/>
    </row>
    <row r="574">
      <c r="B574" s="9"/>
      <c r="C574" s="9"/>
      <c r="D574" s="9"/>
    </row>
    <row r="575">
      <c r="B575" s="9"/>
      <c r="C575" s="9"/>
      <c r="D575" s="9"/>
    </row>
    <row r="576">
      <c r="B576" s="9"/>
      <c r="C576" s="9"/>
      <c r="D576" s="9"/>
    </row>
    <row r="577">
      <c r="B577" s="9"/>
      <c r="C577" s="9"/>
      <c r="D577" s="9"/>
    </row>
    <row r="578">
      <c r="B578" s="9"/>
      <c r="C578" s="9"/>
      <c r="D578" s="9"/>
    </row>
    <row r="579">
      <c r="B579" s="9"/>
      <c r="C579" s="9"/>
      <c r="D579" s="9"/>
    </row>
    <row r="580">
      <c r="B580" s="9"/>
      <c r="C580" s="9"/>
      <c r="D580" s="9"/>
    </row>
    <row r="581">
      <c r="B581" s="9"/>
      <c r="C581" s="9"/>
      <c r="D581" s="9"/>
    </row>
    <row r="582">
      <c r="B582" s="9"/>
      <c r="C582" s="9"/>
      <c r="D582" s="9"/>
    </row>
    <row r="583">
      <c r="B583" s="9"/>
      <c r="C583" s="9"/>
      <c r="D583" s="9"/>
    </row>
    <row r="584">
      <c r="B584" s="9"/>
      <c r="C584" s="9"/>
      <c r="D584" s="9"/>
    </row>
    <row r="585">
      <c r="B585" s="9"/>
      <c r="C585" s="9"/>
      <c r="D585" s="9"/>
    </row>
    <row r="586">
      <c r="B586" s="9"/>
      <c r="C586" s="9"/>
      <c r="D586" s="9"/>
    </row>
    <row r="587">
      <c r="B587" s="9"/>
      <c r="C587" s="9"/>
      <c r="D587" s="9"/>
    </row>
    <row r="588">
      <c r="B588" s="9"/>
      <c r="C588" s="9"/>
      <c r="D588" s="9"/>
    </row>
    <row r="589">
      <c r="B589" s="9"/>
      <c r="C589" s="9"/>
      <c r="D589" s="9"/>
    </row>
    <row r="590">
      <c r="B590" s="9"/>
      <c r="C590" s="9"/>
      <c r="D590" s="9"/>
    </row>
    <row r="591">
      <c r="B591" s="9"/>
      <c r="C591" s="9"/>
      <c r="D591" s="9"/>
    </row>
    <row r="592">
      <c r="B592" s="9"/>
      <c r="C592" s="9"/>
      <c r="D592" s="9"/>
    </row>
    <row r="593">
      <c r="B593" s="9"/>
      <c r="C593" s="9"/>
      <c r="D593" s="9"/>
    </row>
    <row r="594">
      <c r="B594" s="9"/>
      <c r="C594" s="9"/>
      <c r="D594" s="9"/>
    </row>
    <row r="595">
      <c r="B595" s="9"/>
      <c r="C595" s="9"/>
      <c r="D595" s="9"/>
    </row>
    <row r="596">
      <c r="B596" s="9"/>
      <c r="C596" s="9"/>
      <c r="D596" s="9"/>
    </row>
    <row r="597">
      <c r="B597" s="9"/>
      <c r="C597" s="9"/>
      <c r="D597" s="9"/>
    </row>
    <row r="598">
      <c r="B598" s="9"/>
      <c r="C598" s="9"/>
      <c r="D598" s="9"/>
    </row>
    <row r="599">
      <c r="B599" s="9"/>
      <c r="C599" s="9"/>
      <c r="D599" s="9"/>
    </row>
    <row r="600">
      <c r="B600" s="9"/>
      <c r="C600" s="9"/>
      <c r="D600" s="9"/>
    </row>
    <row r="601">
      <c r="B601" s="9"/>
      <c r="C601" s="9"/>
      <c r="D601" s="9"/>
    </row>
    <row r="602">
      <c r="B602" s="9"/>
      <c r="C602" s="9"/>
      <c r="D602" s="9"/>
    </row>
    <row r="603">
      <c r="B603" s="9"/>
      <c r="C603" s="9"/>
      <c r="D603" s="9"/>
    </row>
    <row r="604">
      <c r="B604" s="9"/>
      <c r="C604" s="9"/>
      <c r="D604" s="9"/>
    </row>
    <row r="605">
      <c r="B605" s="9"/>
      <c r="C605" s="9"/>
      <c r="D605" s="9"/>
    </row>
    <row r="606">
      <c r="B606" s="9"/>
      <c r="C606" s="9"/>
      <c r="D606" s="9"/>
    </row>
    <row r="607">
      <c r="B607" s="9"/>
      <c r="C607" s="9"/>
      <c r="D607" s="9"/>
    </row>
    <row r="608">
      <c r="B608" s="9"/>
      <c r="C608" s="9"/>
      <c r="D608" s="9"/>
    </row>
    <row r="609">
      <c r="B609" s="9"/>
      <c r="C609" s="9"/>
      <c r="D609" s="9"/>
    </row>
    <row r="610">
      <c r="B610" s="9"/>
      <c r="C610" s="9"/>
      <c r="D610" s="9"/>
    </row>
    <row r="611">
      <c r="B611" s="9"/>
      <c r="C611" s="9"/>
      <c r="D611" s="9"/>
    </row>
    <row r="612">
      <c r="B612" s="9"/>
      <c r="C612" s="9"/>
      <c r="D612" s="9"/>
    </row>
    <row r="613">
      <c r="B613" s="9"/>
      <c r="C613" s="9"/>
      <c r="D613" s="9"/>
    </row>
    <row r="614">
      <c r="B614" s="9"/>
      <c r="C614" s="9"/>
      <c r="D614" s="9"/>
    </row>
    <row r="615">
      <c r="B615" s="9"/>
      <c r="C615" s="9"/>
      <c r="D615" s="9"/>
    </row>
    <row r="616">
      <c r="B616" s="9"/>
      <c r="C616" s="9"/>
      <c r="D616" s="9"/>
    </row>
    <row r="617">
      <c r="B617" s="9"/>
      <c r="C617" s="9"/>
      <c r="D617" s="9"/>
    </row>
    <row r="618">
      <c r="B618" s="9"/>
      <c r="C618" s="9"/>
      <c r="D618" s="9"/>
    </row>
    <row r="619">
      <c r="B619" s="9"/>
      <c r="C619" s="9"/>
      <c r="D619" s="9"/>
    </row>
    <row r="620">
      <c r="B620" s="9"/>
      <c r="C620" s="9"/>
      <c r="D620" s="9"/>
    </row>
    <row r="621">
      <c r="B621" s="9"/>
      <c r="C621" s="9"/>
      <c r="D621" s="9"/>
    </row>
    <row r="622">
      <c r="B622" s="9"/>
      <c r="C622" s="9"/>
      <c r="D622" s="9"/>
    </row>
    <row r="623">
      <c r="B623" s="9"/>
      <c r="C623" s="9"/>
      <c r="D623" s="9"/>
    </row>
    <row r="624">
      <c r="B624" s="9"/>
      <c r="C624" s="9"/>
      <c r="D624" s="9"/>
    </row>
    <row r="625">
      <c r="B625" s="9"/>
      <c r="C625" s="9"/>
      <c r="D625" s="9"/>
    </row>
    <row r="626">
      <c r="B626" s="9"/>
      <c r="C626" s="9"/>
      <c r="D626" s="9"/>
    </row>
    <row r="627">
      <c r="B627" s="9"/>
      <c r="C627" s="9"/>
      <c r="D627" s="9"/>
    </row>
    <row r="628">
      <c r="B628" s="9"/>
      <c r="C628" s="9"/>
      <c r="D628" s="9"/>
    </row>
    <row r="629">
      <c r="B629" s="9"/>
      <c r="C629" s="9"/>
      <c r="D629" s="9"/>
    </row>
    <row r="630">
      <c r="B630" s="9"/>
      <c r="C630" s="9"/>
      <c r="D630" s="9"/>
    </row>
    <row r="631">
      <c r="B631" s="9"/>
      <c r="C631" s="9"/>
      <c r="D631" s="9"/>
    </row>
    <row r="632">
      <c r="B632" s="9"/>
      <c r="C632" s="9"/>
      <c r="D632" s="9"/>
    </row>
    <row r="633">
      <c r="B633" s="9"/>
      <c r="C633" s="9"/>
      <c r="D633" s="9"/>
    </row>
    <row r="634">
      <c r="B634" s="9"/>
      <c r="C634" s="9"/>
      <c r="D634" s="9"/>
    </row>
    <row r="635">
      <c r="B635" s="9"/>
      <c r="C635" s="9"/>
      <c r="D635" s="9"/>
    </row>
    <row r="636">
      <c r="B636" s="9"/>
      <c r="C636" s="9"/>
      <c r="D636" s="9"/>
    </row>
    <row r="637">
      <c r="B637" s="9"/>
      <c r="C637" s="9"/>
      <c r="D637" s="9"/>
    </row>
    <row r="638">
      <c r="B638" s="9"/>
      <c r="C638" s="9"/>
      <c r="D638" s="9"/>
    </row>
    <row r="639">
      <c r="B639" s="9"/>
      <c r="C639" s="9"/>
      <c r="D639" s="9"/>
    </row>
    <row r="640">
      <c r="B640" s="9"/>
      <c r="C640" s="9"/>
      <c r="D640" s="9"/>
    </row>
    <row r="641">
      <c r="B641" s="9"/>
      <c r="C641" s="9"/>
      <c r="D641" s="9"/>
    </row>
    <row r="642">
      <c r="B642" s="9"/>
      <c r="C642" s="9"/>
      <c r="D642" s="9"/>
    </row>
    <row r="643">
      <c r="B643" s="9"/>
      <c r="C643" s="9"/>
      <c r="D643" s="9"/>
    </row>
    <row r="644">
      <c r="B644" s="9"/>
      <c r="C644" s="9"/>
      <c r="D644" s="9"/>
    </row>
    <row r="645">
      <c r="B645" s="9"/>
      <c r="C645" s="9"/>
      <c r="D645" s="9"/>
    </row>
    <row r="646">
      <c r="B646" s="9"/>
      <c r="C646" s="9"/>
      <c r="D646" s="9"/>
    </row>
    <row r="647">
      <c r="B647" s="9"/>
      <c r="C647" s="9"/>
      <c r="D647" s="9"/>
    </row>
    <row r="648">
      <c r="B648" s="9"/>
      <c r="C648" s="9"/>
      <c r="D648" s="9"/>
    </row>
    <row r="649">
      <c r="B649" s="9"/>
      <c r="C649" s="9"/>
      <c r="D649" s="9"/>
    </row>
    <row r="650">
      <c r="B650" s="9"/>
      <c r="C650" s="9"/>
      <c r="D650" s="9"/>
    </row>
    <row r="651">
      <c r="B651" s="9"/>
      <c r="C651" s="9"/>
      <c r="D651" s="9"/>
    </row>
    <row r="652">
      <c r="B652" s="9"/>
      <c r="C652" s="9"/>
      <c r="D652" s="9"/>
    </row>
    <row r="653">
      <c r="B653" s="9"/>
      <c r="C653" s="9"/>
      <c r="D653" s="9"/>
    </row>
    <row r="654">
      <c r="B654" s="9"/>
      <c r="C654" s="9"/>
      <c r="D654" s="9"/>
    </row>
    <row r="655">
      <c r="B655" s="9"/>
      <c r="C655" s="9"/>
      <c r="D655" s="9"/>
    </row>
    <row r="656">
      <c r="B656" s="9"/>
      <c r="C656" s="9"/>
      <c r="D656" s="9"/>
    </row>
    <row r="657">
      <c r="B657" s="9"/>
      <c r="C657" s="9"/>
      <c r="D657" s="9"/>
    </row>
    <row r="658">
      <c r="B658" s="9"/>
      <c r="C658" s="9"/>
      <c r="D658" s="9"/>
    </row>
    <row r="659">
      <c r="B659" s="9"/>
      <c r="C659" s="9"/>
      <c r="D659" s="9"/>
    </row>
    <row r="660">
      <c r="B660" s="9"/>
      <c r="C660" s="9"/>
      <c r="D660" s="9"/>
    </row>
    <row r="661">
      <c r="B661" s="9"/>
      <c r="C661" s="9"/>
      <c r="D661" s="9"/>
    </row>
    <row r="662">
      <c r="B662" s="9"/>
      <c r="C662" s="9"/>
      <c r="D662" s="9"/>
    </row>
    <row r="663">
      <c r="B663" s="9"/>
      <c r="C663" s="9"/>
      <c r="D663" s="9"/>
    </row>
    <row r="664">
      <c r="B664" s="9"/>
      <c r="C664" s="9"/>
      <c r="D664" s="9"/>
    </row>
    <row r="665">
      <c r="B665" s="9"/>
      <c r="C665" s="9"/>
      <c r="D665" s="9"/>
    </row>
    <row r="666">
      <c r="B666" s="9"/>
      <c r="C666" s="9"/>
      <c r="D666" s="9"/>
    </row>
    <row r="667">
      <c r="B667" s="9"/>
      <c r="C667" s="9"/>
      <c r="D667" s="9"/>
    </row>
    <row r="668">
      <c r="B668" s="9"/>
      <c r="C668" s="9"/>
      <c r="D668" s="9"/>
    </row>
    <row r="669">
      <c r="B669" s="9"/>
      <c r="C669" s="9"/>
      <c r="D669" s="9"/>
    </row>
    <row r="670">
      <c r="B670" s="9"/>
      <c r="C670" s="9"/>
      <c r="D670" s="9"/>
    </row>
    <row r="671">
      <c r="B671" s="9"/>
      <c r="C671" s="9"/>
      <c r="D671" s="9"/>
    </row>
    <row r="672">
      <c r="B672" s="9"/>
      <c r="C672" s="9"/>
      <c r="D672" s="9"/>
    </row>
    <row r="673">
      <c r="B673" s="9"/>
      <c r="C673" s="9"/>
      <c r="D673" s="9"/>
    </row>
    <row r="674">
      <c r="B674" s="9"/>
      <c r="C674" s="9"/>
      <c r="D674" s="9"/>
    </row>
    <row r="675">
      <c r="B675" s="9"/>
      <c r="C675" s="9"/>
      <c r="D675" s="9"/>
    </row>
    <row r="676">
      <c r="B676" s="9"/>
      <c r="C676" s="9"/>
      <c r="D676" s="9"/>
    </row>
    <row r="677">
      <c r="B677" s="9"/>
      <c r="C677" s="9"/>
      <c r="D677" s="9"/>
    </row>
    <row r="678">
      <c r="B678" s="9"/>
      <c r="C678" s="9"/>
      <c r="D678" s="9"/>
    </row>
    <row r="679">
      <c r="B679" s="9"/>
      <c r="C679" s="9"/>
      <c r="D679" s="9"/>
    </row>
    <row r="680">
      <c r="B680" s="9"/>
      <c r="C680" s="9"/>
      <c r="D680" s="9"/>
    </row>
    <row r="681">
      <c r="B681" s="9"/>
      <c r="C681" s="9"/>
      <c r="D681" s="9"/>
    </row>
    <row r="682">
      <c r="B682" s="9"/>
      <c r="C682" s="9"/>
      <c r="D682" s="9"/>
    </row>
    <row r="683">
      <c r="B683" s="9"/>
      <c r="C683" s="9"/>
      <c r="D683" s="9"/>
    </row>
    <row r="684">
      <c r="B684" s="9"/>
      <c r="C684" s="9"/>
      <c r="D684" s="9"/>
    </row>
    <row r="685">
      <c r="B685" s="9"/>
      <c r="C685" s="9"/>
      <c r="D685" s="9"/>
    </row>
    <row r="686">
      <c r="B686" s="9"/>
      <c r="C686" s="9"/>
      <c r="D686" s="9"/>
    </row>
    <row r="687">
      <c r="B687" s="9"/>
      <c r="C687" s="9"/>
      <c r="D687" s="9"/>
    </row>
    <row r="688">
      <c r="B688" s="9"/>
      <c r="C688" s="9"/>
      <c r="D688" s="9"/>
    </row>
    <row r="689">
      <c r="B689" s="9"/>
      <c r="C689" s="9"/>
      <c r="D689" s="9"/>
    </row>
    <row r="690">
      <c r="B690" s="9"/>
      <c r="C690" s="9"/>
      <c r="D690" s="9"/>
    </row>
    <row r="691">
      <c r="B691" s="9"/>
      <c r="C691" s="9"/>
      <c r="D691" s="9"/>
    </row>
    <row r="692">
      <c r="B692" s="9"/>
      <c r="C692" s="9"/>
      <c r="D692" s="9"/>
    </row>
    <row r="693">
      <c r="B693" s="9"/>
      <c r="C693" s="9"/>
      <c r="D693" s="9"/>
    </row>
    <row r="694">
      <c r="B694" s="9"/>
      <c r="C694" s="9"/>
      <c r="D694" s="9"/>
    </row>
    <row r="695">
      <c r="B695" s="9"/>
      <c r="C695" s="9"/>
      <c r="D695" s="9"/>
    </row>
    <row r="696">
      <c r="B696" s="9"/>
      <c r="C696" s="9"/>
      <c r="D696" s="9"/>
    </row>
    <row r="697">
      <c r="B697" s="9"/>
      <c r="C697" s="9"/>
      <c r="D697" s="9"/>
    </row>
    <row r="698">
      <c r="B698" s="9"/>
      <c r="C698" s="9"/>
      <c r="D698" s="9"/>
    </row>
    <row r="699">
      <c r="B699" s="9"/>
      <c r="C699" s="9"/>
      <c r="D699" s="9"/>
    </row>
    <row r="700">
      <c r="B700" s="9"/>
      <c r="C700" s="9"/>
      <c r="D700" s="9"/>
    </row>
    <row r="701">
      <c r="B701" s="9"/>
      <c r="C701" s="9"/>
      <c r="D701" s="9"/>
    </row>
    <row r="702">
      <c r="B702" s="9"/>
      <c r="C702" s="9"/>
      <c r="D702" s="9"/>
    </row>
    <row r="703">
      <c r="B703" s="9"/>
      <c r="C703" s="9"/>
      <c r="D703" s="9"/>
    </row>
    <row r="704">
      <c r="B704" s="9"/>
      <c r="C704" s="9"/>
      <c r="D704" s="9"/>
    </row>
    <row r="705">
      <c r="B705" s="9"/>
      <c r="C705" s="9"/>
      <c r="D705" s="9"/>
    </row>
    <row r="706">
      <c r="B706" s="9"/>
      <c r="C706" s="9"/>
      <c r="D706" s="9"/>
    </row>
    <row r="707">
      <c r="B707" s="9"/>
      <c r="C707" s="9"/>
      <c r="D707" s="9"/>
    </row>
    <row r="708">
      <c r="B708" s="9"/>
      <c r="C708" s="9"/>
      <c r="D708" s="9"/>
    </row>
    <row r="709">
      <c r="B709" s="9"/>
      <c r="C709" s="9"/>
      <c r="D709" s="9"/>
    </row>
    <row r="710">
      <c r="B710" s="9"/>
      <c r="C710" s="9"/>
      <c r="D710" s="9"/>
    </row>
    <row r="711">
      <c r="B711" s="9"/>
      <c r="C711" s="9"/>
      <c r="D711" s="9"/>
    </row>
    <row r="712">
      <c r="B712" s="9"/>
      <c r="C712" s="9"/>
      <c r="D712" s="9"/>
    </row>
    <row r="713">
      <c r="B713" s="9"/>
      <c r="C713" s="9"/>
      <c r="D713" s="9"/>
    </row>
    <row r="714">
      <c r="B714" s="9"/>
      <c r="C714" s="9"/>
      <c r="D714" s="9"/>
    </row>
    <row r="715">
      <c r="B715" s="9"/>
      <c r="C715" s="9"/>
      <c r="D715" s="9"/>
    </row>
    <row r="716">
      <c r="B716" s="9"/>
      <c r="C716" s="9"/>
      <c r="D716" s="9"/>
    </row>
    <row r="717">
      <c r="B717" s="9"/>
      <c r="C717" s="9"/>
      <c r="D717" s="9"/>
    </row>
    <row r="718">
      <c r="B718" s="9"/>
      <c r="C718" s="9"/>
      <c r="D718" s="9"/>
    </row>
    <row r="719">
      <c r="B719" s="9"/>
      <c r="C719" s="9"/>
      <c r="D719" s="9"/>
    </row>
    <row r="720">
      <c r="B720" s="9"/>
      <c r="C720" s="9"/>
      <c r="D720" s="9"/>
    </row>
    <row r="721">
      <c r="B721" s="9"/>
      <c r="C721" s="9"/>
      <c r="D721" s="9"/>
    </row>
    <row r="722">
      <c r="B722" s="9"/>
      <c r="C722" s="9"/>
      <c r="D722" s="9"/>
    </row>
    <row r="723">
      <c r="B723" s="9"/>
      <c r="C723" s="9"/>
      <c r="D723" s="9"/>
    </row>
    <row r="724">
      <c r="B724" s="9"/>
      <c r="C724" s="9"/>
      <c r="D724" s="9"/>
    </row>
    <row r="725">
      <c r="B725" s="9"/>
      <c r="C725" s="9"/>
      <c r="D725" s="9"/>
    </row>
    <row r="726">
      <c r="B726" s="9"/>
      <c r="C726" s="9"/>
      <c r="D726" s="9"/>
    </row>
    <row r="727">
      <c r="B727" s="9"/>
      <c r="C727" s="9"/>
      <c r="D727" s="9"/>
    </row>
    <row r="728">
      <c r="B728" s="9"/>
      <c r="C728" s="9"/>
      <c r="D728" s="9"/>
    </row>
    <row r="729">
      <c r="B729" s="9"/>
      <c r="C729" s="9"/>
      <c r="D729" s="9"/>
    </row>
    <row r="730">
      <c r="B730" s="9"/>
      <c r="C730" s="9"/>
      <c r="D730" s="9"/>
    </row>
    <row r="731">
      <c r="B731" s="9"/>
      <c r="C731" s="9"/>
      <c r="D731" s="9"/>
    </row>
    <row r="732">
      <c r="B732" s="9"/>
      <c r="C732" s="9"/>
      <c r="D732" s="9"/>
    </row>
    <row r="733">
      <c r="B733" s="9"/>
      <c r="C733" s="9"/>
      <c r="D733" s="9"/>
    </row>
    <row r="734">
      <c r="B734" s="9"/>
      <c r="C734" s="9"/>
      <c r="D734" s="9"/>
    </row>
    <row r="735">
      <c r="B735" s="9"/>
      <c r="C735" s="9"/>
      <c r="D735" s="9"/>
    </row>
    <row r="736">
      <c r="B736" s="9"/>
      <c r="C736" s="9"/>
      <c r="D736" s="9"/>
    </row>
    <row r="737">
      <c r="B737" s="9"/>
      <c r="C737" s="9"/>
      <c r="D737" s="9"/>
    </row>
    <row r="738">
      <c r="B738" s="9"/>
      <c r="C738" s="9"/>
      <c r="D738" s="9"/>
    </row>
    <row r="739">
      <c r="B739" s="9"/>
      <c r="C739" s="9"/>
      <c r="D739" s="9"/>
    </row>
    <row r="740">
      <c r="B740" s="9"/>
      <c r="C740" s="9"/>
      <c r="D740" s="9"/>
    </row>
    <row r="741">
      <c r="B741" s="9"/>
      <c r="C741" s="9"/>
      <c r="D741" s="9"/>
    </row>
    <row r="742">
      <c r="B742" s="9"/>
      <c r="C742" s="9"/>
      <c r="D742" s="9"/>
    </row>
    <row r="743">
      <c r="B743" s="9"/>
      <c r="C743" s="9"/>
      <c r="D743" s="9"/>
    </row>
    <row r="744">
      <c r="B744" s="9"/>
      <c r="C744" s="9"/>
      <c r="D744" s="9"/>
    </row>
    <row r="745">
      <c r="B745" s="9"/>
      <c r="C745" s="9"/>
      <c r="D745" s="9"/>
    </row>
    <row r="746">
      <c r="B746" s="9"/>
      <c r="C746" s="9"/>
      <c r="D746" s="9"/>
    </row>
    <row r="747">
      <c r="B747" s="9"/>
      <c r="C747" s="9"/>
      <c r="D747" s="9"/>
    </row>
    <row r="748">
      <c r="B748" s="9"/>
      <c r="C748" s="9"/>
      <c r="D748" s="9"/>
    </row>
    <row r="749">
      <c r="B749" s="9"/>
      <c r="C749" s="9"/>
      <c r="D749" s="9"/>
    </row>
    <row r="750">
      <c r="B750" s="9"/>
      <c r="C750" s="9"/>
      <c r="D750" s="9"/>
    </row>
    <row r="751">
      <c r="B751" s="9"/>
      <c r="C751" s="9"/>
      <c r="D751" s="9"/>
    </row>
    <row r="752">
      <c r="B752" s="9"/>
      <c r="C752" s="9"/>
      <c r="D752" s="9"/>
    </row>
    <row r="753">
      <c r="B753" s="9"/>
      <c r="C753" s="9"/>
      <c r="D753" s="9"/>
    </row>
    <row r="754">
      <c r="B754" s="9"/>
      <c r="C754" s="9"/>
      <c r="D754" s="9"/>
    </row>
    <row r="755">
      <c r="B755" s="9"/>
      <c r="C755" s="9"/>
      <c r="D755" s="9"/>
    </row>
    <row r="756">
      <c r="B756" s="9"/>
      <c r="C756" s="9"/>
      <c r="D756" s="9"/>
    </row>
    <row r="757">
      <c r="B757" s="9"/>
      <c r="C757" s="9"/>
      <c r="D757" s="9"/>
    </row>
    <row r="758">
      <c r="B758" s="9"/>
      <c r="C758" s="9"/>
      <c r="D758" s="9"/>
    </row>
    <row r="759">
      <c r="B759" s="9"/>
      <c r="C759" s="9"/>
      <c r="D759" s="9"/>
    </row>
    <row r="760">
      <c r="B760" s="9"/>
      <c r="C760" s="9"/>
      <c r="D760" s="9"/>
    </row>
    <row r="761">
      <c r="B761" s="9"/>
      <c r="C761" s="9"/>
      <c r="D761" s="9"/>
    </row>
    <row r="762">
      <c r="B762" s="9"/>
      <c r="C762" s="9"/>
      <c r="D762" s="9"/>
    </row>
    <row r="763">
      <c r="B763" s="9"/>
      <c r="C763" s="9"/>
      <c r="D763" s="9"/>
    </row>
    <row r="764">
      <c r="B764" s="9"/>
      <c r="C764" s="9"/>
      <c r="D764" s="9"/>
    </row>
    <row r="765">
      <c r="B765" s="9"/>
      <c r="C765" s="9"/>
      <c r="D765" s="9"/>
    </row>
    <row r="766">
      <c r="B766" s="9"/>
      <c r="C766" s="9"/>
      <c r="D766" s="9"/>
    </row>
    <row r="767">
      <c r="B767" s="9"/>
      <c r="C767" s="9"/>
      <c r="D767" s="9"/>
    </row>
    <row r="768">
      <c r="B768" s="9"/>
      <c r="C768" s="9"/>
      <c r="D768" s="9"/>
    </row>
    <row r="769">
      <c r="B769" s="9"/>
      <c r="C769" s="9"/>
      <c r="D769" s="9"/>
    </row>
    <row r="770">
      <c r="B770" s="9"/>
      <c r="C770" s="9"/>
      <c r="D770" s="9"/>
    </row>
    <row r="771">
      <c r="B771" s="9"/>
      <c r="C771" s="9"/>
      <c r="D771" s="9"/>
    </row>
    <row r="772">
      <c r="B772" s="9"/>
      <c r="C772" s="9"/>
      <c r="D772" s="9"/>
    </row>
    <row r="773">
      <c r="B773" s="9"/>
      <c r="C773" s="9"/>
      <c r="D773" s="9"/>
    </row>
    <row r="774">
      <c r="B774" s="9"/>
      <c r="C774" s="9"/>
      <c r="D774" s="9"/>
    </row>
    <row r="775">
      <c r="B775" s="9"/>
      <c r="C775" s="9"/>
      <c r="D775" s="9"/>
    </row>
    <row r="776">
      <c r="B776" s="9"/>
      <c r="C776" s="9"/>
      <c r="D776" s="9"/>
    </row>
    <row r="777">
      <c r="B777" s="9"/>
      <c r="C777" s="9"/>
      <c r="D777" s="9"/>
    </row>
    <row r="778">
      <c r="B778" s="9"/>
      <c r="C778" s="9"/>
      <c r="D778" s="9"/>
    </row>
    <row r="779">
      <c r="B779" s="9"/>
      <c r="C779" s="9"/>
      <c r="D779" s="9"/>
    </row>
    <row r="780">
      <c r="B780" s="9"/>
      <c r="C780" s="9"/>
      <c r="D780" s="9"/>
    </row>
    <row r="781">
      <c r="B781" s="9"/>
      <c r="C781" s="9"/>
      <c r="D781" s="9"/>
    </row>
    <row r="782">
      <c r="B782" s="9"/>
      <c r="C782" s="9"/>
      <c r="D782" s="9"/>
    </row>
    <row r="783">
      <c r="B783" s="9"/>
      <c r="C783" s="9"/>
      <c r="D783" s="9"/>
    </row>
    <row r="784">
      <c r="B784" s="9"/>
      <c r="C784" s="9"/>
      <c r="D784" s="9"/>
    </row>
    <row r="785">
      <c r="B785" s="9"/>
      <c r="C785" s="9"/>
      <c r="D785" s="9"/>
    </row>
    <row r="786">
      <c r="B786" s="9"/>
      <c r="C786" s="9"/>
      <c r="D786" s="9"/>
    </row>
    <row r="787">
      <c r="B787" s="9"/>
      <c r="C787" s="9"/>
      <c r="D787" s="9"/>
    </row>
    <row r="788">
      <c r="B788" s="9"/>
      <c r="C788" s="9"/>
      <c r="D788" s="9"/>
    </row>
    <row r="789">
      <c r="B789" s="9"/>
      <c r="C789" s="9"/>
      <c r="D789" s="9"/>
    </row>
    <row r="790">
      <c r="B790" s="9"/>
      <c r="C790" s="9"/>
      <c r="D790" s="9"/>
    </row>
    <row r="791">
      <c r="B791" s="9"/>
      <c r="C791" s="9"/>
      <c r="D791" s="9"/>
    </row>
    <row r="792">
      <c r="B792" s="9"/>
      <c r="C792" s="9"/>
      <c r="D792" s="9"/>
    </row>
    <row r="793">
      <c r="B793" s="9"/>
      <c r="C793" s="9"/>
      <c r="D793" s="9"/>
    </row>
    <row r="794">
      <c r="B794" s="9"/>
      <c r="C794" s="9"/>
      <c r="D794" s="9"/>
    </row>
    <row r="795">
      <c r="B795" s="9"/>
      <c r="C795" s="9"/>
      <c r="D795" s="9"/>
    </row>
    <row r="796">
      <c r="B796" s="9"/>
      <c r="C796" s="9"/>
      <c r="D796" s="9"/>
    </row>
    <row r="797">
      <c r="B797" s="9"/>
      <c r="C797" s="9"/>
      <c r="D797" s="9"/>
    </row>
    <row r="798">
      <c r="B798" s="9"/>
      <c r="C798" s="9"/>
      <c r="D798" s="9"/>
    </row>
    <row r="799">
      <c r="B799" s="9"/>
      <c r="C799" s="9"/>
      <c r="D799" s="9"/>
    </row>
    <row r="800">
      <c r="B800" s="9"/>
      <c r="C800" s="9"/>
      <c r="D800" s="9"/>
    </row>
    <row r="801">
      <c r="B801" s="9"/>
      <c r="C801" s="9"/>
      <c r="D801" s="9"/>
    </row>
    <row r="802">
      <c r="B802" s="9"/>
      <c r="C802" s="9"/>
      <c r="D802" s="9"/>
    </row>
    <row r="803">
      <c r="B803" s="9"/>
      <c r="C803" s="9"/>
      <c r="D803" s="9"/>
    </row>
    <row r="804">
      <c r="B804" s="9"/>
      <c r="C804" s="9"/>
      <c r="D804" s="9"/>
    </row>
    <row r="805">
      <c r="B805" s="9"/>
      <c r="C805" s="9"/>
      <c r="D805" s="9"/>
    </row>
    <row r="806">
      <c r="B806" s="9"/>
      <c r="C806" s="9"/>
      <c r="D806" s="9"/>
    </row>
    <row r="807">
      <c r="B807" s="9"/>
      <c r="C807" s="9"/>
      <c r="D807" s="9"/>
    </row>
    <row r="808">
      <c r="B808" s="9"/>
      <c r="C808" s="9"/>
      <c r="D808" s="9"/>
    </row>
    <row r="809">
      <c r="B809" s="9"/>
      <c r="C809" s="9"/>
      <c r="D809" s="9"/>
    </row>
    <row r="810">
      <c r="B810" s="9"/>
      <c r="C810" s="9"/>
      <c r="D810" s="9"/>
    </row>
    <row r="811">
      <c r="B811" s="9"/>
      <c r="C811" s="9"/>
      <c r="D811" s="9"/>
    </row>
    <row r="812">
      <c r="B812" s="9"/>
      <c r="C812" s="9"/>
      <c r="D812" s="9"/>
    </row>
    <row r="813">
      <c r="B813" s="9"/>
      <c r="C813" s="9"/>
      <c r="D813" s="9"/>
    </row>
    <row r="814">
      <c r="B814" s="9"/>
      <c r="C814" s="9"/>
      <c r="D814" s="9"/>
    </row>
    <row r="815">
      <c r="B815" s="9"/>
      <c r="C815" s="9"/>
      <c r="D815" s="9"/>
    </row>
    <row r="816">
      <c r="B816" s="9"/>
      <c r="C816" s="9"/>
      <c r="D816" s="9"/>
    </row>
    <row r="817">
      <c r="B817" s="9"/>
      <c r="C817" s="9"/>
      <c r="D817" s="9"/>
    </row>
    <row r="818">
      <c r="B818" s="9"/>
      <c r="C818" s="9"/>
      <c r="D818" s="9"/>
    </row>
    <row r="819">
      <c r="B819" s="9"/>
      <c r="C819" s="9"/>
      <c r="D819" s="9"/>
    </row>
    <row r="820">
      <c r="B820" s="9"/>
      <c r="C820" s="9"/>
      <c r="D820" s="9"/>
    </row>
    <row r="821">
      <c r="B821" s="9"/>
      <c r="C821" s="9"/>
      <c r="D821" s="9"/>
    </row>
    <row r="822">
      <c r="B822" s="9"/>
      <c r="C822" s="9"/>
      <c r="D822" s="9"/>
    </row>
    <row r="823">
      <c r="B823" s="9"/>
      <c r="C823" s="9"/>
      <c r="D823" s="9"/>
    </row>
    <row r="824">
      <c r="B824" s="9"/>
      <c r="C824" s="9"/>
      <c r="D824" s="9"/>
    </row>
    <row r="825">
      <c r="B825" s="9"/>
      <c r="C825" s="9"/>
      <c r="D825" s="9"/>
    </row>
    <row r="826">
      <c r="B826" s="9"/>
      <c r="C826" s="9"/>
      <c r="D826" s="9"/>
    </row>
    <row r="827">
      <c r="B827" s="9"/>
      <c r="C827" s="9"/>
      <c r="D827" s="9"/>
    </row>
    <row r="828">
      <c r="B828" s="9"/>
      <c r="C828" s="9"/>
      <c r="D828" s="9"/>
    </row>
    <row r="829">
      <c r="B829" s="9"/>
      <c r="C829" s="9"/>
      <c r="D829" s="9"/>
    </row>
    <row r="830">
      <c r="B830" s="9"/>
      <c r="C830" s="9"/>
      <c r="D830" s="9"/>
    </row>
    <row r="831">
      <c r="B831" s="9"/>
      <c r="C831" s="9"/>
      <c r="D831" s="9"/>
    </row>
    <row r="832">
      <c r="B832" s="9"/>
      <c r="C832" s="9"/>
      <c r="D832" s="9"/>
    </row>
    <row r="833">
      <c r="B833" s="9"/>
      <c r="C833" s="9"/>
      <c r="D833" s="9"/>
    </row>
    <row r="834">
      <c r="B834" s="9"/>
      <c r="C834" s="9"/>
      <c r="D834" s="9"/>
    </row>
    <row r="835">
      <c r="B835" s="9"/>
      <c r="C835" s="9"/>
      <c r="D835" s="9"/>
    </row>
    <row r="836">
      <c r="B836" s="9"/>
      <c r="C836" s="9"/>
      <c r="D836" s="9"/>
    </row>
    <row r="837">
      <c r="B837" s="9"/>
      <c r="C837" s="9"/>
      <c r="D837" s="9"/>
    </row>
    <row r="838">
      <c r="B838" s="9"/>
      <c r="C838" s="9"/>
      <c r="D838" s="9"/>
    </row>
    <row r="839">
      <c r="B839" s="9"/>
      <c r="C839" s="9"/>
      <c r="D839" s="9"/>
    </row>
    <row r="840">
      <c r="B840" s="9"/>
      <c r="C840" s="9"/>
      <c r="D840" s="9"/>
    </row>
    <row r="841">
      <c r="B841" s="9"/>
      <c r="C841" s="9"/>
      <c r="D841" s="9"/>
    </row>
    <row r="842">
      <c r="B842" s="9"/>
      <c r="C842" s="9"/>
      <c r="D842" s="9"/>
    </row>
    <row r="843">
      <c r="B843" s="9"/>
      <c r="C843" s="9"/>
      <c r="D843" s="9"/>
    </row>
    <row r="844">
      <c r="B844" s="9"/>
      <c r="C844" s="9"/>
      <c r="D844" s="9"/>
    </row>
    <row r="845">
      <c r="B845" s="9"/>
      <c r="C845" s="9"/>
      <c r="D845" s="9"/>
    </row>
    <row r="846">
      <c r="B846" s="9"/>
      <c r="C846" s="9"/>
      <c r="D846" s="9"/>
    </row>
    <row r="847">
      <c r="B847" s="9"/>
      <c r="C847" s="9"/>
      <c r="D847" s="9"/>
    </row>
    <row r="848">
      <c r="B848" s="9"/>
      <c r="C848" s="9"/>
      <c r="D848" s="9"/>
    </row>
    <row r="849">
      <c r="B849" s="9"/>
      <c r="C849" s="9"/>
      <c r="D849" s="9"/>
    </row>
    <row r="850">
      <c r="B850" s="9"/>
      <c r="C850" s="9"/>
      <c r="D850" s="9"/>
    </row>
    <row r="851">
      <c r="B851" s="9"/>
      <c r="C851" s="9"/>
      <c r="D851" s="9"/>
    </row>
    <row r="852">
      <c r="B852" s="9"/>
      <c r="C852" s="9"/>
      <c r="D852" s="9"/>
    </row>
    <row r="853">
      <c r="B853" s="9"/>
      <c r="C853" s="9"/>
      <c r="D853" s="9"/>
    </row>
    <row r="854">
      <c r="B854" s="9"/>
      <c r="C854" s="9"/>
      <c r="D854" s="9"/>
    </row>
    <row r="855">
      <c r="B855" s="9"/>
      <c r="C855" s="9"/>
      <c r="D855" s="9"/>
    </row>
    <row r="856">
      <c r="B856" s="9"/>
      <c r="C856" s="9"/>
      <c r="D856" s="9"/>
    </row>
    <row r="857">
      <c r="B857" s="9"/>
      <c r="C857" s="9"/>
      <c r="D857" s="9"/>
    </row>
    <row r="858">
      <c r="B858" s="9"/>
      <c r="C858" s="9"/>
      <c r="D858" s="9"/>
    </row>
    <row r="859">
      <c r="B859" s="9"/>
      <c r="C859" s="9"/>
      <c r="D859" s="9"/>
    </row>
    <row r="860">
      <c r="B860" s="9"/>
      <c r="C860" s="9"/>
      <c r="D860" s="9"/>
    </row>
    <row r="861">
      <c r="B861" s="9"/>
      <c r="C861" s="9"/>
      <c r="D861" s="9"/>
    </row>
    <row r="862">
      <c r="B862" s="9"/>
      <c r="C862" s="9"/>
      <c r="D862" s="9"/>
    </row>
    <row r="863">
      <c r="B863" s="9"/>
      <c r="C863" s="9"/>
      <c r="D863" s="9"/>
    </row>
    <row r="864">
      <c r="B864" s="9"/>
      <c r="C864" s="9"/>
      <c r="D864" s="9"/>
    </row>
    <row r="865">
      <c r="B865" s="9"/>
      <c r="C865" s="9"/>
      <c r="D865" s="9"/>
    </row>
    <row r="866">
      <c r="B866" s="9"/>
      <c r="C866" s="9"/>
      <c r="D866" s="9"/>
    </row>
    <row r="867">
      <c r="B867" s="9"/>
      <c r="C867" s="9"/>
      <c r="D867" s="9"/>
    </row>
    <row r="868">
      <c r="B868" s="9"/>
      <c r="C868" s="9"/>
      <c r="D868" s="9"/>
    </row>
    <row r="869">
      <c r="B869" s="9"/>
      <c r="C869" s="9"/>
      <c r="D869" s="9"/>
    </row>
    <row r="870">
      <c r="B870" s="9"/>
      <c r="C870" s="9"/>
      <c r="D870" s="9"/>
    </row>
    <row r="871">
      <c r="B871" s="9"/>
      <c r="C871" s="9"/>
      <c r="D871" s="9"/>
    </row>
    <row r="872">
      <c r="B872" s="9"/>
      <c r="C872" s="9"/>
      <c r="D872" s="9"/>
    </row>
    <row r="873">
      <c r="B873" s="9"/>
      <c r="C873" s="9"/>
      <c r="D873" s="9"/>
    </row>
    <row r="874">
      <c r="B874" s="9"/>
      <c r="C874" s="9"/>
      <c r="D874" s="9"/>
    </row>
    <row r="875">
      <c r="B875" s="9"/>
      <c r="C875" s="9"/>
      <c r="D875" s="9"/>
    </row>
    <row r="876">
      <c r="B876" s="9"/>
      <c r="C876" s="9"/>
      <c r="D876" s="9"/>
    </row>
    <row r="877">
      <c r="B877" s="9"/>
      <c r="C877" s="9"/>
      <c r="D877" s="9"/>
    </row>
    <row r="878">
      <c r="B878" s="9"/>
      <c r="C878" s="9"/>
      <c r="D878" s="9"/>
    </row>
    <row r="879">
      <c r="B879" s="9"/>
      <c r="C879" s="9"/>
      <c r="D879" s="9"/>
    </row>
    <row r="880">
      <c r="B880" s="9"/>
      <c r="C880" s="9"/>
      <c r="D880" s="9"/>
    </row>
    <row r="881">
      <c r="B881" s="9"/>
      <c r="C881" s="9"/>
      <c r="D881" s="9"/>
    </row>
    <row r="882">
      <c r="B882" s="9"/>
      <c r="C882" s="9"/>
      <c r="D882" s="9"/>
    </row>
    <row r="883">
      <c r="B883" s="9"/>
      <c r="C883" s="9"/>
      <c r="D883" s="9"/>
    </row>
    <row r="884">
      <c r="B884" s="9"/>
      <c r="C884" s="9"/>
      <c r="D884" s="9"/>
    </row>
    <row r="885">
      <c r="B885" s="9"/>
      <c r="C885" s="9"/>
      <c r="D885" s="9"/>
    </row>
    <row r="886">
      <c r="B886" s="9"/>
      <c r="C886" s="9"/>
      <c r="D886" s="9"/>
    </row>
    <row r="887">
      <c r="B887" s="9"/>
      <c r="C887" s="9"/>
      <c r="D887" s="9"/>
    </row>
    <row r="888">
      <c r="B888" s="9"/>
      <c r="C888" s="9"/>
      <c r="D888" s="9"/>
    </row>
    <row r="889">
      <c r="B889" s="9"/>
      <c r="C889" s="9"/>
      <c r="D889" s="9"/>
    </row>
    <row r="890">
      <c r="B890" s="9"/>
      <c r="C890" s="9"/>
      <c r="D890" s="9"/>
    </row>
    <row r="891">
      <c r="B891" s="9"/>
      <c r="C891" s="9"/>
      <c r="D891" s="9"/>
    </row>
    <row r="892">
      <c r="B892" s="9"/>
      <c r="C892" s="9"/>
      <c r="D892" s="9"/>
    </row>
    <row r="893">
      <c r="B893" s="9"/>
      <c r="C893" s="9"/>
      <c r="D893" s="9"/>
    </row>
    <row r="894">
      <c r="B894" s="9"/>
      <c r="C894" s="9"/>
      <c r="D894" s="9"/>
    </row>
    <row r="895">
      <c r="B895" s="9"/>
      <c r="C895" s="9"/>
      <c r="D895" s="9"/>
    </row>
    <row r="896">
      <c r="B896" s="9"/>
      <c r="C896" s="9"/>
      <c r="D896" s="9"/>
    </row>
    <row r="897">
      <c r="B897" s="9"/>
      <c r="C897" s="9"/>
      <c r="D897" s="9"/>
    </row>
    <row r="898">
      <c r="B898" s="9"/>
      <c r="C898" s="9"/>
      <c r="D898" s="9"/>
    </row>
    <row r="899">
      <c r="B899" s="9"/>
      <c r="C899" s="9"/>
      <c r="D899" s="9"/>
    </row>
    <row r="900">
      <c r="B900" s="9"/>
      <c r="C900" s="9"/>
      <c r="D900" s="9"/>
    </row>
    <row r="901">
      <c r="B901" s="9"/>
      <c r="C901" s="9"/>
      <c r="D901" s="9"/>
    </row>
    <row r="902">
      <c r="B902" s="9"/>
      <c r="C902" s="9"/>
      <c r="D902" s="9"/>
    </row>
    <row r="903">
      <c r="B903" s="9"/>
      <c r="C903" s="9"/>
      <c r="D903" s="9"/>
    </row>
    <row r="904">
      <c r="B904" s="9"/>
      <c r="C904" s="9"/>
      <c r="D904" s="9"/>
    </row>
    <row r="905">
      <c r="B905" s="9"/>
      <c r="C905" s="9"/>
      <c r="D905" s="9"/>
    </row>
    <row r="906">
      <c r="B906" s="9"/>
      <c r="C906" s="9"/>
      <c r="D906" s="9"/>
    </row>
    <row r="907">
      <c r="B907" s="9"/>
      <c r="C907" s="9"/>
      <c r="D907" s="9"/>
    </row>
    <row r="908">
      <c r="B908" s="9"/>
      <c r="C908" s="9"/>
      <c r="D908" s="9"/>
    </row>
    <row r="909">
      <c r="B909" s="9"/>
      <c r="C909" s="9"/>
      <c r="D909" s="9"/>
    </row>
    <row r="910">
      <c r="B910" s="9"/>
      <c r="C910" s="9"/>
      <c r="D910" s="9"/>
    </row>
    <row r="911">
      <c r="B911" s="9"/>
      <c r="C911" s="9"/>
      <c r="D911" s="9"/>
    </row>
    <row r="912">
      <c r="B912" s="9"/>
      <c r="C912" s="9"/>
      <c r="D912" s="9"/>
    </row>
    <row r="913">
      <c r="B913" s="9"/>
      <c r="C913" s="9"/>
      <c r="D913" s="9"/>
    </row>
    <row r="914">
      <c r="B914" s="9"/>
      <c r="C914" s="9"/>
      <c r="D914" s="9"/>
    </row>
    <row r="915">
      <c r="B915" s="9"/>
      <c r="C915" s="9"/>
      <c r="D915" s="9"/>
    </row>
    <row r="916">
      <c r="B916" s="9"/>
      <c r="C916" s="9"/>
      <c r="D916" s="9"/>
    </row>
    <row r="917">
      <c r="B917" s="9"/>
      <c r="C917" s="9"/>
      <c r="D917" s="9"/>
    </row>
    <row r="918">
      <c r="B918" s="9"/>
      <c r="C918" s="9"/>
      <c r="D918" s="9"/>
    </row>
    <row r="919">
      <c r="B919" s="9"/>
      <c r="C919" s="9"/>
      <c r="D919" s="9"/>
    </row>
    <row r="920">
      <c r="B920" s="9"/>
      <c r="C920" s="9"/>
      <c r="D920" s="9"/>
    </row>
    <row r="921">
      <c r="B921" s="9"/>
      <c r="C921" s="9"/>
      <c r="D921" s="9"/>
    </row>
    <row r="922">
      <c r="B922" s="9"/>
      <c r="C922" s="9"/>
      <c r="D922" s="9"/>
    </row>
    <row r="923">
      <c r="B923" s="9"/>
      <c r="C923" s="9"/>
      <c r="D923" s="9"/>
    </row>
    <row r="924">
      <c r="B924" s="9"/>
      <c r="C924" s="9"/>
      <c r="D924" s="9"/>
    </row>
    <row r="925">
      <c r="B925" s="9"/>
      <c r="C925" s="9"/>
      <c r="D925" s="9"/>
    </row>
    <row r="926">
      <c r="B926" s="9"/>
      <c r="C926" s="9"/>
      <c r="D926" s="9"/>
    </row>
    <row r="927">
      <c r="B927" s="9"/>
      <c r="C927" s="9"/>
      <c r="D927" s="9"/>
    </row>
    <row r="928">
      <c r="B928" s="9"/>
      <c r="C928" s="9"/>
      <c r="D928" s="9"/>
    </row>
    <row r="929">
      <c r="B929" s="9"/>
      <c r="C929" s="9"/>
      <c r="D929" s="9"/>
    </row>
    <row r="930">
      <c r="B930" s="9"/>
      <c r="C930" s="9"/>
      <c r="D930" s="9"/>
    </row>
    <row r="931">
      <c r="B931" s="9"/>
      <c r="C931" s="9"/>
      <c r="D931" s="9"/>
    </row>
    <row r="932">
      <c r="B932" s="9"/>
      <c r="C932" s="9"/>
      <c r="D932" s="9"/>
    </row>
    <row r="933">
      <c r="B933" s="9"/>
      <c r="C933" s="9"/>
      <c r="D933" s="9"/>
    </row>
    <row r="934">
      <c r="B934" s="9"/>
      <c r="C934" s="9"/>
      <c r="D934" s="9"/>
    </row>
    <row r="935">
      <c r="B935" s="9"/>
      <c r="C935" s="9"/>
      <c r="D935" s="9"/>
    </row>
    <row r="936">
      <c r="B936" s="9"/>
      <c r="C936" s="9"/>
      <c r="D936" s="9"/>
    </row>
    <row r="937">
      <c r="B937" s="9"/>
      <c r="C937" s="9"/>
      <c r="D937" s="9"/>
    </row>
    <row r="938">
      <c r="B938" s="9"/>
      <c r="C938" s="9"/>
      <c r="D938" s="9"/>
    </row>
    <row r="939">
      <c r="B939" s="9"/>
      <c r="C939" s="9"/>
      <c r="D939" s="9"/>
    </row>
    <row r="940">
      <c r="B940" s="9"/>
      <c r="C940" s="9"/>
      <c r="D940" s="9"/>
    </row>
    <row r="941">
      <c r="B941" s="9"/>
      <c r="C941" s="9"/>
      <c r="D941" s="9"/>
    </row>
    <row r="942">
      <c r="B942" s="9"/>
      <c r="C942" s="9"/>
      <c r="D942" s="9"/>
    </row>
    <row r="943">
      <c r="B943" s="9"/>
      <c r="C943" s="9"/>
      <c r="D943" s="9"/>
    </row>
    <row r="944">
      <c r="B944" s="9"/>
      <c r="C944" s="9"/>
      <c r="D944" s="9"/>
    </row>
    <row r="945">
      <c r="B945" s="9"/>
      <c r="C945" s="9"/>
      <c r="D945" s="9"/>
    </row>
    <row r="946">
      <c r="B946" s="9"/>
      <c r="C946" s="9"/>
      <c r="D946" s="9"/>
    </row>
    <row r="947">
      <c r="B947" s="9"/>
      <c r="C947" s="9"/>
      <c r="D947" s="9"/>
    </row>
    <row r="948">
      <c r="B948" s="9"/>
      <c r="C948" s="9"/>
      <c r="D948" s="9"/>
    </row>
    <row r="949">
      <c r="B949" s="9"/>
      <c r="C949" s="9"/>
      <c r="D949" s="9"/>
    </row>
    <row r="950">
      <c r="B950" s="9"/>
      <c r="C950" s="9"/>
      <c r="D950" s="9"/>
    </row>
    <row r="951">
      <c r="B951" s="9"/>
      <c r="C951" s="9"/>
      <c r="D951" s="9"/>
    </row>
    <row r="952">
      <c r="B952" s="9"/>
      <c r="C952" s="9"/>
      <c r="D952" s="9"/>
    </row>
    <row r="953">
      <c r="B953" s="9"/>
      <c r="C953" s="9"/>
      <c r="D953" s="9"/>
    </row>
    <row r="954">
      <c r="B954" s="9"/>
      <c r="C954" s="9"/>
      <c r="D954" s="9"/>
    </row>
    <row r="955">
      <c r="B955" s="9"/>
      <c r="C955" s="9"/>
      <c r="D955" s="9"/>
    </row>
    <row r="956">
      <c r="B956" s="9"/>
      <c r="C956" s="9"/>
      <c r="D956" s="9"/>
    </row>
    <row r="957">
      <c r="B957" s="9"/>
      <c r="C957" s="9"/>
      <c r="D957" s="9"/>
    </row>
    <row r="958">
      <c r="B958" s="9"/>
      <c r="C958" s="9"/>
      <c r="D958" s="9"/>
    </row>
    <row r="959">
      <c r="B959" s="9"/>
      <c r="C959" s="9"/>
      <c r="D959" s="9"/>
    </row>
    <row r="960">
      <c r="B960" s="9"/>
      <c r="C960" s="9"/>
      <c r="D960" s="9"/>
    </row>
    <row r="961">
      <c r="B961" s="9"/>
      <c r="C961" s="9"/>
      <c r="D961" s="9"/>
    </row>
    <row r="962">
      <c r="B962" s="9"/>
      <c r="C962" s="9"/>
      <c r="D962" s="9"/>
    </row>
    <row r="963">
      <c r="B963" s="9"/>
      <c r="C963" s="9"/>
      <c r="D963" s="9"/>
    </row>
    <row r="964">
      <c r="B964" s="9"/>
      <c r="C964" s="9"/>
      <c r="D964" s="9"/>
    </row>
    <row r="965">
      <c r="B965" s="9"/>
      <c r="C965" s="9"/>
      <c r="D965" s="9"/>
    </row>
    <row r="966">
      <c r="B966" s="9"/>
      <c r="C966" s="9"/>
      <c r="D966" s="9"/>
    </row>
    <row r="967">
      <c r="B967" s="9"/>
      <c r="C967" s="9"/>
      <c r="D967" s="9"/>
    </row>
    <row r="968">
      <c r="B968" s="9"/>
      <c r="C968" s="9"/>
      <c r="D968" s="9"/>
    </row>
    <row r="969">
      <c r="B969" s="9"/>
      <c r="C969" s="9"/>
      <c r="D969" s="9"/>
    </row>
    <row r="970">
      <c r="B970" s="9"/>
      <c r="C970" s="9"/>
      <c r="D970" s="9"/>
    </row>
    <row r="971">
      <c r="B971" s="9"/>
      <c r="C971" s="9"/>
      <c r="D971" s="9"/>
    </row>
    <row r="972">
      <c r="B972" s="9"/>
      <c r="C972" s="9"/>
      <c r="D972" s="9"/>
    </row>
    <row r="973">
      <c r="B973" s="9"/>
      <c r="C973" s="9"/>
      <c r="D973" s="9"/>
    </row>
    <row r="974">
      <c r="B974" s="9"/>
      <c r="C974" s="9"/>
      <c r="D974" s="9"/>
    </row>
    <row r="975">
      <c r="B975" s="9"/>
      <c r="C975" s="9"/>
      <c r="D975" s="9"/>
    </row>
    <row r="976">
      <c r="B976" s="9"/>
      <c r="C976" s="9"/>
      <c r="D976" s="9"/>
    </row>
    <row r="977">
      <c r="B977" s="9"/>
      <c r="C977" s="9"/>
      <c r="D977" s="9"/>
    </row>
    <row r="978">
      <c r="B978" s="9"/>
      <c r="C978" s="9"/>
      <c r="D978" s="9"/>
    </row>
    <row r="979">
      <c r="B979" s="9"/>
      <c r="C979" s="9"/>
      <c r="D979" s="9"/>
    </row>
    <row r="980">
      <c r="B980" s="9"/>
      <c r="C980" s="9"/>
      <c r="D980" s="9"/>
    </row>
    <row r="981">
      <c r="B981" s="9"/>
      <c r="C981" s="9"/>
      <c r="D981" s="9"/>
    </row>
    <row r="982">
      <c r="B982" s="9"/>
      <c r="C982" s="9"/>
      <c r="D982" s="9"/>
    </row>
    <row r="983">
      <c r="B983" s="9"/>
      <c r="C983" s="9"/>
      <c r="D983" s="9"/>
    </row>
    <row r="984">
      <c r="B984" s="9"/>
      <c r="C984" s="9"/>
      <c r="D984" s="9"/>
    </row>
    <row r="985">
      <c r="B985" s="9"/>
      <c r="C985" s="9"/>
      <c r="D985" s="9"/>
    </row>
    <row r="986">
      <c r="B986" s="9"/>
      <c r="C986" s="9"/>
      <c r="D986" s="9"/>
    </row>
    <row r="987">
      <c r="B987" s="9"/>
      <c r="C987" s="9"/>
      <c r="D987" s="9"/>
    </row>
    <row r="988">
      <c r="B988" s="9"/>
      <c r="C988" s="9"/>
      <c r="D988" s="9"/>
    </row>
    <row r="989">
      <c r="B989" s="9"/>
      <c r="C989" s="9"/>
      <c r="D989" s="9"/>
    </row>
    <row r="990">
      <c r="B990" s="9"/>
      <c r="C990" s="9"/>
      <c r="D990" s="9"/>
    </row>
    <row r="991">
      <c r="B991" s="9"/>
      <c r="C991" s="9"/>
      <c r="D991" s="9"/>
    </row>
    <row r="992">
      <c r="B992" s="9"/>
      <c r="C992" s="9"/>
      <c r="D992" s="9"/>
    </row>
    <row r="993">
      <c r="B993" s="9"/>
      <c r="C993" s="9"/>
      <c r="D993" s="9"/>
    </row>
    <row r="994">
      <c r="B994" s="9"/>
      <c r="C994" s="9"/>
      <c r="D994" s="9"/>
    </row>
    <row r="995">
      <c r="B995" s="9"/>
      <c r="C995" s="9"/>
      <c r="D995" s="9"/>
    </row>
    <row r="996">
      <c r="B996" s="9"/>
      <c r="C996" s="9"/>
      <c r="D996" s="9"/>
    </row>
    <row r="997">
      <c r="B997" s="9"/>
      <c r="C997" s="9"/>
      <c r="D997" s="9"/>
    </row>
    <row r="998">
      <c r="B998" s="9"/>
      <c r="C998" s="9"/>
      <c r="D998" s="9"/>
    </row>
    <row r="999">
      <c r="B999" s="9"/>
      <c r="C999" s="9"/>
      <c r="D999" s="9"/>
    </row>
    <row r="1000">
      <c r="B1000" s="9"/>
      <c r="C1000" s="9"/>
      <c r="D1000" s="9"/>
    </row>
    <row r="1001">
      <c r="B1001" s="9"/>
      <c r="C1001" s="9"/>
      <c r="D1001" s="9"/>
    </row>
  </sheetData>
  <customSheetViews>
    <customSheetView guid="{F3CD1173-688D-4E78-9972-FF5AFE9BA7EB}" filter="1" showAutoFilter="1">
      <autoFilter ref="$A$1:$S$101"/>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17.57"/>
    <col customWidth="1" min="3" max="3" width="11.29"/>
    <col customWidth="1" min="4" max="4" width="21.71"/>
    <col customWidth="1" min="5" max="5" width="48.0"/>
    <col customWidth="1" min="6" max="6" width="8.71"/>
  </cols>
  <sheetData>
    <row r="1" ht="18.0" customHeight="1">
      <c r="A1" s="14" t="s">
        <v>5</v>
      </c>
      <c r="B1" s="14" t="s">
        <v>18</v>
      </c>
      <c r="C1" s="14" t="s">
        <v>292</v>
      </c>
      <c r="D1" s="15" t="s">
        <v>293</v>
      </c>
      <c r="E1" s="14" t="s">
        <v>294</v>
      </c>
    </row>
    <row r="2" ht="18.0" customHeight="1">
      <c r="A2" s="16" t="s">
        <v>102</v>
      </c>
      <c r="B2" s="16" t="s">
        <v>295</v>
      </c>
      <c r="C2" s="16" t="s">
        <v>296</v>
      </c>
      <c r="D2" s="17">
        <v>749.0</v>
      </c>
      <c r="E2" s="16" t="s">
        <v>297</v>
      </c>
    </row>
    <row r="3" ht="18.0" customHeight="1">
      <c r="A3" s="16" t="s">
        <v>114</v>
      </c>
      <c r="B3" s="16" t="s">
        <v>298</v>
      </c>
      <c r="C3" s="16" t="s">
        <v>299</v>
      </c>
      <c r="D3" s="17">
        <v>39.0</v>
      </c>
      <c r="E3" s="16" t="s">
        <v>300</v>
      </c>
    </row>
    <row r="4" ht="18.0" customHeight="1">
      <c r="A4" s="16" t="s">
        <v>68</v>
      </c>
      <c r="B4" s="16" t="s">
        <v>301</v>
      </c>
      <c r="C4" s="16" t="s">
        <v>302</v>
      </c>
      <c r="D4" s="17">
        <v>129.0</v>
      </c>
      <c r="E4" s="16" t="s">
        <v>303</v>
      </c>
    </row>
    <row r="5" ht="18.0" customHeight="1">
      <c r="A5" s="16" t="s">
        <v>160</v>
      </c>
      <c r="B5" s="16" t="s">
        <v>304</v>
      </c>
      <c r="C5" s="16" t="s">
        <v>299</v>
      </c>
      <c r="D5" s="17">
        <v>59.0</v>
      </c>
      <c r="E5" s="16" t="s">
        <v>305</v>
      </c>
    </row>
    <row r="6" ht="18.0" customHeight="1">
      <c r="A6" s="16" t="s">
        <v>86</v>
      </c>
      <c r="B6" s="16" t="s">
        <v>306</v>
      </c>
      <c r="C6" s="16" t="s">
        <v>307</v>
      </c>
      <c r="D6" s="17">
        <v>25.0</v>
      </c>
      <c r="E6" s="16" t="s">
        <v>308</v>
      </c>
    </row>
    <row r="7" ht="18.0" customHeight="1">
      <c r="A7" s="16" t="s">
        <v>80</v>
      </c>
      <c r="B7" s="16" t="s">
        <v>309</v>
      </c>
      <c r="C7" s="16" t="s">
        <v>307</v>
      </c>
      <c r="D7" s="17">
        <v>89.0</v>
      </c>
      <c r="E7" s="16" t="s">
        <v>310</v>
      </c>
    </row>
    <row r="8" ht="18.0" customHeight="1">
      <c r="A8" s="16" t="s">
        <v>154</v>
      </c>
      <c r="B8" s="16" t="s">
        <v>311</v>
      </c>
      <c r="C8" s="16" t="s">
        <v>299</v>
      </c>
      <c r="D8" s="17">
        <v>29.0</v>
      </c>
      <c r="E8" s="16" t="s">
        <v>312</v>
      </c>
    </row>
    <row r="9" ht="18.0" customHeight="1">
      <c r="A9" s="16" t="s">
        <v>96</v>
      </c>
      <c r="B9" s="16" t="s">
        <v>313</v>
      </c>
      <c r="C9" s="16" t="s">
        <v>314</v>
      </c>
      <c r="D9" s="17">
        <v>65.0</v>
      </c>
      <c r="E9" s="16" t="s">
        <v>315</v>
      </c>
    </row>
    <row r="10" ht="18.0" customHeight="1">
      <c r="A10" s="16" t="s">
        <v>134</v>
      </c>
      <c r="B10" s="16" t="s">
        <v>316</v>
      </c>
      <c r="C10" s="16" t="s">
        <v>314</v>
      </c>
      <c r="D10" s="17">
        <v>10.0</v>
      </c>
      <c r="E10" s="16" t="s">
        <v>317</v>
      </c>
    </row>
    <row r="11" ht="18.0" customHeight="1">
      <c r="A11" s="16" t="s">
        <v>46</v>
      </c>
      <c r="B11" s="16" t="s">
        <v>318</v>
      </c>
      <c r="C11" s="16" t="s">
        <v>307</v>
      </c>
      <c r="D11" s="17">
        <v>55.0</v>
      </c>
      <c r="E11" s="16" t="s">
        <v>319</v>
      </c>
    </row>
    <row r="12" ht="18.0" customHeight="1">
      <c r="A12" s="16" t="s">
        <v>144</v>
      </c>
      <c r="B12" s="16" t="s">
        <v>320</v>
      </c>
      <c r="C12" s="16" t="s">
        <v>296</v>
      </c>
      <c r="D12" s="17">
        <v>159.0</v>
      </c>
      <c r="E12" s="16" t="s">
        <v>321</v>
      </c>
    </row>
    <row r="13" ht="18.0" customHeight="1">
      <c r="A13" s="16" t="s">
        <v>22</v>
      </c>
      <c r="B13" s="16" t="s">
        <v>322</v>
      </c>
      <c r="C13" s="16" t="s">
        <v>302</v>
      </c>
      <c r="D13" s="17">
        <v>42.0</v>
      </c>
      <c r="E13" s="16" t="s">
        <v>323</v>
      </c>
    </row>
    <row r="14" ht="18.0" customHeight="1">
      <c r="A14" s="16" t="s">
        <v>36</v>
      </c>
      <c r="B14" s="16" t="s">
        <v>324</v>
      </c>
      <c r="C14" s="16" t="s">
        <v>302</v>
      </c>
      <c r="D14" s="17">
        <v>185.0</v>
      </c>
      <c r="E14" s="16" t="s">
        <v>325</v>
      </c>
    </row>
    <row r="15" ht="18.0" customHeight="1">
      <c r="A15" s="16" t="s">
        <v>71</v>
      </c>
      <c r="B15" s="16" t="s">
        <v>326</v>
      </c>
      <c r="C15" s="16" t="s">
        <v>296</v>
      </c>
      <c r="D15" s="17">
        <v>229.0</v>
      </c>
      <c r="E15" s="16" t="s">
        <v>327</v>
      </c>
    </row>
    <row r="16" ht="18.0" customHeight="1">
      <c r="A16" s="16" t="s">
        <v>92</v>
      </c>
      <c r="B16" s="16" t="s">
        <v>328</v>
      </c>
      <c r="C16" s="16" t="s">
        <v>314</v>
      </c>
      <c r="D16" s="17">
        <v>20.0</v>
      </c>
      <c r="E16" s="16" t="s">
        <v>329</v>
      </c>
    </row>
    <row r="17" ht="18.0" customHeight="1">
      <c r="A17" s="16" t="s">
        <v>147</v>
      </c>
      <c r="B17" s="16" t="s">
        <v>330</v>
      </c>
      <c r="C17" s="16" t="s">
        <v>302</v>
      </c>
      <c r="D17" s="17">
        <v>199.0</v>
      </c>
      <c r="E17" s="16" t="s">
        <v>331</v>
      </c>
    </row>
    <row r="18" ht="18.0" customHeight="1">
      <c r="A18" s="16" t="s">
        <v>83</v>
      </c>
      <c r="B18" s="16" t="s">
        <v>332</v>
      </c>
      <c r="C18" s="16" t="s">
        <v>296</v>
      </c>
      <c r="D18" s="17">
        <v>69.0</v>
      </c>
      <c r="E18" s="16" t="s">
        <v>333</v>
      </c>
    </row>
    <row r="19" ht="18.0" customHeight="1">
      <c r="A19" s="16" t="s">
        <v>31</v>
      </c>
      <c r="B19" s="16" t="s">
        <v>334</v>
      </c>
      <c r="C19" s="16" t="s">
        <v>299</v>
      </c>
      <c r="D19" s="17">
        <v>89.0</v>
      </c>
      <c r="E19" s="16" t="s">
        <v>335</v>
      </c>
    </row>
    <row r="20" ht="18.0" customHeight="1">
      <c r="A20" s="16" t="s">
        <v>65</v>
      </c>
      <c r="B20" s="16" t="s">
        <v>336</v>
      </c>
      <c r="C20" s="16" t="s">
        <v>307</v>
      </c>
      <c r="D20" s="17">
        <v>40.0</v>
      </c>
      <c r="E20" s="16" t="s">
        <v>337</v>
      </c>
    </row>
    <row r="21" ht="18.0" customHeight="1">
      <c r="A21" s="16" t="s">
        <v>55</v>
      </c>
      <c r="B21" s="16" t="s">
        <v>338</v>
      </c>
      <c r="C21" s="16" t="s">
        <v>296</v>
      </c>
      <c r="D21" s="17">
        <v>99.0</v>
      </c>
      <c r="E21" s="16" t="s">
        <v>339</v>
      </c>
    </row>
    <row r="22" ht="18.0" customHeight="1">
      <c r="A22" s="16" t="s">
        <v>60</v>
      </c>
      <c r="B22" s="16" t="s">
        <v>340</v>
      </c>
      <c r="C22" s="16" t="s">
        <v>302</v>
      </c>
      <c r="D22" s="17">
        <v>34.0</v>
      </c>
      <c r="E22" s="16" t="s">
        <v>341</v>
      </c>
    </row>
    <row r="23" ht="18.0" customHeight="1">
      <c r="A23" s="16" t="s">
        <v>118</v>
      </c>
      <c r="B23" s="16" t="s">
        <v>342</v>
      </c>
      <c r="C23" s="16" t="s">
        <v>307</v>
      </c>
      <c r="D23" s="17">
        <v>60.0</v>
      </c>
      <c r="E23" s="16" t="s">
        <v>343</v>
      </c>
    </row>
    <row r="24" ht="14.25" customHeight="1">
      <c r="A24" s="18"/>
      <c r="B24" s="18"/>
      <c r="C24" s="18"/>
      <c r="D24" s="19"/>
      <c r="E24" s="18"/>
    </row>
    <row r="25" ht="14.25" customHeight="1">
      <c r="A25" s="18"/>
      <c r="B25" s="18"/>
      <c r="C25" s="18"/>
      <c r="D25" s="19"/>
      <c r="E25" s="18"/>
    </row>
    <row r="26" ht="14.25" customHeight="1">
      <c r="A26" s="18"/>
      <c r="B26" s="18"/>
      <c r="C26" s="18"/>
      <c r="D26" s="19"/>
      <c r="E26" s="18"/>
    </row>
    <row r="27" ht="14.25" customHeight="1">
      <c r="A27" s="18"/>
      <c r="B27" s="18"/>
      <c r="C27" s="18"/>
      <c r="D27" s="19"/>
      <c r="E27" s="18"/>
    </row>
    <row r="28" ht="14.25" customHeight="1">
      <c r="A28" s="18"/>
      <c r="B28" s="18"/>
      <c r="C28" s="18"/>
      <c r="D28" s="19"/>
      <c r="E28" s="18"/>
    </row>
    <row r="29" ht="14.25" customHeight="1">
      <c r="A29" s="18"/>
      <c r="B29" s="18"/>
      <c r="C29" s="18"/>
      <c r="D29" s="19"/>
      <c r="E29" s="18"/>
    </row>
    <row r="30" ht="14.25" customHeight="1">
      <c r="A30" s="18"/>
      <c r="B30" s="18"/>
      <c r="C30" s="18"/>
      <c r="D30" s="19"/>
      <c r="E30" s="18"/>
    </row>
    <row r="31" ht="14.25" customHeight="1">
      <c r="A31" s="18"/>
      <c r="B31" s="18"/>
      <c r="C31" s="18"/>
      <c r="D31" s="19"/>
      <c r="E31" s="18"/>
    </row>
    <row r="32" ht="14.25" customHeight="1">
      <c r="A32" s="18"/>
      <c r="B32" s="18"/>
      <c r="C32" s="18"/>
      <c r="D32" s="19"/>
      <c r="E32" s="18"/>
    </row>
    <row r="33" ht="14.25" customHeight="1">
      <c r="A33" s="18"/>
      <c r="B33" s="18"/>
      <c r="C33" s="18"/>
      <c r="D33" s="19"/>
      <c r="E33" s="18"/>
    </row>
    <row r="34" ht="14.25" customHeight="1">
      <c r="A34" s="18"/>
      <c r="B34" s="18"/>
      <c r="C34" s="18"/>
      <c r="D34" s="19"/>
      <c r="E34" s="18"/>
    </row>
    <row r="35" ht="14.25" customHeight="1">
      <c r="A35" s="18"/>
      <c r="B35" s="18"/>
      <c r="C35" s="18"/>
      <c r="D35" s="19"/>
      <c r="E35" s="18"/>
    </row>
    <row r="36" ht="14.25" customHeight="1">
      <c r="A36" s="18"/>
      <c r="B36" s="18"/>
      <c r="C36" s="18"/>
      <c r="D36" s="19"/>
      <c r="E36" s="18"/>
    </row>
    <row r="37" ht="14.25" customHeight="1">
      <c r="A37" s="18"/>
      <c r="B37" s="18"/>
      <c r="C37" s="18"/>
      <c r="D37" s="19"/>
      <c r="E37" s="18"/>
    </row>
    <row r="38" ht="14.25" customHeight="1">
      <c r="A38" s="18"/>
      <c r="B38" s="18"/>
      <c r="C38" s="18"/>
      <c r="D38" s="19"/>
      <c r="E38" s="18"/>
    </row>
    <row r="39" ht="14.25" customHeight="1">
      <c r="A39" s="18"/>
      <c r="B39" s="18"/>
      <c r="C39" s="18"/>
      <c r="D39" s="19"/>
      <c r="E39" s="18"/>
    </row>
    <row r="40" ht="14.25" customHeight="1">
      <c r="A40" s="18"/>
      <c r="B40" s="18"/>
      <c r="C40" s="18"/>
      <c r="D40" s="19"/>
      <c r="E40" s="18"/>
    </row>
    <row r="41" ht="14.25" customHeight="1">
      <c r="A41" s="18"/>
      <c r="B41" s="18"/>
      <c r="C41" s="18"/>
      <c r="D41" s="19"/>
      <c r="E41" s="18"/>
    </row>
    <row r="42" ht="14.25" customHeight="1">
      <c r="A42" s="18"/>
      <c r="B42" s="18"/>
      <c r="C42" s="18"/>
      <c r="D42" s="19"/>
      <c r="E42" s="18"/>
    </row>
    <row r="43" ht="14.25" customHeight="1">
      <c r="A43" s="18"/>
      <c r="B43" s="18"/>
      <c r="C43" s="18"/>
      <c r="D43" s="19"/>
      <c r="E43" s="18"/>
    </row>
    <row r="44" ht="14.25" customHeight="1">
      <c r="A44" s="18"/>
      <c r="B44" s="18"/>
      <c r="C44" s="18"/>
      <c r="D44" s="19"/>
      <c r="E44" s="18"/>
    </row>
    <row r="45" ht="14.25" customHeight="1">
      <c r="A45" s="18"/>
      <c r="B45" s="18"/>
      <c r="C45" s="18"/>
      <c r="D45" s="19"/>
      <c r="E45" s="18"/>
    </row>
    <row r="46" ht="14.25" customHeight="1">
      <c r="A46" s="18"/>
      <c r="B46" s="18"/>
      <c r="C46" s="18"/>
      <c r="D46" s="19"/>
      <c r="E46" s="18"/>
    </row>
    <row r="47" ht="14.25" customHeight="1">
      <c r="A47" s="18"/>
      <c r="B47" s="18"/>
      <c r="C47" s="18"/>
      <c r="D47" s="19"/>
      <c r="E47" s="18"/>
    </row>
    <row r="48" ht="14.25" customHeight="1">
      <c r="A48" s="18"/>
      <c r="B48" s="18"/>
      <c r="C48" s="18"/>
      <c r="D48" s="19"/>
      <c r="E48" s="18"/>
    </row>
    <row r="49" ht="14.25" customHeight="1">
      <c r="A49" s="18"/>
      <c r="B49" s="18"/>
      <c r="C49" s="18"/>
      <c r="D49" s="19"/>
      <c r="E49" s="18"/>
    </row>
    <row r="50" ht="14.25" customHeight="1">
      <c r="A50" s="18"/>
      <c r="B50" s="18"/>
      <c r="C50" s="18"/>
      <c r="D50" s="19"/>
      <c r="E50" s="18"/>
    </row>
    <row r="51" ht="14.25" customHeight="1">
      <c r="A51" s="18"/>
      <c r="B51" s="18"/>
      <c r="C51" s="18"/>
      <c r="D51" s="19"/>
      <c r="E51" s="18"/>
    </row>
    <row r="52" ht="14.25" customHeight="1">
      <c r="A52" s="18"/>
      <c r="B52" s="18"/>
      <c r="C52" s="18"/>
      <c r="D52" s="19"/>
      <c r="E52" s="18"/>
    </row>
    <row r="53" ht="14.25" customHeight="1">
      <c r="A53" s="18"/>
      <c r="B53" s="18"/>
      <c r="C53" s="18"/>
      <c r="D53" s="19"/>
      <c r="E53" s="18"/>
    </row>
    <row r="54" ht="14.25" customHeight="1">
      <c r="A54" s="18"/>
      <c r="B54" s="18"/>
      <c r="C54" s="18"/>
      <c r="D54" s="19"/>
      <c r="E54" s="18"/>
    </row>
    <row r="55" ht="14.25" customHeight="1">
      <c r="A55" s="18"/>
      <c r="B55" s="18"/>
      <c r="C55" s="18"/>
      <c r="D55" s="19"/>
      <c r="E55" s="18"/>
    </row>
    <row r="56" ht="14.25" customHeight="1">
      <c r="A56" s="18"/>
      <c r="B56" s="18"/>
      <c r="C56" s="18"/>
      <c r="D56" s="19"/>
      <c r="E56" s="18"/>
    </row>
    <row r="57" ht="14.25" customHeight="1">
      <c r="A57" s="18"/>
      <c r="B57" s="18"/>
      <c r="C57" s="18"/>
      <c r="D57" s="19"/>
      <c r="E57" s="18"/>
    </row>
    <row r="58" ht="14.25" customHeight="1">
      <c r="A58" s="18"/>
      <c r="B58" s="18"/>
      <c r="C58" s="18"/>
      <c r="D58" s="19"/>
      <c r="E58" s="18"/>
    </row>
    <row r="59" ht="14.25" customHeight="1">
      <c r="A59" s="18"/>
      <c r="B59" s="18"/>
      <c r="C59" s="18"/>
      <c r="D59" s="19"/>
      <c r="E59" s="18"/>
    </row>
    <row r="60" ht="14.25" customHeight="1">
      <c r="A60" s="18"/>
      <c r="B60" s="18"/>
      <c r="C60" s="18"/>
      <c r="D60" s="19"/>
      <c r="E60" s="18"/>
    </row>
    <row r="61" ht="14.25" customHeight="1">
      <c r="A61" s="18"/>
      <c r="B61" s="18"/>
      <c r="C61" s="18"/>
      <c r="D61" s="19"/>
      <c r="E61" s="18"/>
    </row>
    <row r="62" ht="14.25" customHeight="1">
      <c r="A62" s="18"/>
      <c r="B62" s="18"/>
      <c r="C62" s="18"/>
      <c r="D62" s="19"/>
      <c r="E62" s="18"/>
    </row>
    <row r="63" ht="14.25" customHeight="1">
      <c r="A63" s="18"/>
      <c r="B63" s="18"/>
      <c r="C63" s="18"/>
      <c r="D63" s="19"/>
      <c r="E63" s="18"/>
    </row>
    <row r="64" ht="14.25" customHeight="1">
      <c r="A64" s="18"/>
      <c r="B64" s="18"/>
      <c r="C64" s="18"/>
      <c r="D64" s="19"/>
      <c r="E64" s="18"/>
    </row>
    <row r="65" ht="14.25" customHeight="1">
      <c r="A65" s="18"/>
      <c r="B65" s="18"/>
      <c r="C65" s="18"/>
      <c r="D65" s="19"/>
      <c r="E65" s="18"/>
    </row>
    <row r="66" ht="14.25" customHeight="1">
      <c r="A66" s="18"/>
      <c r="B66" s="18"/>
      <c r="C66" s="18"/>
      <c r="D66" s="19"/>
      <c r="E66" s="18"/>
    </row>
    <row r="67" ht="14.25" customHeight="1">
      <c r="A67" s="18"/>
      <c r="B67" s="18"/>
      <c r="C67" s="18"/>
      <c r="D67" s="19"/>
      <c r="E67" s="18"/>
    </row>
    <row r="68" ht="14.25" customHeight="1">
      <c r="A68" s="18"/>
      <c r="B68" s="18"/>
      <c r="C68" s="18"/>
      <c r="D68" s="19"/>
      <c r="E68" s="18"/>
    </row>
    <row r="69" ht="14.25" customHeight="1">
      <c r="A69" s="18"/>
      <c r="B69" s="18"/>
      <c r="C69" s="18"/>
      <c r="D69" s="19"/>
      <c r="E69" s="18"/>
    </row>
    <row r="70" ht="14.25" customHeight="1">
      <c r="A70" s="18"/>
      <c r="B70" s="18"/>
      <c r="C70" s="18"/>
      <c r="D70" s="19"/>
      <c r="E70" s="18"/>
    </row>
    <row r="71" ht="14.25" customHeight="1">
      <c r="A71" s="18"/>
      <c r="B71" s="18"/>
      <c r="C71" s="18"/>
      <c r="D71" s="19"/>
      <c r="E71" s="18"/>
    </row>
    <row r="72" ht="14.25" customHeight="1">
      <c r="A72" s="18"/>
      <c r="B72" s="18"/>
      <c r="C72" s="18"/>
      <c r="D72" s="19"/>
      <c r="E72" s="18"/>
    </row>
    <row r="73" ht="14.25" customHeight="1">
      <c r="A73" s="18"/>
      <c r="B73" s="18"/>
      <c r="C73" s="18"/>
      <c r="D73" s="19"/>
      <c r="E73" s="18"/>
    </row>
    <row r="74" ht="14.25" customHeight="1">
      <c r="A74" s="18"/>
      <c r="B74" s="18"/>
      <c r="C74" s="18"/>
      <c r="D74" s="19"/>
      <c r="E74" s="18"/>
    </row>
    <row r="75" ht="14.25" customHeight="1">
      <c r="A75" s="18"/>
      <c r="B75" s="18"/>
      <c r="C75" s="18"/>
      <c r="D75" s="19"/>
      <c r="E75" s="18"/>
    </row>
    <row r="76" ht="14.25" customHeight="1">
      <c r="A76" s="18"/>
      <c r="B76" s="18"/>
      <c r="C76" s="18"/>
      <c r="D76" s="19"/>
      <c r="E76" s="18"/>
    </row>
    <row r="77" ht="14.25" customHeight="1">
      <c r="A77" s="18"/>
      <c r="B77" s="18"/>
      <c r="C77" s="18"/>
      <c r="D77" s="19"/>
      <c r="E77" s="18"/>
    </row>
    <row r="78" ht="14.25" customHeight="1">
      <c r="A78" s="18"/>
      <c r="B78" s="18"/>
      <c r="C78" s="18"/>
      <c r="D78" s="19"/>
      <c r="E78" s="18"/>
    </row>
    <row r="79" ht="14.25" customHeight="1">
      <c r="A79" s="18"/>
      <c r="B79" s="18"/>
      <c r="C79" s="18"/>
      <c r="D79" s="19"/>
      <c r="E79" s="18"/>
    </row>
    <row r="80" ht="14.25" customHeight="1">
      <c r="A80" s="18"/>
      <c r="B80" s="18"/>
      <c r="C80" s="18"/>
      <c r="D80" s="19"/>
      <c r="E80" s="18"/>
    </row>
    <row r="81" ht="14.25" customHeight="1">
      <c r="A81" s="18"/>
      <c r="B81" s="18"/>
      <c r="C81" s="18"/>
      <c r="D81" s="19"/>
      <c r="E81" s="18"/>
    </row>
    <row r="82" ht="14.25" customHeight="1">
      <c r="A82" s="18"/>
      <c r="B82" s="18"/>
      <c r="C82" s="18"/>
      <c r="D82" s="19"/>
      <c r="E82" s="18"/>
    </row>
    <row r="83" ht="14.25" customHeight="1">
      <c r="A83" s="18"/>
      <c r="B83" s="18"/>
      <c r="C83" s="18"/>
      <c r="D83" s="19"/>
      <c r="E83" s="18"/>
    </row>
    <row r="84" ht="14.25" customHeight="1">
      <c r="A84" s="18"/>
      <c r="B84" s="18"/>
      <c r="C84" s="18"/>
      <c r="D84" s="19"/>
      <c r="E84" s="18"/>
    </row>
    <row r="85" ht="14.25" customHeight="1">
      <c r="A85" s="18"/>
      <c r="B85" s="18"/>
      <c r="C85" s="18"/>
      <c r="D85" s="19"/>
      <c r="E85" s="18"/>
    </row>
    <row r="86" ht="14.25" customHeight="1">
      <c r="A86" s="18"/>
      <c r="B86" s="18"/>
      <c r="C86" s="18"/>
      <c r="D86" s="19"/>
      <c r="E86" s="18"/>
    </row>
    <row r="87" ht="14.25" customHeight="1">
      <c r="A87" s="18"/>
      <c r="B87" s="18"/>
      <c r="C87" s="18"/>
      <c r="D87" s="19"/>
      <c r="E87" s="18"/>
    </row>
    <row r="88" ht="14.25" customHeight="1">
      <c r="A88" s="18"/>
      <c r="B88" s="18"/>
      <c r="C88" s="18"/>
      <c r="D88" s="19"/>
      <c r="E88" s="18"/>
    </row>
    <row r="89" ht="14.25" customHeight="1">
      <c r="A89" s="18"/>
      <c r="B89" s="18"/>
      <c r="C89" s="18"/>
      <c r="D89" s="19"/>
      <c r="E89" s="18"/>
    </row>
    <row r="90" ht="14.25" customHeight="1">
      <c r="A90" s="18"/>
      <c r="B90" s="18"/>
      <c r="C90" s="18"/>
      <c r="D90" s="19"/>
      <c r="E90" s="18"/>
    </row>
    <row r="91" ht="14.25" customHeight="1">
      <c r="A91" s="18"/>
      <c r="B91" s="18"/>
      <c r="C91" s="18"/>
      <c r="D91" s="19"/>
      <c r="E91" s="18"/>
    </row>
    <row r="92" ht="14.25" customHeight="1">
      <c r="A92" s="18"/>
      <c r="B92" s="18"/>
      <c r="C92" s="18"/>
      <c r="D92" s="19"/>
      <c r="E92" s="18"/>
    </row>
    <row r="93" ht="14.25" customHeight="1">
      <c r="A93" s="18"/>
      <c r="B93" s="18"/>
      <c r="C93" s="18"/>
      <c r="D93" s="19"/>
      <c r="E93" s="18"/>
    </row>
    <row r="94" ht="14.25" customHeight="1">
      <c r="A94" s="18"/>
      <c r="B94" s="18"/>
      <c r="C94" s="18"/>
      <c r="D94" s="19"/>
      <c r="E94" s="18"/>
    </row>
    <row r="95" ht="14.25" customHeight="1">
      <c r="A95" s="18"/>
      <c r="B95" s="18"/>
      <c r="C95" s="18"/>
      <c r="D95" s="19"/>
      <c r="E95" s="18"/>
    </row>
    <row r="96" ht="14.25" customHeight="1">
      <c r="A96" s="18"/>
      <c r="B96" s="18"/>
      <c r="C96" s="18"/>
      <c r="D96" s="19"/>
      <c r="E96" s="18"/>
    </row>
    <row r="97" ht="14.25" customHeight="1">
      <c r="A97" s="18"/>
      <c r="B97" s="18"/>
      <c r="C97" s="18"/>
      <c r="D97" s="19"/>
      <c r="E97" s="18"/>
    </row>
    <row r="98" ht="14.25" customHeight="1">
      <c r="A98" s="18"/>
      <c r="B98" s="18"/>
      <c r="C98" s="18"/>
      <c r="D98" s="19"/>
      <c r="E98" s="18"/>
    </row>
    <row r="99" ht="14.25" customHeight="1">
      <c r="A99" s="18"/>
      <c r="B99" s="18"/>
      <c r="C99" s="18"/>
      <c r="D99" s="19"/>
      <c r="E99" s="18"/>
    </row>
    <row r="100" ht="14.25" customHeight="1">
      <c r="A100" s="18"/>
      <c r="B100" s="18"/>
      <c r="C100" s="18"/>
      <c r="D100" s="19"/>
      <c r="E100" s="18"/>
    </row>
    <row r="101" ht="14.25" customHeight="1">
      <c r="A101" s="18"/>
      <c r="B101" s="18"/>
      <c r="C101" s="18"/>
      <c r="D101" s="19"/>
      <c r="E101" s="18"/>
    </row>
    <row r="102" ht="14.25" customHeight="1">
      <c r="A102" s="18"/>
      <c r="B102" s="18"/>
      <c r="C102" s="18"/>
      <c r="D102" s="19"/>
      <c r="E102" s="18"/>
    </row>
    <row r="103" ht="14.25" customHeight="1">
      <c r="A103" s="18"/>
      <c r="B103" s="18"/>
      <c r="C103" s="18"/>
      <c r="D103" s="19"/>
      <c r="E103" s="18"/>
    </row>
    <row r="104" ht="14.25" customHeight="1">
      <c r="A104" s="18"/>
      <c r="B104" s="18"/>
      <c r="C104" s="18"/>
      <c r="D104" s="19"/>
      <c r="E104" s="18"/>
    </row>
    <row r="105" ht="14.25" customHeight="1">
      <c r="A105" s="18"/>
      <c r="B105" s="18"/>
      <c r="C105" s="18"/>
      <c r="D105" s="19"/>
      <c r="E105" s="18"/>
    </row>
    <row r="106" ht="14.25" customHeight="1">
      <c r="A106" s="18"/>
      <c r="B106" s="18"/>
      <c r="C106" s="18"/>
      <c r="D106" s="19"/>
      <c r="E106" s="18"/>
    </row>
    <row r="107" ht="14.25" customHeight="1">
      <c r="A107" s="18"/>
      <c r="B107" s="18"/>
      <c r="C107" s="18"/>
      <c r="D107" s="19"/>
      <c r="E107" s="18"/>
    </row>
    <row r="108" ht="14.25" customHeight="1">
      <c r="A108" s="18"/>
      <c r="B108" s="18"/>
      <c r="C108" s="18"/>
      <c r="D108" s="19"/>
      <c r="E108" s="18"/>
    </row>
    <row r="109" ht="14.25" customHeight="1">
      <c r="A109" s="18"/>
      <c r="B109" s="18"/>
      <c r="C109" s="18"/>
      <c r="D109" s="19"/>
      <c r="E109" s="18"/>
    </row>
    <row r="110" ht="14.25" customHeight="1">
      <c r="A110" s="18"/>
      <c r="B110" s="18"/>
      <c r="C110" s="18"/>
      <c r="D110" s="19"/>
      <c r="E110" s="18"/>
    </row>
    <row r="111" ht="14.25" customHeight="1">
      <c r="A111" s="18"/>
      <c r="B111" s="18"/>
      <c r="C111" s="18"/>
      <c r="D111" s="19"/>
      <c r="E111" s="18"/>
    </row>
    <row r="112" ht="14.25" customHeight="1">
      <c r="A112" s="18"/>
      <c r="B112" s="18"/>
      <c r="C112" s="18"/>
      <c r="D112" s="19"/>
      <c r="E112" s="18"/>
    </row>
    <row r="113" ht="14.25" customHeight="1">
      <c r="A113" s="18"/>
      <c r="B113" s="18"/>
      <c r="C113" s="18"/>
      <c r="D113" s="19"/>
      <c r="E113" s="18"/>
    </row>
    <row r="114" ht="14.25" customHeight="1">
      <c r="A114" s="18"/>
      <c r="B114" s="18"/>
      <c r="C114" s="18"/>
      <c r="D114" s="19"/>
      <c r="E114" s="18"/>
    </row>
    <row r="115" ht="14.25" customHeight="1">
      <c r="A115" s="18"/>
      <c r="B115" s="18"/>
      <c r="C115" s="18"/>
      <c r="D115" s="19"/>
      <c r="E115" s="18"/>
    </row>
    <row r="116" ht="14.25" customHeight="1">
      <c r="A116" s="18"/>
      <c r="B116" s="18"/>
      <c r="C116" s="18"/>
      <c r="D116" s="19"/>
      <c r="E116" s="18"/>
    </row>
    <row r="117" ht="14.25" customHeight="1">
      <c r="A117" s="18"/>
      <c r="B117" s="18"/>
      <c r="C117" s="18"/>
      <c r="D117" s="19"/>
      <c r="E117" s="18"/>
    </row>
    <row r="118" ht="14.25" customHeight="1">
      <c r="A118" s="18"/>
      <c r="B118" s="18"/>
      <c r="C118" s="18"/>
      <c r="D118" s="19"/>
      <c r="E118" s="18"/>
    </row>
    <row r="119" ht="14.25" customHeight="1">
      <c r="A119" s="18"/>
      <c r="B119" s="18"/>
      <c r="C119" s="18"/>
      <c r="D119" s="19"/>
      <c r="E119" s="18"/>
    </row>
    <row r="120" ht="14.25" customHeight="1">
      <c r="A120" s="18"/>
      <c r="B120" s="18"/>
      <c r="C120" s="18"/>
      <c r="D120" s="19"/>
      <c r="E120" s="18"/>
    </row>
    <row r="121" ht="14.25" customHeight="1">
      <c r="A121" s="18"/>
      <c r="B121" s="18"/>
      <c r="C121" s="18"/>
      <c r="D121" s="19"/>
      <c r="E121" s="18"/>
    </row>
    <row r="122" ht="14.25" customHeight="1">
      <c r="A122" s="18"/>
      <c r="B122" s="18"/>
      <c r="C122" s="18"/>
      <c r="D122" s="19"/>
      <c r="E122" s="18"/>
    </row>
    <row r="123" ht="14.25" customHeight="1">
      <c r="A123" s="18"/>
      <c r="B123" s="18"/>
      <c r="C123" s="18"/>
      <c r="D123" s="19"/>
      <c r="E123" s="18"/>
    </row>
    <row r="124" ht="14.25" customHeight="1">
      <c r="A124" s="18"/>
      <c r="B124" s="18"/>
      <c r="C124" s="18"/>
      <c r="D124" s="19"/>
      <c r="E124" s="18"/>
    </row>
    <row r="125" ht="14.25" customHeight="1">
      <c r="A125" s="18"/>
      <c r="B125" s="18"/>
      <c r="C125" s="18"/>
      <c r="D125" s="19"/>
      <c r="E125" s="18"/>
    </row>
    <row r="126" ht="14.25" customHeight="1">
      <c r="A126" s="18"/>
      <c r="B126" s="18"/>
      <c r="C126" s="18"/>
      <c r="D126" s="19"/>
      <c r="E126" s="18"/>
    </row>
    <row r="127" ht="14.25" customHeight="1">
      <c r="A127" s="18"/>
      <c r="B127" s="18"/>
      <c r="C127" s="18"/>
      <c r="D127" s="19"/>
      <c r="E127" s="18"/>
    </row>
    <row r="128" ht="14.25" customHeight="1">
      <c r="A128" s="18"/>
      <c r="B128" s="18"/>
      <c r="C128" s="18"/>
      <c r="D128" s="19"/>
      <c r="E128" s="18"/>
    </row>
    <row r="129" ht="14.25" customHeight="1">
      <c r="A129" s="18"/>
      <c r="B129" s="18"/>
      <c r="C129" s="18"/>
      <c r="D129" s="19"/>
      <c r="E129" s="18"/>
    </row>
    <row r="130" ht="14.25" customHeight="1">
      <c r="A130" s="18"/>
      <c r="B130" s="18"/>
      <c r="C130" s="18"/>
      <c r="D130" s="19"/>
      <c r="E130" s="18"/>
    </row>
    <row r="131" ht="14.25" customHeight="1">
      <c r="A131" s="18"/>
      <c r="B131" s="18"/>
      <c r="C131" s="18"/>
      <c r="D131" s="19"/>
      <c r="E131" s="18"/>
    </row>
    <row r="132" ht="14.25" customHeight="1">
      <c r="A132" s="18"/>
      <c r="B132" s="18"/>
      <c r="C132" s="18"/>
      <c r="D132" s="19"/>
      <c r="E132" s="18"/>
    </row>
    <row r="133" ht="14.25" customHeight="1">
      <c r="A133" s="18"/>
      <c r="B133" s="18"/>
      <c r="C133" s="18"/>
      <c r="D133" s="19"/>
      <c r="E133" s="18"/>
    </row>
    <row r="134" ht="14.25" customHeight="1">
      <c r="A134" s="18"/>
      <c r="B134" s="18"/>
      <c r="C134" s="18"/>
      <c r="D134" s="19"/>
      <c r="E134" s="18"/>
    </row>
    <row r="135" ht="14.25" customHeight="1">
      <c r="A135" s="18"/>
      <c r="B135" s="18"/>
      <c r="C135" s="18"/>
      <c r="D135" s="19"/>
      <c r="E135" s="18"/>
    </row>
    <row r="136" ht="14.25" customHeight="1">
      <c r="A136" s="18"/>
      <c r="B136" s="18"/>
      <c r="C136" s="18"/>
      <c r="D136" s="19"/>
      <c r="E136" s="18"/>
    </row>
    <row r="137" ht="14.25" customHeight="1">
      <c r="A137" s="18"/>
      <c r="B137" s="18"/>
      <c r="C137" s="18"/>
      <c r="D137" s="19"/>
      <c r="E137" s="18"/>
    </row>
    <row r="138" ht="14.25" customHeight="1">
      <c r="A138" s="18"/>
      <c r="B138" s="18"/>
      <c r="C138" s="18"/>
      <c r="D138" s="19"/>
      <c r="E138" s="18"/>
    </row>
    <row r="139" ht="14.25" customHeight="1">
      <c r="A139" s="18"/>
      <c r="B139" s="18"/>
      <c r="C139" s="18"/>
      <c r="D139" s="19"/>
      <c r="E139" s="18"/>
    </row>
    <row r="140" ht="14.25" customHeight="1">
      <c r="A140" s="18"/>
      <c r="B140" s="18"/>
      <c r="C140" s="18"/>
      <c r="D140" s="19"/>
      <c r="E140" s="18"/>
    </row>
    <row r="141" ht="14.25" customHeight="1">
      <c r="A141" s="18"/>
      <c r="B141" s="18"/>
      <c r="C141" s="18"/>
      <c r="D141" s="19"/>
      <c r="E141" s="18"/>
    </row>
    <row r="142" ht="14.25" customHeight="1">
      <c r="A142" s="18"/>
      <c r="B142" s="18"/>
      <c r="C142" s="18"/>
      <c r="D142" s="19"/>
      <c r="E142" s="18"/>
    </row>
    <row r="143" ht="14.25" customHeight="1">
      <c r="A143" s="18"/>
      <c r="B143" s="18"/>
      <c r="C143" s="18"/>
      <c r="D143" s="19"/>
      <c r="E143" s="18"/>
    </row>
    <row r="144" ht="14.25" customHeight="1">
      <c r="A144" s="18"/>
      <c r="B144" s="18"/>
      <c r="C144" s="18"/>
      <c r="D144" s="19"/>
      <c r="E144" s="18"/>
    </row>
    <row r="145" ht="14.25" customHeight="1">
      <c r="A145" s="18"/>
      <c r="B145" s="18"/>
      <c r="C145" s="18"/>
      <c r="D145" s="19"/>
      <c r="E145" s="18"/>
    </row>
    <row r="146" ht="14.25" customHeight="1">
      <c r="A146" s="18"/>
      <c r="B146" s="18"/>
      <c r="C146" s="18"/>
      <c r="D146" s="19"/>
      <c r="E146" s="18"/>
    </row>
    <row r="147" ht="14.25" customHeight="1">
      <c r="A147" s="18"/>
      <c r="B147" s="18"/>
      <c r="C147" s="18"/>
      <c r="D147" s="19"/>
      <c r="E147" s="18"/>
    </row>
    <row r="148" ht="14.25" customHeight="1">
      <c r="A148" s="18"/>
      <c r="B148" s="18"/>
      <c r="C148" s="18"/>
      <c r="D148" s="19"/>
      <c r="E148" s="18"/>
    </row>
    <row r="149" ht="14.25" customHeight="1">
      <c r="A149" s="18"/>
      <c r="B149" s="18"/>
      <c r="C149" s="18"/>
      <c r="D149" s="19"/>
      <c r="E149" s="18"/>
    </row>
    <row r="150" ht="14.25" customHeight="1">
      <c r="A150" s="18"/>
      <c r="B150" s="18"/>
      <c r="C150" s="18"/>
      <c r="D150" s="19"/>
      <c r="E150" s="18"/>
    </row>
    <row r="151" ht="14.25" customHeight="1">
      <c r="A151" s="18"/>
      <c r="B151" s="18"/>
      <c r="C151" s="18"/>
      <c r="D151" s="19"/>
      <c r="E151" s="18"/>
    </row>
    <row r="152" ht="14.25" customHeight="1">
      <c r="A152" s="18"/>
      <c r="B152" s="18"/>
      <c r="C152" s="18"/>
      <c r="D152" s="19"/>
      <c r="E152" s="18"/>
    </row>
    <row r="153" ht="14.25" customHeight="1">
      <c r="A153" s="18"/>
      <c r="B153" s="18"/>
      <c r="C153" s="18"/>
      <c r="D153" s="19"/>
      <c r="E153" s="18"/>
    </row>
    <row r="154" ht="14.25" customHeight="1">
      <c r="A154" s="18"/>
      <c r="B154" s="18"/>
      <c r="C154" s="18"/>
      <c r="D154" s="19"/>
      <c r="E154" s="18"/>
    </row>
    <row r="155" ht="14.25" customHeight="1">
      <c r="A155" s="18"/>
      <c r="B155" s="18"/>
      <c r="C155" s="18"/>
      <c r="D155" s="19"/>
      <c r="E155" s="18"/>
    </row>
    <row r="156" ht="14.25" customHeight="1">
      <c r="A156" s="18"/>
      <c r="B156" s="18"/>
      <c r="C156" s="18"/>
      <c r="D156" s="19"/>
      <c r="E156" s="18"/>
    </row>
    <row r="157" ht="14.25" customHeight="1">
      <c r="A157" s="18"/>
      <c r="B157" s="18"/>
      <c r="C157" s="18"/>
      <c r="D157" s="19"/>
      <c r="E157" s="18"/>
    </row>
    <row r="158" ht="14.25" customHeight="1">
      <c r="A158" s="18"/>
      <c r="B158" s="18"/>
      <c r="C158" s="18"/>
      <c r="D158" s="19"/>
      <c r="E158" s="18"/>
    </row>
    <row r="159" ht="14.25" customHeight="1">
      <c r="A159" s="18"/>
      <c r="B159" s="18"/>
      <c r="C159" s="18"/>
      <c r="D159" s="19"/>
      <c r="E159" s="18"/>
    </row>
    <row r="160" ht="14.25" customHeight="1">
      <c r="A160" s="18"/>
      <c r="B160" s="18"/>
      <c r="C160" s="18"/>
      <c r="D160" s="19"/>
      <c r="E160" s="18"/>
    </row>
    <row r="161" ht="14.25" customHeight="1">
      <c r="A161" s="18"/>
      <c r="B161" s="18"/>
      <c r="C161" s="18"/>
      <c r="D161" s="19"/>
      <c r="E161" s="18"/>
    </row>
    <row r="162" ht="14.25" customHeight="1">
      <c r="A162" s="18"/>
      <c r="B162" s="18"/>
      <c r="C162" s="18"/>
      <c r="D162" s="19"/>
      <c r="E162" s="18"/>
    </row>
    <row r="163" ht="14.25" customHeight="1">
      <c r="A163" s="18"/>
      <c r="B163" s="18"/>
      <c r="C163" s="18"/>
      <c r="D163" s="19"/>
      <c r="E163" s="18"/>
    </row>
    <row r="164" ht="14.25" customHeight="1">
      <c r="A164" s="18"/>
      <c r="B164" s="18"/>
      <c r="C164" s="18"/>
      <c r="D164" s="19"/>
      <c r="E164" s="18"/>
    </row>
    <row r="165" ht="14.25" customHeight="1">
      <c r="A165" s="18"/>
      <c r="B165" s="18"/>
      <c r="C165" s="18"/>
      <c r="D165" s="19"/>
      <c r="E165" s="18"/>
    </row>
    <row r="166" ht="14.25" customHeight="1">
      <c r="A166" s="18"/>
      <c r="B166" s="18"/>
      <c r="C166" s="18"/>
      <c r="D166" s="19"/>
      <c r="E166" s="18"/>
    </row>
    <row r="167" ht="14.25" customHeight="1">
      <c r="A167" s="18"/>
      <c r="B167" s="18"/>
      <c r="C167" s="18"/>
      <c r="D167" s="19"/>
      <c r="E167" s="18"/>
    </row>
    <row r="168" ht="14.25" customHeight="1">
      <c r="A168" s="18"/>
      <c r="B168" s="18"/>
      <c r="C168" s="18"/>
      <c r="D168" s="19"/>
      <c r="E168" s="18"/>
    </row>
    <row r="169" ht="14.25" customHeight="1">
      <c r="A169" s="18"/>
      <c r="B169" s="18"/>
      <c r="C169" s="18"/>
      <c r="D169" s="19"/>
      <c r="E169" s="18"/>
    </row>
    <row r="170" ht="14.25" customHeight="1">
      <c r="A170" s="18"/>
      <c r="B170" s="18"/>
      <c r="C170" s="18"/>
      <c r="D170" s="19"/>
      <c r="E170" s="18"/>
    </row>
    <row r="171" ht="14.25" customHeight="1">
      <c r="A171" s="18"/>
      <c r="B171" s="18"/>
      <c r="C171" s="18"/>
      <c r="D171" s="19"/>
      <c r="E171" s="18"/>
    </row>
    <row r="172" ht="14.25" customHeight="1">
      <c r="A172" s="18"/>
      <c r="B172" s="18"/>
      <c r="C172" s="18"/>
      <c r="D172" s="19"/>
      <c r="E172" s="18"/>
    </row>
    <row r="173" ht="14.25" customHeight="1">
      <c r="A173" s="18"/>
      <c r="B173" s="18"/>
      <c r="C173" s="18"/>
      <c r="D173" s="19"/>
      <c r="E173" s="18"/>
    </row>
    <row r="174" ht="14.25" customHeight="1">
      <c r="A174" s="18"/>
      <c r="B174" s="18"/>
      <c r="C174" s="18"/>
      <c r="D174" s="19"/>
      <c r="E174" s="18"/>
    </row>
    <row r="175" ht="14.25" customHeight="1">
      <c r="A175" s="18"/>
      <c r="B175" s="18"/>
      <c r="C175" s="18"/>
      <c r="D175" s="19"/>
      <c r="E175" s="18"/>
    </row>
    <row r="176" ht="14.25" customHeight="1">
      <c r="A176" s="18"/>
      <c r="B176" s="18"/>
      <c r="C176" s="18"/>
      <c r="D176" s="19"/>
      <c r="E176" s="18"/>
    </row>
    <row r="177" ht="14.25" customHeight="1">
      <c r="A177" s="18"/>
      <c r="B177" s="18"/>
      <c r="C177" s="18"/>
      <c r="D177" s="19"/>
      <c r="E177" s="18"/>
    </row>
    <row r="178" ht="14.25" customHeight="1">
      <c r="A178" s="18"/>
      <c r="B178" s="18"/>
      <c r="C178" s="18"/>
      <c r="D178" s="19"/>
      <c r="E178" s="18"/>
    </row>
    <row r="179" ht="14.25" customHeight="1">
      <c r="A179" s="18"/>
      <c r="B179" s="18"/>
      <c r="C179" s="18"/>
      <c r="D179" s="19"/>
      <c r="E179" s="18"/>
    </row>
    <row r="180" ht="14.25" customHeight="1">
      <c r="A180" s="18"/>
      <c r="B180" s="18"/>
      <c r="C180" s="18"/>
      <c r="D180" s="19"/>
      <c r="E180" s="18"/>
    </row>
    <row r="181" ht="14.25" customHeight="1">
      <c r="A181" s="18"/>
      <c r="B181" s="18"/>
      <c r="C181" s="18"/>
      <c r="D181" s="19"/>
      <c r="E181" s="18"/>
    </row>
    <row r="182" ht="14.25" customHeight="1">
      <c r="A182" s="18"/>
      <c r="B182" s="18"/>
      <c r="C182" s="18"/>
      <c r="D182" s="19"/>
      <c r="E182" s="18"/>
    </row>
    <row r="183" ht="14.25" customHeight="1">
      <c r="A183" s="18"/>
      <c r="B183" s="18"/>
      <c r="C183" s="18"/>
      <c r="D183" s="19"/>
      <c r="E183" s="18"/>
    </row>
    <row r="184" ht="14.25" customHeight="1">
      <c r="A184" s="18"/>
      <c r="B184" s="18"/>
      <c r="C184" s="18"/>
      <c r="D184" s="19"/>
      <c r="E184" s="18"/>
    </row>
    <row r="185" ht="14.25" customHeight="1">
      <c r="A185" s="18"/>
      <c r="B185" s="18"/>
      <c r="C185" s="18"/>
      <c r="D185" s="19"/>
      <c r="E185" s="18"/>
    </row>
    <row r="186" ht="14.25" customHeight="1">
      <c r="A186" s="18"/>
      <c r="B186" s="18"/>
      <c r="C186" s="18"/>
      <c r="D186" s="19"/>
      <c r="E186" s="18"/>
    </row>
    <row r="187" ht="14.25" customHeight="1">
      <c r="A187" s="18"/>
      <c r="B187" s="18"/>
      <c r="C187" s="18"/>
      <c r="D187" s="19"/>
      <c r="E187" s="18"/>
    </row>
    <row r="188" ht="14.25" customHeight="1">
      <c r="A188" s="18"/>
      <c r="B188" s="18"/>
      <c r="C188" s="18"/>
      <c r="D188" s="19"/>
      <c r="E188" s="18"/>
    </row>
    <row r="189" ht="14.25" customHeight="1">
      <c r="A189" s="18"/>
      <c r="B189" s="18"/>
      <c r="C189" s="18"/>
      <c r="D189" s="19"/>
      <c r="E189" s="18"/>
    </row>
    <row r="190" ht="14.25" customHeight="1">
      <c r="A190" s="18"/>
      <c r="B190" s="18"/>
      <c r="C190" s="18"/>
      <c r="D190" s="19"/>
      <c r="E190" s="18"/>
    </row>
    <row r="191" ht="14.25" customHeight="1">
      <c r="A191" s="18"/>
      <c r="B191" s="18"/>
      <c r="C191" s="18"/>
      <c r="D191" s="19"/>
      <c r="E191" s="18"/>
    </row>
    <row r="192" ht="14.25" customHeight="1">
      <c r="A192" s="18"/>
      <c r="B192" s="18"/>
      <c r="C192" s="18"/>
      <c r="D192" s="19"/>
      <c r="E192" s="18"/>
    </row>
    <row r="193" ht="14.25" customHeight="1">
      <c r="A193" s="18"/>
      <c r="B193" s="18"/>
      <c r="C193" s="18"/>
      <c r="D193" s="19"/>
      <c r="E193" s="18"/>
    </row>
    <row r="194" ht="14.25" customHeight="1">
      <c r="A194" s="18"/>
      <c r="B194" s="18"/>
      <c r="C194" s="18"/>
      <c r="D194" s="19"/>
      <c r="E194" s="18"/>
    </row>
    <row r="195" ht="14.25" customHeight="1">
      <c r="A195" s="18"/>
      <c r="B195" s="18"/>
      <c r="C195" s="18"/>
      <c r="D195" s="19"/>
      <c r="E195" s="18"/>
    </row>
    <row r="196" ht="14.25" customHeight="1">
      <c r="A196" s="18"/>
      <c r="B196" s="18"/>
      <c r="C196" s="18"/>
      <c r="D196" s="19"/>
      <c r="E196" s="18"/>
    </row>
    <row r="197" ht="14.25" customHeight="1">
      <c r="A197" s="18"/>
      <c r="B197" s="18"/>
      <c r="C197" s="18"/>
      <c r="D197" s="19"/>
      <c r="E197" s="18"/>
    </row>
    <row r="198" ht="14.25" customHeight="1">
      <c r="A198" s="18"/>
      <c r="B198" s="18"/>
      <c r="C198" s="18"/>
      <c r="D198" s="19"/>
      <c r="E198" s="18"/>
    </row>
    <row r="199" ht="14.25" customHeight="1">
      <c r="A199" s="18"/>
      <c r="B199" s="18"/>
      <c r="C199" s="18"/>
      <c r="D199" s="19"/>
      <c r="E199" s="18"/>
    </row>
    <row r="200" ht="14.25" customHeight="1">
      <c r="A200" s="18"/>
      <c r="B200" s="18"/>
      <c r="C200" s="18"/>
      <c r="D200" s="19"/>
      <c r="E200" s="18"/>
    </row>
    <row r="201" ht="14.25" customHeight="1">
      <c r="A201" s="18"/>
      <c r="B201" s="18"/>
      <c r="C201" s="18"/>
      <c r="D201" s="19"/>
      <c r="E201" s="18"/>
    </row>
    <row r="202" ht="14.25" customHeight="1">
      <c r="A202" s="18"/>
      <c r="B202" s="18"/>
      <c r="C202" s="18"/>
      <c r="D202" s="19"/>
      <c r="E202" s="18"/>
    </row>
    <row r="203" ht="14.25" customHeight="1">
      <c r="A203" s="18"/>
      <c r="B203" s="18"/>
      <c r="C203" s="18"/>
      <c r="D203" s="19"/>
      <c r="E203" s="18"/>
    </row>
    <row r="204" ht="14.25" customHeight="1">
      <c r="A204" s="18"/>
      <c r="B204" s="18"/>
      <c r="C204" s="18"/>
      <c r="D204" s="19"/>
      <c r="E204" s="18"/>
    </row>
    <row r="205" ht="14.25" customHeight="1">
      <c r="A205" s="18"/>
      <c r="B205" s="18"/>
      <c r="C205" s="18"/>
      <c r="D205" s="19"/>
      <c r="E205" s="18"/>
    </row>
    <row r="206" ht="14.25" customHeight="1">
      <c r="A206" s="18"/>
      <c r="B206" s="18"/>
      <c r="C206" s="18"/>
      <c r="D206" s="19"/>
      <c r="E206" s="18"/>
    </row>
    <row r="207" ht="14.25" customHeight="1">
      <c r="A207" s="18"/>
      <c r="B207" s="18"/>
      <c r="C207" s="18"/>
      <c r="D207" s="19"/>
      <c r="E207" s="18"/>
    </row>
    <row r="208" ht="14.25" customHeight="1">
      <c r="A208" s="18"/>
      <c r="B208" s="18"/>
      <c r="C208" s="18"/>
      <c r="D208" s="19"/>
      <c r="E208" s="18"/>
    </row>
    <row r="209" ht="14.25" customHeight="1">
      <c r="A209" s="18"/>
      <c r="B209" s="18"/>
      <c r="C209" s="18"/>
      <c r="D209" s="19"/>
      <c r="E209" s="18"/>
    </row>
    <row r="210" ht="14.25" customHeight="1">
      <c r="A210" s="18"/>
      <c r="B210" s="18"/>
      <c r="C210" s="18"/>
      <c r="D210" s="19"/>
      <c r="E210" s="18"/>
    </row>
    <row r="211" ht="14.25" customHeight="1">
      <c r="A211" s="18"/>
      <c r="B211" s="18"/>
      <c r="C211" s="18"/>
      <c r="D211" s="19"/>
      <c r="E211" s="18"/>
    </row>
    <row r="212" ht="14.25" customHeight="1">
      <c r="A212" s="18"/>
      <c r="B212" s="18"/>
      <c r="C212" s="18"/>
      <c r="D212" s="19"/>
      <c r="E212" s="18"/>
    </row>
    <row r="213" ht="14.25" customHeight="1">
      <c r="A213" s="18"/>
      <c r="B213" s="18"/>
      <c r="C213" s="18"/>
      <c r="D213" s="19"/>
      <c r="E213" s="18"/>
    </row>
    <row r="214" ht="14.25" customHeight="1">
      <c r="A214" s="18"/>
      <c r="B214" s="18"/>
      <c r="C214" s="18"/>
      <c r="D214" s="19"/>
      <c r="E214" s="18"/>
    </row>
    <row r="215" ht="14.25" customHeight="1">
      <c r="A215" s="18"/>
      <c r="B215" s="18"/>
      <c r="C215" s="18"/>
      <c r="D215" s="19"/>
      <c r="E215" s="18"/>
    </row>
    <row r="216" ht="14.25" customHeight="1">
      <c r="A216" s="18"/>
      <c r="B216" s="18"/>
      <c r="C216" s="18"/>
      <c r="D216" s="19"/>
      <c r="E216" s="18"/>
    </row>
    <row r="217" ht="14.25" customHeight="1">
      <c r="A217" s="18"/>
      <c r="B217" s="18"/>
      <c r="C217" s="18"/>
      <c r="D217" s="19"/>
      <c r="E217" s="18"/>
    </row>
    <row r="218" ht="14.25" customHeight="1">
      <c r="A218" s="18"/>
      <c r="B218" s="18"/>
      <c r="C218" s="18"/>
      <c r="D218" s="19"/>
      <c r="E218" s="18"/>
    </row>
    <row r="219" ht="14.25" customHeight="1">
      <c r="A219" s="18"/>
      <c r="B219" s="18"/>
      <c r="C219" s="18"/>
      <c r="D219" s="19"/>
      <c r="E219" s="18"/>
    </row>
    <row r="220" ht="14.25" customHeight="1">
      <c r="A220" s="18"/>
      <c r="B220" s="18"/>
      <c r="C220" s="18"/>
      <c r="D220" s="19"/>
      <c r="E220" s="18"/>
    </row>
    <row r="221" ht="14.25" customHeight="1">
      <c r="A221" s="18"/>
      <c r="B221" s="18"/>
      <c r="C221" s="18"/>
      <c r="D221" s="19"/>
      <c r="E221" s="18"/>
    </row>
    <row r="222" ht="14.25" customHeight="1">
      <c r="A222" s="18"/>
      <c r="B222" s="18"/>
      <c r="C222" s="18"/>
      <c r="D222" s="19"/>
      <c r="E222" s="18"/>
    </row>
    <row r="223" ht="14.25" customHeight="1">
      <c r="A223" s="18"/>
      <c r="B223" s="18"/>
      <c r="C223" s="18"/>
      <c r="D223" s="19"/>
      <c r="E223" s="18"/>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c r="A1" s="20" t="s">
        <v>6</v>
      </c>
      <c r="B1" s="20" t="s">
        <v>344</v>
      </c>
      <c r="C1" s="21"/>
      <c r="D1" s="21"/>
      <c r="E1" s="21"/>
      <c r="F1" s="21"/>
      <c r="G1" s="21"/>
      <c r="H1" s="21"/>
      <c r="I1" s="21"/>
      <c r="J1" s="21"/>
      <c r="K1" s="21"/>
      <c r="L1" s="21"/>
      <c r="M1" s="21"/>
      <c r="N1" s="21"/>
      <c r="O1" s="21"/>
      <c r="P1" s="21"/>
      <c r="Q1" s="21"/>
      <c r="R1" s="21"/>
      <c r="S1" s="21"/>
      <c r="T1" s="21"/>
      <c r="U1" s="21"/>
      <c r="V1" s="21"/>
      <c r="W1" s="21"/>
      <c r="X1" s="21"/>
      <c r="Y1" s="21"/>
      <c r="Z1" s="21"/>
    </row>
    <row r="2">
      <c r="A2" s="22" t="s">
        <v>56</v>
      </c>
      <c r="B2" s="23">
        <v>97500.0</v>
      </c>
      <c r="C2" s="21"/>
      <c r="D2" s="21"/>
      <c r="E2" s="21"/>
      <c r="F2" s="21"/>
      <c r="G2" s="21"/>
      <c r="H2" s="21"/>
      <c r="I2" s="21"/>
      <c r="J2" s="21"/>
      <c r="K2" s="21"/>
      <c r="L2" s="21"/>
      <c r="M2" s="21"/>
      <c r="N2" s="21"/>
      <c r="O2" s="21"/>
      <c r="P2" s="21"/>
      <c r="Q2" s="21"/>
      <c r="R2" s="21"/>
      <c r="S2" s="21"/>
      <c r="T2" s="21"/>
      <c r="U2" s="21"/>
      <c r="V2" s="21"/>
      <c r="W2" s="21"/>
      <c r="X2" s="21"/>
      <c r="Y2" s="21"/>
      <c r="Z2" s="21"/>
    </row>
    <row r="3">
      <c r="A3" s="22" t="s">
        <v>32</v>
      </c>
      <c r="B3" s="23">
        <v>50500.0</v>
      </c>
      <c r="C3" s="21"/>
      <c r="D3" s="21"/>
      <c r="E3" s="21"/>
      <c r="F3" s="21"/>
      <c r="G3" s="21"/>
      <c r="H3" s="21"/>
      <c r="I3" s="21"/>
      <c r="J3" s="21"/>
      <c r="K3" s="21"/>
      <c r="L3" s="21"/>
      <c r="M3" s="21"/>
      <c r="N3" s="21"/>
      <c r="O3" s="21"/>
      <c r="P3" s="21"/>
      <c r="Q3" s="21"/>
      <c r="R3" s="21"/>
      <c r="S3" s="21"/>
      <c r="T3" s="21"/>
      <c r="U3" s="21"/>
      <c r="V3" s="21"/>
      <c r="W3" s="21"/>
      <c r="X3" s="21"/>
      <c r="Y3" s="21"/>
      <c r="Z3" s="21"/>
    </row>
    <row r="4">
      <c r="A4" s="22" t="s">
        <v>23</v>
      </c>
      <c r="B4" s="23">
        <v>105000.0</v>
      </c>
      <c r="C4" s="21"/>
      <c r="D4" s="21"/>
      <c r="E4" s="21"/>
      <c r="F4" s="21"/>
      <c r="G4" s="21"/>
      <c r="H4" s="21"/>
      <c r="I4" s="21"/>
      <c r="J4" s="21"/>
      <c r="K4" s="21"/>
      <c r="L4" s="21"/>
      <c r="M4" s="21"/>
      <c r="N4" s="21"/>
      <c r="O4" s="21"/>
      <c r="P4" s="21"/>
      <c r="Q4" s="21"/>
      <c r="R4" s="21"/>
      <c r="S4" s="21"/>
      <c r="T4" s="21"/>
      <c r="U4" s="21"/>
      <c r="V4" s="21"/>
      <c r="W4" s="21"/>
      <c r="X4" s="21"/>
      <c r="Y4" s="21"/>
      <c r="Z4" s="21"/>
    </row>
    <row r="5">
      <c r="A5" s="22" t="s">
        <v>37</v>
      </c>
      <c r="B5" s="23">
        <v>91500.0</v>
      </c>
      <c r="C5" s="21"/>
      <c r="D5" s="21"/>
      <c r="E5" s="21"/>
      <c r="F5" s="21"/>
      <c r="G5" s="21"/>
      <c r="H5" s="21"/>
      <c r="I5" s="21"/>
      <c r="J5" s="21"/>
      <c r="K5" s="21"/>
      <c r="L5" s="21"/>
      <c r="M5" s="21"/>
      <c r="N5" s="21"/>
      <c r="O5" s="21"/>
      <c r="P5" s="21"/>
      <c r="Q5" s="21"/>
      <c r="R5" s="21"/>
      <c r="S5" s="21"/>
      <c r="T5" s="21"/>
      <c r="U5" s="21"/>
      <c r="V5" s="21"/>
      <c r="W5" s="21"/>
      <c r="X5" s="21"/>
      <c r="Y5" s="21"/>
      <c r="Z5" s="21"/>
    </row>
    <row r="6">
      <c r="A6" s="22" t="s">
        <v>61</v>
      </c>
      <c r="B6" s="23">
        <v>90750.0</v>
      </c>
      <c r="C6" s="21"/>
      <c r="F6" s="21"/>
      <c r="G6" s="21"/>
      <c r="H6" s="21"/>
      <c r="I6" s="21"/>
      <c r="J6" s="21"/>
      <c r="K6" s="21"/>
      <c r="L6" s="21"/>
      <c r="M6" s="21"/>
      <c r="N6" s="21"/>
      <c r="O6" s="21"/>
      <c r="P6" s="21"/>
      <c r="Q6" s="21"/>
      <c r="R6" s="21"/>
      <c r="S6" s="21"/>
      <c r="T6" s="21"/>
      <c r="U6" s="21"/>
      <c r="V6" s="21"/>
      <c r="W6" s="21"/>
      <c r="X6" s="21"/>
      <c r="Y6" s="21"/>
      <c r="Z6" s="21"/>
    </row>
    <row r="7">
      <c r="A7" s="21"/>
      <c r="B7" s="21"/>
      <c r="C7" s="21"/>
      <c r="F7" s="21"/>
      <c r="G7" s="21"/>
      <c r="H7" s="21"/>
      <c r="I7" s="21"/>
      <c r="J7" s="21"/>
      <c r="K7" s="21"/>
      <c r="L7" s="21"/>
      <c r="M7" s="21"/>
      <c r="N7" s="21"/>
      <c r="O7" s="21"/>
      <c r="P7" s="21"/>
      <c r="Q7" s="21"/>
      <c r="R7" s="21"/>
      <c r="S7" s="21"/>
      <c r="T7" s="21"/>
      <c r="U7" s="21"/>
      <c r="V7" s="21"/>
      <c r="W7" s="21"/>
      <c r="X7" s="21"/>
      <c r="Y7" s="21"/>
      <c r="Z7" s="21"/>
    </row>
    <row r="8">
      <c r="A8" s="21"/>
      <c r="B8" s="21"/>
      <c r="C8" s="21"/>
      <c r="F8" s="21"/>
      <c r="G8" s="21"/>
      <c r="H8" s="21"/>
      <c r="I8" s="21"/>
      <c r="J8" s="21"/>
      <c r="K8" s="21"/>
      <c r="L8" s="21"/>
      <c r="M8" s="21"/>
      <c r="N8" s="21"/>
      <c r="O8" s="21"/>
      <c r="P8" s="21"/>
      <c r="Q8" s="21"/>
      <c r="R8" s="21"/>
      <c r="S8" s="21"/>
      <c r="T8" s="21"/>
      <c r="U8" s="21"/>
      <c r="V8" s="21"/>
      <c r="W8" s="21"/>
      <c r="X8" s="21"/>
      <c r="Y8" s="21"/>
      <c r="Z8" s="21"/>
    </row>
    <row r="9">
      <c r="A9" s="21"/>
      <c r="B9" s="21"/>
      <c r="C9" s="21"/>
      <c r="F9" s="21"/>
      <c r="G9" s="21"/>
      <c r="H9" s="21"/>
      <c r="I9" s="21"/>
      <c r="J9" s="21"/>
      <c r="K9" s="21"/>
      <c r="L9" s="21"/>
      <c r="M9" s="21"/>
      <c r="N9" s="21"/>
      <c r="O9" s="21"/>
      <c r="P9" s="21"/>
      <c r="Q9" s="21"/>
      <c r="R9" s="21"/>
      <c r="S9" s="21"/>
      <c r="T9" s="21"/>
      <c r="U9" s="21"/>
      <c r="V9" s="21"/>
      <c r="W9" s="21"/>
      <c r="X9" s="21"/>
      <c r="Y9" s="21"/>
      <c r="Z9" s="21"/>
    </row>
    <row r="10">
      <c r="A10" s="21"/>
      <c r="B10" s="21"/>
      <c r="C10" s="21"/>
      <c r="F10" s="21"/>
      <c r="G10" s="21"/>
      <c r="H10" s="21"/>
      <c r="I10" s="21"/>
      <c r="J10" s="21"/>
      <c r="K10" s="21"/>
      <c r="L10" s="21"/>
      <c r="M10" s="21"/>
      <c r="N10" s="21"/>
      <c r="O10" s="21"/>
      <c r="P10" s="21"/>
      <c r="Q10" s="21"/>
      <c r="R10" s="21"/>
      <c r="S10" s="21"/>
      <c r="T10" s="21"/>
      <c r="U10" s="21"/>
      <c r="V10" s="21"/>
      <c r="W10" s="21"/>
      <c r="X10" s="21"/>
      <c r="Y10" s="21"/>
      <c r="Z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ht="15.75" customHeight="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ht="15.75" customHeight="1">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ht="15.75" customHeight="1">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ht="15.7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ht="15.7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ht="15.7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ht="15.7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ht="15.7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ht="15.7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ht="15.7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5.7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16.0"/>
    <col customWidth="1" min="3" max="3" width="15.14"/>
    <col customWidth="1" min="4" max="4" width="13.43"/>
    <col customWidth="1" min="5" max="5" width="12.0"/>
    <col customWidth="1" min="6" max="25" width="8.71"/>
  </cols>
  <sheetData>
    <row r="1" ht="18.0" customHeight="1">
      <c r="A1" s="14" t="s">
        <v>4</v>
      </c>
      <c r="B1" s="14" t="s">
        <v>16</v>
      </c>
      <c r="C1" s="14" t="s">
        <v>345</v>
      </c>
      <c r="D1" s="14" t="s">
        <v>346</v>
      </c>
      <c r="E1" s="14" t="s">
        <v>347</v>
      </c>
      <c r="F1" s="18"/>
      <c r="G1" s="18"/>
      <c r="H1" s="18"/>
      <c r="I1" s="18"/>
      <c r="J1" s="18"/>
      <c r="K1" s="18"/>
      <c r="L1" s="18"/>
      <c r="M1" s="18"/>
      <c r="N1" s="18"/>
      <c r="O1" s="18"/>
      <c r="P1" s="18"/>
      <c r="Q1" s="18"/>
      <c r="R1" s="18"/>
      <c r="S1" s="18"/>
      <c r="T1" s="18"/>
      <c r="U1" s="18"/>
      <c r="V1" s="18"/>
      <c r="W1" s="18"/>
      <c r="X1" s="18"/>
      <c r="Y1" s="18"/>
      <c r="Z1" s="18"/>
    </row>
    <row r="2" ht="18.0" customHeight="1">
      <c r="A2" s="16" t="s">
        <v>164</v>
      </c>
      <c r="B2" s="16" t="s">
        <v>249</v>
      </c>
      <c r="C2" s="16" t="s">
        <v>348</v>
      </c>
      <c r="D2" s="16" t="s">
        <v>349</v>
      </c>
      <c r="E2" s="16" t="s">
        <v>349</v>
      </c>
    </row>
    <row r="3" ht="18.0" customHeight="1">
      <c r="A3" s="16" t="s">
        <v>350</v>
      </c>
      <c r="B3" s="16" t="s">
        <v>222</v>
      </c>
      <c r="C3" s="16" t="s">
        <v>351</v>
      </c>
      <c r="D3" s="16" t="s">
        <v>352</v>
      </c>
      <c r="E3" s="16" t="s">
        <v>353</v>
      </c>
    </row>
    <row r="4" ht="18.0" customHeight="1">
      <c r="A4" s="16" t="s">
        <v>200</v>
      </c>
      <c r="B4" s="16" t="s">
        <v>279</v>
      </c>
      <c r="C4" s="16" t="s">
        <v>351</v>
      </c>
      <c r="D4" s="16" t="s">
        <v>354</v>
      </c>
      <c r="E4" s="16" t="s">
        <v>355</v>
      </c>
    </row>
    <row r="5" ht="18.0" customHeight="1">
      <c r="A5" s="16" t="s">
        <v>209</v>
      </c>
      <c r="B5" s="16" t="s">
        <v>239</v>
      </c>
      <c r="C5" s="16" t="s">
        <v>351</v>
      </c>
      <c r="D5" s="16" t="s">
        <v>356</v>
      </c>
      <c r="E5" s="16" t="s">
        <v>357</v>
      </c>
    </row>
    <row r="6" ht="18.0" customHeight="1">
      <c r="A6" s="16" t="s">
        <v>358</v>
      </c>
      <c r="B6" s="16" t="s">
        <v>276</v>
      </c>
      <c r="C6" s="16" t="s">
        <v>351</v>
      </c>
      <c r="D6" s="16" t="s">
        <v>352</v>
      </c>
      <c r="E6" s="16" t="s">
        <v>353</v>
      </c>
    </row>
    <row r="7" ht="18.0" customHeight="1">
      <c r="A7" s="16" t="s">
        <v>159</v>
      </c>
      <c r="B7" s="16" t="s">
        <v>228</v>
      </c>
      <c r="C7" s="16" t="s">
        <v>351</v>
      </c>
      <c r="D7" s="16" t="s">
        <v>359</v>
      </c>
      <c r="E7" s="16" t="s">
        <v>360</v>
      </c>
    </row>
    <row r="8" ht="18.0" customHeight="1">
      <c r="A8" s="16" t="s">
        <v>124</v>
      </c>
      <c r="B8" s="16" t="s">
        <v>261</v>
      </c>
      <c r="C8" s="16" t="s">
        <v>351</v>
      </c>
      <c r="D8" s="16" t="s">
        <v>356</v>
      </c>
      <c r="E8" s="16" t="s">
        <v>357</v>
      </c>
    </row>
    <row r="9" ht="18.0" customHeight="1">
      <c r="A9" s="16" t="s">
        <v>126</v>
      </c>
      <c r="B9" s="16" t="s">
        <v>361</v>
      </c>
      <c r="C9" s="16" t="s">
        <v>348</v>
      </c>
      <c r="D9" s="16" t="s">
        <v>362</v>
      </c>
      <c r="E9" s="16" t="s">
        <v>355</v>
      </c>
    </row>
    <row r="10" ht="18.0" customHeight="1">
      <c r="A10" s="16" t="s">
        <v>49</v>
      </c>
      <c r="B10" s="16" t="s">
        <v>226</v>
      </c>
      <c r="C10" s="16" t="s">
        <v>348</v>
      </c>
      <c r="D10" s="16" t="s">
        <v>352</v>
      </c>
      <c r="E10" s="16" t="s">
        <v>353</v>
      </c>
    </row>
    <row r="11" ht="18.0" customHeight="1">
      <c r="A11" s="16" t="s">
        <v>363</v>
      </c>
      <c r="B11" s="16" t="s">
        <v>364</v>
      </c>
      <c r="C11" s="16" t="s">
        <v>351</v>
      </c>
      <c r="D11" s="16" t="s">
        <v>359</v>
      </c>
      <c r="E11" s="16" t="s">
        <v>360</v>
      </c>
    </row>
    <row r="12" ht="18.0" customHeight="1">
      <c r="A12" s="16" t="s">
        <v>95</v>
      </c>
      <c r="B12" s="16" t="s">
        <v>365</v>
      </c>
      <c r="C12" s="16" t="s">
        <v>348</v>
      </c>
      <c r="D12" s="16" t="s">
        <v>366</v>
      </c>
      <c r="E12" s="16" t="s">
        <v>367</v>
      </c>
    </row>
    <row r="13" ht="18.0" customHeight="1">
      <c r="A13" s="16" t="s">
        <v>368</v>
      </c>
      <c r="B13" s="16" t="s">
        <v>249</v>
      </c>
      <c r="C13" s="16" t="s">
        <v>369</v>
      </c>
      <c r="D13" s="16" t="s">
        <v>370</v>
      </c>
      <c r="E13" s="16" t="s">
        <v>371</v>
      </c>
    </row>
    <row r="14" ht="18.0" customHeight="1">
      <c r="A14" s="16" t="s">
        <v>64</v>
      </c>
      <c r="B14" s="16" t="s">
        <v>276</v>
      </c>
      <c r="C14" s="16" t="s">
        <v>351</v>
      </c>
      <c r="D14" s="16" t="s">
        <v>352</v>
      </c>
      <c r="E14" s="16" t="s">
        <v>353</v>
      </c>
    </row>
    <row r="15" ht="18.0" customHeight="1">
      <c r="A15" s="16" t="s">
        <v>129</v>
      </c>
      <c r="B15" s="16" t="s">
        <v>361</v>
      </c>
      <c r="C15" s="16" t="s">
        <v>369</v>
      </c>
      <c r="D15" s="16" t="s">
        <v>359</v>
      </c>
      <c r="E15" s="16" t="s">
        <v>360</v>
      </c>
    </row>
    <row r="16" ht="18.0" customHeight="1">
      <c r="A16" s="16" t="s">
        <v>257</v>
      </c>
      <c r="B16" s="16" t="s">
        <v>258</v>
      </c>
      <c r="C16" s="16" t="s">
        <v>369</v>
      </c>
      <c r="D16" s="16" t="s">
        <v>370</v>
      </c>
      <c r="E16" s="16" t="s">
        <v>371</v>
      </c>
    </row>
    <row r="17" ht="18.0" customHeight="1">
      <c r="A17" s="16" t="s">
        <v>107</v>
      </c>
      <c r="B17" s="16" t="s">
        <v>230</v>
      </c>
      <c r="C17" s="16" t="s">
        <v>351</v>
      </c>
      <c r="D17" s="16" t="s">
        <v>370</v>
      </c>
      <c r="E17" s="16" t="s">
        <v>371</v>
      </c>
    </row>
    <row r="18" ht="18.0" customHeight="1">
      <c r="A18" s="16" t="s">
        <v>196</v>
      </c>
      <c r="B18" s="16" t="s">
        <v>283</v>
      </c>
      <c r="C18" s="16" t="s">
        <v>348</v>
      </c>
      <c r="D18" s="16" t="s">
        <v>354</v>
      </c>
      <c r="E18" s="16" t="s">
        <v>355</v>
      </c>
    </row>
    <row r="19" ht="18.0" customHeight="1">
      <c r="A19" s="16" t="s">
        <v>121</v>
      </c>
      <c r="B19" s="16" t="s">
        <v>372</v>
      </c>
      <c r="C19" s="16" t="s">
        <v>369</v>
      </c>
      <c r="D19" s="16" t="s">
        <v>366</v>
      </c>
      <c r="E19" s="16" t="s">
        <v>367</v>
      </c>
    </row>
    <row r="20" ht="18.0" customHeight="1">
      <c r="A20" s="16" t="s">
        <v>59</v>
      </c>
      <c r="B20" s="16" t="s">
        <v>228</v>
      </c>
      <c r="C20" s="16" t="s">
        <v>351</v>
      </c>
      <c r="D20" s="16" t="s">
        <v>352</v>
      </c>
      <c r="E20" s="16" t="s">
        <v>353</v>
      </c>
    </row>
    <row r="21" ht="18.0" customHeight="1">
      <c r="A21" s="16" t="s">
        <v>373</v>
      </c>
      <c r="B21" s="16" t="s">
        <v>374</v>
      </c>
      <c r="C21" s="16" t="s">
        <v>369</v>
      </c>
      <c r="D21" s="16" t="s">
        <v>359</v>
      </c>
      <c r="E21" s="16" t="s">
        <v>360</v>
      </c>
    </row>
    <row r="22" ht="18.0" customHeight="1">
      <c r="A22" s="16" t="s">
        <v>21</v>
      </c>
      <c r="B22" s="16" t="s">
        <v>255</v>
      </c>
      <c r="C22" s="16" t="s">
        <v>369</v>
      </c>
      <c r="D22" s="16" t="s">
        <v>354</v>
      </c>
      <c r="E22" s="16" t="s">
        <v>355</v>
      </c>
    </row>
    <row r="23" ht="18.0" customHeight="1">
      <c r="A23" s="16" t="s">
        <v>207</v>
      </c>
      <c r="B23" s="16" t="s">
        <v>230</v>
      </c>
      <c r="C23" s="16" t="s">
        <v>369</v>
      </c>
      <c r="D23" s="16" t="s">
        <v>366</v>
      </c>
      <c r="E23" s="16" t="s">
        <v>367</v>
      </c>
    </row>
    <row r="24" ht="18.0" customHeight="1">
      <c r="A24" s="16" t="s">
        <v>79</v>
      </c>
      <c r="B24" s="16" t="s">
        <v>241</v>
      </c>
      <c r="C24" s="16" t="s">
        <v>369</v>
      </c>
      <c r="D24" s="16" t="s">
        <v>354</v>
      </c>
      <c r="E24" s="16" t="s">
        <v>355</v>
      </c>
    </row>
    <row r="25" ht="18.0" customHeight="1">
      <c r="A25" s="16" t="s">
        <v>156</v>
      </c>
      <c r="B25" s="16" t="s">
        <v>375</v>
      </c>
      <c r="C25" s="16" t="s">
        <v>348</v>
      </c>
      <c r="D25" s="16" t="s">
        <v>366</v>
      </c>
      <c r="E25" s="16" t="s">
        <v>367</v>
      </c>
    </row>
    <row r="26" ht="18.0" customHeight="1">
      <c r="A26" s="16" t="s">
        <v>101</v>
      </c>
      <c r="B26" s="16" t="s">
        <v>283</v>
      </c>
      <c r="C26" s="16" t="s">
        <v>369</v>
      </c>
      <c r="D26" s="16" t="s">
        <v>366</v>
      </c>
      <c r="E26" s="16" t="s">
        <v>367</v>
      </c>
    </row>
    <row r="27" ht="18.0" customHeight="1">
      <c r="A27" s="16" t="s">
        <v>184</v>
      </c>
      <c r="B27" s="16" t="s">
        <v>255</v>
      </c>
      <c r="C27" s="16" t="s">
        <v>369</v>
      </c>
      <c r="D27" s="16" t="s">
        <v>352</v>
      </c>
      <c r="E27" s="16" t="s">
        <v>353</v>
      </c>
    </row>
    <row r="28" ht="18.0" customHeight="1">
      <c r="A28" s="16" t="s">
        <v>45</v>
      </c>
      <c r="B28" s="16" t="s">
        <v>376</v>
      </c>
      <c r="C28" s="16" t="s">
        <v>369</v>
      </c>
      <c r="D28" s="16" t="s">
        <v>352</v>
      </c>
      <c r="E28" s="16" t="s">
        <v>353</v>
      </c>
    </row>
    <row r="29" ht="18.0" customHeight="1">
      <c r="A29" s="16" t="s">
        <v>109</v>
      </c>
      <c r="B29" s="16" t="s">
        <v>233</v>
      </c>
      <c r="C29" s="16" t="s">
        <v>348</v>
      </c>
      <c r="D29" s="16" t="s">
        <v>354</v>
      </c>
      <c r="E29" s="16" t="s">
        <v>355</v>
      </c>
    </row>
    <row r="30" ht="18.0" customHeight="1">
      <c r="A30" s="16" t="s">
        <v>30</v>
      </c>
      <c r="B30" s="16" t="s">
        <v>258</v>
      </c>
      <c r="C30" s="16" t="s">
        <v>369</v>
      </c>
      <c r="D30" s="16" t="s">
        <v>366</v>
      </c>
      <c r="E30" s="16" t="s">
        <v>367</v>
      </c>
    </row>
    <row r="31" ht="18.0" customHeight="1">
      <c r="A31" s="16" t="s">
        <v>377</v>
      </c>
      <c r="B31" s="16" t="s">
        <v>283</v>
      </c>
      <c r="C31" s="16" t="s">
        <v>369</v>
      </c>
      <c r="D31" s="16" t="s">
        <v>352</v>
      </c>
      <c r="E31" s="16" t="s">
        <v>353</v>
      </c>
    </row>
    <row r="32" ht="18.0" customHeight="1">
      <c r="A32" s="16" t="s">
        <v>272</v>
      </c>
      <c r="B32" s="16" t="s">
        <v>273</v>
      </c>
      <c r="C32" s="16" t="s">
        <v>348</v>
      </c>
      <c r="D32" s="16" t="s">
        <v>352</v>
      </c>
      <c r="E32" s="16" t="s">
        <v>353</v>
      </c>
    </row>
    <row r="33" ht="18.0" customHeight="1">
      <c r="A33" s="16" t="s">
        <v>143</v>
      </c>
      <c r="B33" s="16" t="s">
        <v>247</v>
      </c>
      <c r="C33" s="16" t="s">
        <v>348</v>
      </c>
      <c r="D33" s="16" t="s">
        <v>354</v>
      </c>
      <c r="E33" s="16" t="s">
        <v>355</v>
      </c>
    </row>
    <row r="34" ht="18.0" customHeight="1">
      <c r="A34" s="16" t="s">
        <v>82</v>
      </c>
      <c r="B34" s="16" t="s">
        <v>378</v>
      </c>
      <c r="C34" s="16" t="s">
        <v>348</v>
      </c>
      <c r="D34" s="16" t="s">
        <v>370</v>
      </c>
      <c r="E34" s="16" t="s">
        <v>371</v>
      </c>
    </row>
    <row r="35" ht="18.0" customHeight="1">
      <c r="A35" s="16" t="s">
        <v>288</v>
      </c>
      <c r="B35" s="16" t="s">
        <v>289</v>
      </c>
      <c r="C35" s="16" t="s">
        <v>369</v>
      </c>
      <c r="D35" s="16" t="s">
        <v>370</v>
      </c>
      <c r="E35" s="16" t="s">
        <v>371</v>
      </c>
    </row>
    <row r="36" ht="18.0" customHeight="1">
      <c r="A36" s="16" t="s">
        <v>203</v>
      </c>
      <c r="B36" s="16" t="s">
        <v>379</v>
      </c>
      <c r="C36" s="16" t="s">
        <v>348</v>
      </c>
      <c r="D36" s="16" t="s">
        <v>366</v>
      </c>
      <c r="E36" s="16" t="s">
        <v>367</v>
      </c>
    </row>
    <row r="37" ht="18.0" customHeight="1">
      <c r="A37" s="16" t="s">
        <v>278</v>
      </c>
      <c r="B37" s="16" t="s">
        <v>279</v>
      </c>
      <c r="C37" s="16" t="s">
        <v>348</v>
      </c>
      <c r="D37" s="16" t="s">
        <v>359</v>
      </c>
      <c r="E37" s="16" t="s">
        <v>360</v>
      </c>
    </row>
    <row r="38" ht="18.0" customHeight="1">
      <c r="A38" s="16" t="s">
        <v>133</v>
      </c>
      <c r="B38" s="16" t="s">
        <v>222</v>
      </c>
      <c r="C38" s="16" t="s">
        <v>369</v>
      </c>
      <c r="D38" s="16" t="s">
        <v>366</v>
      </c>
      <c r="E38" s="16" t="s">
        <v>367</v>
      </c>
    </row>
    <row r="39" ht="18.0" customHeight="1">
      <c r="A39" s="16" t="s">
        <v>380</v>
      </c>
      <c r="B39" s="16" t="s">
        <v>381</v>
      </c>
      <c r="C39" s="16" t="s">
        <v>348</v>
      </c>
      <c r="D39" s="16" t="s">
        <v>354</v>
      </c>
      <c r="E39" s="16" t="s">
        <v>355</v>
      </c>
    </row>
    <row r="40" ht="18.0" customHeight="1">
      <c r="A40" s="16" t="s">
        <v>175</v>
      </c>
      <c r="B40" s="16" t="s">
        <v>382</v>
      </c>
      <c r="C40" s="16" t="s">
        <v>369</v>
      </c>
      <c r="D40" s="16" t="s">
        <v>354</v>
      </c>
      <c r="E40" s="16" t="s">
        <v>355</v>
      </c>
    </row>
    <row r="41" ht="18.0" customHeight="1">
      <c r="A41" s="16" t="s">
        <v>113</v>
      </c>
      <c r="B41" s="16" t="s">
        <v>383</v>
      </c>
      <c r="C41" s="16" t="s">
        <v>351</v>
      </c>
      <c r="D41" s="16" t="s">
        <v>354</v>
      </c>
      <c r="E41" s="16" t="s">
        <v>355</v>
      </c>
    </row>
    <row r="42" ht="18.0" customHeight="1">
      <c r="A42" s="16" t="s">
        <v>99</v>
      </c>
      <c r="B42" s="16" t="s">
        <v>384</v>
      </c>
      <c r="C42" s="16" t="s">
        <v>348</v>
      </c>
      <c r="D42" s="16" t="s">
        <v>354</v>
      </c>
      <c r="E42" s="16" t="s">
        <v>355</v>
      </c>
    </row>
    <row r="43" ht="18.0" customHeight="1">
      <c r="A43" s="16" t="s">
        <v>54</v>
      </c>
      <c r="B43" s="16" t="s">
        <v>239</v>
      </c>
      <c r="C43" s="16" t="s">
        <v>351</v>
      </c>
      <c r="D43" s="16" t="s">
        <v>354</v>
      </c>
      <c r="E43" s="16" t="s">
        <v>355</v>
      </c>
    </row>
    <row r="44" ht="18.0" customHeight="1">
      <c r="A44" s="16" t="s">
        <v>263</v>
      </c>
      <c r="B44" s="16" t="s">
        <v>264</v>
      </c>
      <c r="C44" s="16" t="s">
        <v>369</v>
      </c>
      <c r="D44" s="16" t="s">
        <v>352</v>
      </c>
      <c r="E44" s="16" t="s">
        <v>353</v>
      </c>
    </row>
    <row r="45" ht="18.0" customHeight="1">
      <c r="A45" s="16" t="s">
        <v>41</v>
      </c>
      <c r="B45" s="16" t="s">
        <v>224</v>
      </c>
      <c r="C45" s="16" t="s">
        <v>348</v>
      </c>
      <c r="D45" s="16" t="s">
        <v>370</v>
      </c>
      <c r="E45" s="16" t="s">
        <v>371</v>
      </c>
    </row>
    <row r="46" ht="18.0" customHeight="1">
      <c r="A46" s="16" t="s">
        <v>74</v>
      </c>
      <c r="B46" s="16" t="s">
        <v>222</v>
      </c>
      <c r="C46" s="16" t="s">
        <v>369</v>
      </c>
      <c r="D46" s="16" t="s">
        <v>354</v>
      </c>
      <c r="E46" s="16" t="s">
        <v>355</v>
      </c>
    </row>
    <row r="47" ht="18.0" customHeight="1">
      <c r="A47" s="16" t="s">
        <v>70</v>
      </c>
      <c r="B47" s="16" t="s">
        <v>222</v>
      </c>
      <c r="C47" s="16" t="s">
        <v>351</v>
      </c>
      <c r="D47" s="16" t="s">
        <v>359</v>
      </c>
      <c r="E47" s="16" t="s">
        <v>360</v>
      </c>
    </row>
    <row r="48" ht="18.0" customHeight="1">
      <c r="A48" s="16" t="s">
        <v>89</v>
      </c>
      <c r="B48" s="16" t="s">
        <v>375</v>
      </c>
      <c r="C48" s="16" t="s">
        <v>369</v>
      </c>
      <c r="D48" s="16" t="s">
        <v>359</v>
      </c>
      <c r="E48" s="16" t="s">
        <v>360</v>
      </c>
    </row>
    <row r="49" ht="18.0" customHeight="1">
      <c r="A49" s="16" t="s">
        <v>211</v>
      </c>
      <c r="B49" s="16" t="s">
        <v>239</v>
      </c>
      <c r="C49" s="16" t="s">
        <v>348</v>
      </c>
      <c r="D49" s="16" t="s">
        <v>359</v>
      </c>
      <c r="E49" s="16" t="s">
        <v>360</v>
      </c>
    </row>
    <row r="50" ht="18.0" customHeight="1">
      <c r="A50" s="16" t="s">
        <v>385</v>
      </c>
      <c r="B50" s="16" t="s">
        <v>386</v>
      </c>
      <c r="C50" s="16" t="s">
        <v>348</v>
      </c>
      <c r="D50" s="16" t="s">
        <v>359</v>
      </c>
      <c r="E50" s="16" t="s">
        <v>360</v>
      </c>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1" max="11" width="23.29"/>
    <col customWidth="1" min="18" max="18" width="24.86"/>
  </cols>
  <sheetData>
    <row r="2">
      <c r="K2" s="24" t="s">
        <v>390</v>
      </c>
      <c r="R2" s="25" t="s">
        <v>392</v>
      </c>
      <c r="V2" s="24" t="s">
        <v>394</v>
      </c>
    </row>
    <row r="3">
      <c r="K3" s="26"/>
      <c r="R3" s="27">
        <f t="shared" ref="R3:R8" si="1">Q3/N3</f>
        <v>0.3571428571</v>
      </c>
      <c r="V3" s="28">
        <f>U3/U5</f>
        <v>0.3235294118</v>
      </c>
    </row>
    <row r="4">
      <c r="K4" s="26">
        <f t="shared" ref="K4:K10" si="2">J4*I4</f>
        <v>1</v>
      </c>
      <c r="R4" s="27">
        <f t="shared" si="1"/>
        <v>0.1666666667</v>
      </c>
      <c r="V4" s="29">
        <f>U4/U5</f>
        <v>0.6764705882</v>
      </c>
    </row>
    <row r="5">
      <c r="K5" s="26">
        <f t="shared" si="2"/>
        <v>20</v>
      </c>
      <c r="R5" s="27">
        <f t="shared" si="1"/>
        <v>0.4</v>
      </c>
    </row>
    <row r="6">
      <c r="K6" s="26">
        <f t="shared" si="2"/>
        <v>24</v>
      </c>
      <c r="R6" s="27">
        <f t="shared" si="1"/>
        <v>0.2</v>
      </c>
    </row>
    <row r="7">
      <c r="K7" s="26">
        <f t="shared" si="2"/>
        <v>16</v>
      </c>
      <c r="R7" s="27">
        <f t="shared" si="1"/>
        <v>0.347826087</v>
      </c>
    </row>
    <row r="8">
      <c r="K8" s="26">
        <f t="shared" si="2"/>
        <v>15</v>
      </c>
      <c r="R8" s="30">
        <f t="shared" si="1"/>
        <v>0.3</v>
      </c>
    </row>
    <row r="9">
      <c r="K9" s="26">
        <f t="shared" si="2"/>
        <v>24</v>
      </c>
    </row>
    <row r="10">
      <c r="K10" s="26">
        <f t="shared" si="2"/>
        <v>28</v>
      </c>
    </row>
    <row r="11">
      <c r="K11" s="31">
        <f>sum(K4:K10)/J11</f>
        <v>3.764705882</v>
      </c>
    </row>
    <row r="12"/>
    <row r="13"/>
    <row r="14"/>
    <row r="15"/>
    <row r="16"/>
    <row r="17"/>
    <row r="18"/>
    <row r="19"/>
    <row r="20"/>
    <row r="21"/>
    <row r="22"/>
    <row r="23"/>
    <row r="24"/>
    <row r="25"/>
    <row r="26"/>
    <row r="27"/>
    <row r="28"/>
    <row r="29"/>
    <row r="30"/>
    <row r="31"/>
    <row r="32"/>
    <row r="33"/>
  </sheetData>
  <autoFilter ref="$X$2:$Y$25">
    <sortState ref="X2:Y25">
      <sortCondition descending="1" ref="Y2:Y25"/>
    </sortState>
  </autoFilter>
  <conditionalFormatting sqref="AB3:AB7">
    <cfRule type="colorScale" priority="1">
      <colorScale>
        <cfvo type="min"/>
        <cfvo type="max"/>
        <color rgb="FFFFFFFF"/>
        <color rgb="FF57BB8A"/>
      </colorScale>
    </cfRule>
  </conditionalFormatting>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2" t="s">
        <v>406</v>
      </c>
    </row>
    <row r="4">
      <c r="A4" s="33"/>
    </row>
  </sheetData>
  <mergeCells count="2">
    <mergeCell ref="A1:K3"/>
    <mergeCell ref="A4:K52"/>
  </mergeCells>
  <drawing r:id="rId1"/>
  <extLst>
    <ext uri="{3A4CF648-6AED-40f4-86FF-DC5316D8AED3}">
      <x14:slicerList>
        <x14:slicer r:id="rId2"/>
      </x14:slicerList>
    </ext>
  </extLst>
</worksheet>
</file>