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xcel task\"/>
    </mc:Choice>
  </mc:AlternateContent>
  <xr:revisionPtr revIDLastSave="0" documentId="13_ncr:1_{47546435-41FB-4AE5-8397-2A60FF886A59}" xr6:coauthVersionLast="47" xr6:coauthVersionMax="47" xr10:uidLastSave="{00000000-0000-0000-0000-000000000000}"/>
  <bookViews>
    <workbookView xWindow="-110" yWindow="-110" windowWidth="19420" windowHeight="10300" activeTab="10" xr2:uid="{0D2432C8-7A07-4E02-BA9E-BD3BCA56A8F6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1" r:id="rId10"/>
    <sheet name="Q11" sheetId="10" r:id="rId11"/>
  </sheet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A9" i="7"/>
  <c r="C3" i="3"/>
  <c r="C4" i="3"/>
  <c r="C5" i="3"/>
  <c r="C6" i="3"/>
  <c r="C7" i="3"/>
  <c r="C8" i="3"/>
  <c r="C9" i="3"/>
  <c r="C10" i="3"/>
  <c r="C11" i="3"/>
  <c r="C12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2" i="3"/>
  <c r="H2" i="8" a="1"/>
  <c r="H2" i="8" s="1"/>
  <c r="D5" i="6" a="1"/>
  <c r="D5" i="6" s="1"/>
  <c r="D1" i="6"/>
  <c r="C1" i="5"/>
  <c r="E5" i="4"/>
  <c r="F5" i="4"/>
  <c r="G5" i="4"/>
  <c r="H5" i="4"/>
  <c r="I5" i="4"/>
  <c r="J5" i="4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D5" i="4"/>
  <c r="C5" i="4"/>
  <c r="G14" i="3" l="1"/>
  <c r="G4" i="3"/>
  <c r="G13" i="3"/>
  <c r="G6" i="3"/>
  <c r="H4" i="3"/>
  <c r="J5" i="3"/>
  <c r="G7" i="3"/>
  <c r="G15" i="3"/>
  <c r="G10" i="3"/>
  <c r="G8" i="3"/>
  <c r="G11" i="3"/>
  <c r="G12" i="3"/>
  <c r="G5" i="3"/>
  <c r="I4" i="3"/>
  <c r="I4" i="3" a="1"/>
  <c r="C13" i="3"/>
  <c r="G9" i="3"/>
  <c r="B13" i="3"/>
  <c r="L6" i="3"/>
  <c r="B13" i="3" a="1"/>
  <c r="L6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<sst xmlns="http://schemas.openxmlformats.org/spreadsheetml/2006/main" count="318" uniqueCount="144">
  <si>
    <t>CYTD</t>
  </si>
  <si>
    <t>FYTD</t>
  </si>
  <si>
    <t>Create a graph which shows sales in primary axis and profit in secondary axis</t>
  </si>
  <si>
    <t>Item</t>
  </si>
  <si>
    <t>Sales</t>
  </si>
  <si>
    <t>Profit</t>
  </si>
  <si>
    <t>A</t>
  </si>
  <si>
    <t>B</t>
  </si>
  <si>
    <t>C</t>
  </si>
  <si>
    <t>D</t>
  </si>
  <si>
    <t>E</t>
  </si>
  <si>
    <t>F</t>
  </si>
  <si>
    <t>G</t>
  </si>
  <si>
    <t>H</t>
  </si>
  <si>
    <t>Product</t>
  </si>
  <si>
    <t>Revenue</t>
  </si>
  <si>
    <t>Expense</t>
  </si>
  <si>
    <t>Create a pivot table in an existing sheet and calculate profit by adding a calculated field in a pivot</t>
  </si>
  <si>
    <t>I</t>
  </si>
  <si>
    <t>Name</t>
  </si>
  <si>
    <t>DOB</t>
  </si>
  <si>
    <t xml:space="preserve">Based on the data provided below, find out how many people are born in the month of Jan, Feb,…Nov, Dec. </t>
  </si>
  <si>
    <t>Adella</t>
  </si>
  <si>
    <t>Allen</t>
  </si>
  <si>
    <t>Month</t>
  </si>
  <si>
    <t>Count</t>
  </si>
  <si>
    <t>Anne</t>
  </si>
  <si>
    <t>Jan</t>
  </si>
  <si>
    <t>Beverly</t>
  </si>
  <si>
    <t>Feb</t>
  </si>
  <si>
    <t>Bonnie</t>
  </si>
  <si>
    <t>Mar</t>
  </si>
  <si>
    <t>Brian</t>
  </si>
  <si>
    <t>Apr</t>
  </si>
  <si>
    <t>Carol</t>
  </si>
  <si>
    <t>May</t>
  </si>
  <si>
    <t>Christopher</t>
  </si>
  <si>
    <t>Jun</t>
  </si>
  <si>
    <t>Coral</t>
  </si>
  <si>
    <t>Jul</t>
  </si>
  <si>
    <t>Daryl</t>
  </si>
  <si>
    <t>Aug</t>
  </si>
  <si>
    <t>David</t>
  </si>
  <si>
    <t>Sep</t>
  </si>
  <si>
    <t>Oct</t>
  </si>
  <si>
    <t>Nov</t>
  </si>
  <si>
    <t>Deborah</t>
  </si>
  <si>
    <t>Dec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</si>
  <si>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</si>
  <si>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</si>
  <si>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</si>
  <si>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</si>
  <si>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</si>
  <si>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</si>
  <si>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</si>
  <si>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</si>
  <si>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</si>
  <si>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</si>
  <si>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</si>
  <si>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</si>
  <si>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</si>
  <si>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</si>
  <si>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</si>
  <si>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</si>
  <si>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</si>
  <si>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</si>
  <si>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</si>
  <si>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</si>
  <si>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</si>
  <si>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</si>
  <si>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</si>
  <si>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</si>
  <si>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</si>
  <si>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</si>
  <si>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</si>
  <si>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</si>
  <si>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</si>
  <si>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</si>
  <si>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</si>
  <si>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</si>
  <si>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</si>
  <si>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</si>
  <si>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</si>
  <si>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</si>
  <si>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</si>
  <si>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</si>
  <si>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</si>
  <si>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</si>
  <si>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</si>
  <si>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</si>
  <si>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</si>
  <si>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</si>
  <si>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Time taken (mins and secs)</t>
  </si>
  <si>
    <t>Year</t>
  </si>
  <si>
    <t>Investment</t>
  </si>
  <si>
    <t>Cummulative Investment</t>
  </si>
  <si>
    <t>Find the cummulative investment for each year. E.g. In year 7, the cumulative investment should be summation of year 1 to 7</t>
  </si>
  <si>
    <t>Find the average of the no. excluding 0</t>
  </si>
  <si>
    <t>Find the sum of top 5 sales</t>
  </si>
  <si>
    <t>VISUALBASICAPPLICATION</t>
  </si>
  <si>
    <t>Separate the above text string in each cell as per the below example:-</t>
  </si>
  <si>
    <t>V</t>
  </si>
  <si>
    <t>S</t>
  </si>
  <si>
    <t>U</t>
  </si>
  <si>
    <t>L</t>
  </si>
  <si>
    <t>P</t>
  </si>
  <si>
    <t>T</t>
  </si>
  <si>
    <t>O</t>
  </si>
  <si>
    <t>N</t>
  </si>
  <si>
    <t>Q1</t>
  </si>
  <si>
    <t>Q2</t>
  </si>
  <si>
    <t>Q3</t>
  </si>
  <si>
    <t>Q4</t>
  </si>
  <si>
    <t>Find  ths sales as per the given validation i.e. for a particular product and quarter</t>
  </si>
  <si>
    <t>Product 1</t>
  </si>
  <si>
    <t>Product 5</t>
  </si>
  <si>
    <t>Product 2</t>
  </si>
  <si>
    <t>Product 3</t>
  </si>
  <si>
    <t>Product 4</t>
  </si>
  <si>
    <t>Period</t>
  </si>
  <si>
    <t>Order Date</t>
  </si>
  <si>
    <t>Order Priority</t>
  </si>
  <si>
    <t>Order Quantity</t>
  </si>
  <si>
    <t>Discount</t>
  </si>
  <si>
    <t>Ship Mode</t>
  </si>
  <si>
    <t>Unit Price</t>
  </si>
  <si>
    <t>Low</t>
  </si>
  <si>
    <t>Regular Air</t>
  </si>
  <si>
    <t>High</t>
  </si>
  <si>
    <t>Delivery Truck</t>
  </si>
  <si>
    <t>Not Specified</t>
  </si>
  <si>
    <t>Express Air</t>
  </si>
  <si>
    <t>Medium</t>
  </si>
  <si>
    <t>Critical</t>
  </si>
  <si>
    <t>Highlight Row where Sales is &gt; 5000 and Order Priority is High</t>
  </si>
  <si>
    <t>Sort the data as per the list in column K</t>
  </si>
  <si>
    <t>Creat a Column Chart as per the data and if a user add some value in the data then it should automatically reflect in the chart</t>
  </si>
  <si>
    <t>Row Labels</t>
  </si>
  <si>
    <t>Grand Total</t>
  </si>
  <si>
    <t>Sum of Revenue</t>
  </si>
  <si>
    <t>Sum of Expense</t>
  </si>
  <si>
    <t>Sum of PROFIT</t>
  </si>
  <si>
    <t>jan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</si>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</sst>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3" borderId="0" xfId="0" applyFill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4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38" fontId="0" fillId="3" borderId="1" xfId="0" applyNumberFormat="1" applyFill="1" applyBorder="1"/>
    <xf numFmtId="38" fontId="6" fillId="0" borderId="1" xfId="0" applyNumberFormat="1" applyFont="1" applyBorder="1"/>
    <xf numFmtId="0" fontId="3" fillId="4" borderId="1" xfId="0" applyFont="1" applyFill="1" applyBorder="1"/>
    <xf numFmtId="15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fill>
        <patternFill>
          <bgColor theme="9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1" defaultTableStyle="TableStyleMedium2" defaultPivotStyle="PivotStyleLight16">
    <tableStyle name="Invisible" pivot="0" table="0" count="0" xr9:uid="{1322039B-40C9-48F6-BC2C-83CE5B33B0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0-4F58-89D4-4AA2EEB13D2F}"/>
            </c:ext>
          </c:extLst>
        </c:ser>
        <c:ser>
          <c:idx val="2"/>
          <c:order val="2"/>
          <c:tx>
            <c:strRef>
              <c:f>'Q1'!$D$2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'Q1'!$D$3:$D$10</c:f>
              <c:numCache>
                <c:formatCode>General</c:formatCode>
                <c:ptCount val="8"/>
                <c:pt idx="0">
                  <c:v>2677</c:v>
                </c:pt>
                <c:pt idx="1">
                  <c:v>2843</c:v>
                </c:pt>
                <c:pt idx="2">
                  <c:v>3476</c:v>
                </c:pt>
                <c:pt idx="3">
                  <c:v>3468</c:v>
                </c:pt>
                <c:pt idx="4">
                  <c:v>3303</c:v>
                </c:pt>
                <c:pt idx="5">
                  <c:v>4245</c:v>
                </c:pt>
                <c:pt idx="6">
                  <c:v>2217</c:v>
                </c:pt>
                <c:pt idx="7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B0-4F58-89D4-4AA2EEB13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14714127"/>
        <c:axId val="1314717487"/>
      </c:barChart>
      <c:lineChart>
        <c:grouping val="standard"/>
        <c:varyColors val="0"/>
        <c:ser>
          <c:idx val="1"/>
          <c:order val="1"/>
          <c:tx>
            <c:strRef>
              <c:f>'Q1'!$C$2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B0-4F58-89D4-4AA2EEB13D2F}"/>
            </c:ext>
          </c:extLst>
        </c:ser>
        <c:ser>
          <c:idx val="3"/>
          <c:order val="3"/>
          <c:tx>
            <c:strRef>
              <c:f>'Q1'!$E$2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'Q1'!$E$3:$E$10</c:f>
              <c:numCache>
                <c:formatCode>General</c:formatCode>
                <c:ptCount val="8"/>
                <c:pt idx="0">
                  <c:v>3636</c:v>
                </c:pt>
                <c:pt idx="1">
                  <c:v>2877</c:v>
                </c:pt>
                <c:pt idx="2">
                  <c:v>3492</c:v>
                </c:pt>
                <c:pt idx="3">
                  <c:v>2333</c:v>
                </c:pt>
                <c:pt idx="4">
                  <c:v>2623</c:v>
                </c:pt>
                <c:pt idx="5">
                  <c:v>2058</c:v>
                </c:pt>
                <c:pt idx="6">
                  <c:v>4209</c:v>
                </c:pt>
                <c:pt idx="7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B0-4F58-89D4-4AA2EEB13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732367"/>
        <c:axId val="1314735247"/>
      </c:lineChart>
      <c:catAx>
        <c:axId val="131471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717487"/>
        <c:crosses val="autoZero"/>
        <c:auto val="1"/>
        <c:lblAlgn val="ctr"/>
        <c:lblOffset val="100"/>
        <c:noMultiLvlLbl val="0"/>
      </c:catAx>
      <c:valAx>
        <c:axId val="131471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714127"/>
        <c:crosses val="autoZero"/>
        <c:crossBetween val="between"/>
      </c:valAx>
      <c:valAx>
        <c:axId val="13147352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732367"/>
        <c:crosses val="max"/>
        <c:crossBetween val="between"/>
      </c:valAx>
      <c:catAx>
        <c:axId val="1314732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4735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'Q9'!$A$2:$A$15</c:f>
              <c:strCache>
                <c:ptCount val="1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sep</c:v>
                </c:pt>
              </c:strCache>
            </c:strRef>
          </c:cat>
          <c:val>
            <c:numRef>
              <c:f>'Q9'!$B$2:$B$15</c:f>
              <c:numCache>
                <c:formatCode>General</c:formatCode>
                <c:ptCount val="14"/>
                <c:pt idx="0">
                  <c:v>65</c:v>
                </c:pt>
                <c:pt idx="1">
                  <c:v>78</c:v>
                </c:pt>
                <c:pt idx="2">
                  <c:v>77</c:v>
                </c:pt>
                <c:pt idx="3">
                  <c:v>32</c:v>
                </c:pt>
                <c:pt idx="4">
                  <c:v>58</c:v>
                </c:pt>
                <c:pt idx="5">
                  <c:v>90</c:v>
                </c:pt>
                <c:pt idx="6">
                  <c:v>53</c:v>
                </c:pt>
                <c:pt idx="7">
                  <c:v>14</c:v>
                </c:pt>
                <c:pt idx="8">
                  <c:v>34</c:v>
                </c:pt>
                <c:pt idx="9">
                  <c:v>64</c:v>
                </c:pt>
                <c:pt idx="10">
                  <c:v>26</c:v>
                </c:pt>
                <c:pt idx="11">
                  <c:v>89</c:v>
                </c:pt>
                <c:pt idx="12">
                  <c:v>90</c:v>
                </c:pt>
                <c:pt idx="1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8-49B6-82EF-3B1E7F03C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720847"/>
        <c:axId val="1314710287"/>
      </c:barChart>
      <c:catAx>
        <c:axId val="131472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710287"/>
        <c:crosses val="autoZero"/>
        <c:auto val="1"/>
        <c:lblAlgn val="ctr"/>
        <c:lblOffset val="100"/>
        <c:noMultiLvlLbl val="0"/>
      </c:catAx>
      <c:valAx>
        <c:axId val="131471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72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6</xdr:row>
      <xdr:rowOff>156210</xdr:rowOff>
    </xdr:from>
    <xdr:to>
      <xdr:col>13</xdr:col>
      <xdr:colOff>182880</xdr:colOff>
      <xdr:row>21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67173-5291-3767-8C29-932C9ABB8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3</xdr:row>
      <xdr:rowOff>102870</xdr:rowOff>
    </xdr:from>
    <xdr:to>
      <xdr:col>12</xdr:col>
      <xdr:colOff>68580</xdr:colOff>
      <xdr:row>18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F4B6CC-9FAD-0587-59B9-FF7442937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thaokar" refreshedDate="45710.991124537039" createdVersion="8" refreshedVersion="8" minRefreshableVersion="3" recordCount="9" xr:uid="{6984A204-AD0B-4DB5-9622-59B1E0E2FA77}">
  <cacheSource type="worksheet">
    <worksheetSource ref="A1:C10" sheet="Q2"/>
  </cacheSource>
  <cacheFields count="4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  <cacheField name="PROFIT" numFmtId="0" formula="Revenue-Expens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n v="2102"/>
  </r>
  <r>
    <x v="1"/>
    <n v="9189"/>
    <n v="1899"/>
  </r>
  <r>
    <x v="2"/>
    <n v="4426"/>
    <n v="1157"/>
  </r>
  <r>
    <x v="3"/>
    <n v="8415"/>
    <n v="738"/>
  </r>
  <r>
    <x v="4"/>
    <n v="4123"/>
    <n v="1886"/>
  </r>
  <r>
    <x v="5"/>
    <n v="3474"/>
    <n v="1425"/>
  </r>
  <r>
    <x v="6"/>
    <n v="10722"/>
    <n v="1465"/>
  </r>
  <r>
    <x v="7"/>
    <n v="2352"/>
    <n v="2961"/>
  </r>
  <r>
    <x v="8"/>
    <n v="7841"/>
    <n v="2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956FBE-DE06-4FD2-84DA-8EB362508D6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1:I21" firstHeaderRow="0" firstDataRow="1" firstDataCol="1"/>
  <pivotFields count="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1" baseField="0" baseItem="0"/>
    <dataField name="Sum of Expense" fld="2" baseField="0" baseItem="0"/>
    <dataField name="Sum of PROFI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D3EF9-855D-4E46-B0A0-4600AF38BE43}" name="Table1" displayName="Table1" ref="A1:B15" totalsRowShown="0">
  <autoFilter ref="A1:B15" xr:uid="{185D3EF9-855D-4E46-B0A0-4600AF38BE43}"/>
  <tableColumns count="2">
    <tableColumn id="1" xr3:uid="{3A5EE572-F21E-415B-AA1D-88538987B193}" name="Period"/>
    <tableColumn id="2" xr3:uid="{FDEE929C-95DD-4BC1-929E-9F4631164FF5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6FCE-6CE8-4047-AD30-DEE71C0EA062}">
  <dimension ref="A1:H10"/>
  <sheetViews>
    <sheetView showGridLines="0" zoomScale="83" workbookViewId="0">
      <selection activeCell="R17" sqref="R17"/>
    </sheetView>
  </sheetViews>
  <sheetFormatPr defaultRowHeight="14.5" x14ac:dyDescent="0.35"/>
  <sheetData>
    <row r="1" spans="1:8" x14ac:dyDescent="0.35">
      <c r="A1" s="1"/>
      <c r="B1" t="s">
        <v>0</v>
      </c>
      <c r="D1" t="s">
        <v>1</v>
      </c>
      <c r="F1" s="1"/>
      <c r="H1" t="s">
        <v>2</v>
      </c>
    </row>
    <row r="2" spans="1:8" x14ac:dyDescent="0.35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8" x14ac:dyDescent="0.35">
      <c r="A3" t="s">
        <v>6</v>
      </c>
      <c r="B3">
        <v>4700</v>
      </c>
      <c r="C3">
        <v>2842</v>
      </c>
      <c r="D3">
        <v>2677</v>
      </c>
      <c r="E3">
        <v>3636</v>
      </c>
    </row>
    <row r="4" spans="1:8" x14ac:dyDescent="0.35">
      <c r="A4" t="s">
        <v>7</v>
      </c>
      <c r="B4">
        <v>2640</v>
      </c>
      <c r="C4">
        <v>1249</v>
      </c>
      <c r="D4">
        <v>2843</v>
      </c>
      <c r="E4">
        <v>2877</v>
      </c>
    </row>
    <row r="5" spans="1:8" x14ac:dyDescent="0.35">
      <c r="A5" t="s">
        <v>8</v>
      </c>
      <c r="B5">
        <v>2187</v>
      </c>
      <c r="C5">
        <v>1587</v>
      </c>
      <c r="D5">
        <v>3476</v>
      </c>
      <c r="E5">
        <v>3492</v>
      </c>
    </row>
    <row r="6" spans="1:8" x14ac:dyDescent="0.35">
      <c r="A6" t="s">
        <v>9</v>
      </c>
      <c r="B6">
        <v>3004</v>
      </c>
      <c r="C6">
        <v>2371</v>
      </c>
      <c r="D6">
        <v>3468</v>
      </c>
      <c r="E6">
        <v>2333</v>
      </c>
    </row>
    <row r="7" spans="1:8" x14ac:dyDescent="0.35">
      <c r="A7" t="s">
        <v>10</v>
      </c>
      <c r="B7">
        <v>2489</v>
      </c>
      <c r="C7">
        <v>2738</v>
      </c>
      <c r="D7">
        <v>3303</v>
      </c>
      <c r="E7">
        <v>2623</v>
      </c>
    </row>
    <row r="8" spans="1:8" x14ac:dyDescent="0.35">
      <c r="A8" t="s">
        <v>11</v>
      </c>
      <c r="B8">
        <v>3122</v>
      </c>
      <c r="C8">
        <v>3863</v>
      </c>
      <c r="D8">
        <v>4245</v>
      </c>
      <c r="E8">
        <v>2058</v>
      </c>
    </row>
    <row r="9" spans="1:8" x14ac:dyDescent="0.35">
      <c r="A9" t="s">
        <v>12</v>
      </c>
      <c r="B9">
        <v>2012</v>
      </c>
      <c r="C9">
        <v>3459</v>
      </c>
      <c r="D9">
        <v>2217</v>
      </c>
      <c r="E9">
        <v>4209</v>
      </c>
    </row>
    <row r="10" spans="1:8" x14ac:dyDescent="0.35">
      <c r="A10" t="s">
        <v>13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3288-BBEC-4A1A-B297-84FE59B86168}">
  <dimension ref="A1:I21"/>
  <sheetViews>
    <sheetView showGridLines="0" zoomScale="61" workbookViewId="0">
      <selection activeCell="G24" sqref="G24"/>
    </sheetView>
  </sheetViews>
  <sheetFormatPr defaultRowHeight="14.5" x14ac:dyDescent="0.35"/>
  <cols>
    <col min="6" max="6" width="12.54296875" bestFit="1" customWidth="1"/>
    <col min="7" max="7" width="14.90625" bestFit="1" customWidth="1"/>
    <col min="8" max="8" width="14.453125" bestFit="1" customWidth="1"/>
    <col min="9" max="9" width="13.54296875" bestFit="1" customWidth="1"/>
  </cols>
  <sheetData>
    <row r="1" spans="1:9" x14ac:dyDescent="0.35">
      <c r="A1" s="1" t="s">
        <v>14</v>
      </c>
      <c r="B1" s="1" t="s">
        <v>15</v>
      </c>
      <c r="C1" s="1" t="s">
        <v>16</v>
      </c>
      <c r="F1" s="1" t="s">
        <v>17</v>
      </c>
    </row>
    <row r="2" spans="1:9" x14ac:dyDescent="0.35">
      <c r="A2" t="s">
        <v>6</v>
      </c>
      <c r="B2">
        <v>11090</v>
      </c>
      <c r="C2">
        <v>2102</v>
      </c>
    </row>
    <row r="3" spans="1:9" x14ac:dyDescent="0.35">
      <c r="A3" t="s">
        <v>7</v>
      </c>
      <c r="B3">
        <v>9189</v>
      </c>
      <c r="C3">
        <v>1899</v>
      </c>
    </row>
    <row r="4" spans="1:9" x14ac:dyDescent="0.35">
      <c r="A4" t="s">
        <v>8</v>
      </c>
      <c r="B4">
        <v>4426</v>
      </c>
      <c r="C4">
        <v>1157</v>
      </c>
    </row>
    <row r="5" spans="1:9" x14ac:dyDescent="0.35">
      <c r="A5" t="s">
        <v>9</v>
      </c>
      <c r="B5">
        <v>8415</v>
      </c>
      <c r="C5">
        <v>738</v>
      </c>
    </row>
    <row r="6" spans="1:9" x14ac:dyDescent="0.35">
      <c r="A6" t="s">
        <v>10</v>
      </c>
      <c r="B6">
        <v>4123</v>
      </c>
      <c r="C6">
        <v>1886</v>
      </c>
    </row>
    <row r="7" spans="1:9" x14ac:dyDescent="0.35">
      <c r="A7" t="s">
        <v>11</v>
      </c>
      <c r="B7">
        <v>3474</v>
      </c>
      <c r="C7">
        <v>1425</v>
      </c>
    </row>
    <row r="8" spans="1:9" x14ac:dyDescent="0.35">
      <c r="A8" t="s">
        <v>12</v>
      </c>
      <c r="B8">
        <v>10722</v>
      </c>
      <c r="C8">
        <v>1465</v>
      </c>
    </row>
    <row r="9" spans="1:9" x14ac:dyDescent="0.35">
      <c r="A9" t="s">
        <v>13</v>
      </c>
      <c r="B9">
        <v>2352</v>
      </c>
      <c r="C9">
        <v>2961</v>
      </c>
    </row>
    <row r="10" spans="1:9" x14ac:dyDescent="0.35">
      <c r="A10" t="s">
        <v>18</v>
      </c>
      <c r="B10">
        <v>7841</v>
      </c>
      <c r="C10">
        <v>2556</v>
      </c>
    </row>
    <row r="11" spans="1:9" x14ac:dyDescent="0.35">
      <c r="F11" s="17" t="s">
        <v>137</v>
      </c>
      <c r="G11" t="s">
        <v>139</v>
      </c>
      <c r="H11" t="s">
        <v>140</v>
      </c>
      <c r="I11" t="s">
        <v>141</v>
      </c>
    </row>
    <row r="12" spans="1:9" x14ac:dyDescent="0.35">
      <c r="F12" s="18" t="s">
        <v>6</v>
      </c>
      <c r="G12">
        <v>11090</v>
      </c>
      <c r="H12">
        <v>2102</v>
      </c>
      <c r="I12">
        <v>8988</v>
      </c>
    </row>
    <row r="13" spans="1:9" x14ac:dyDescent="0.35">
      <c r="F13" s="18" t="s">
        <v>7</v>
      </c>
      <c r="G13">
        <v>9189</v>
      </c>
      <c r="H13">
        <v>1899</v>
      </c>
      <c r="I13">
        <v>7290</v>
      </c>
    </row>
    <row r="14" spans="1:9" x14ac:dyDescent="0.35">
      <c r="F14" s="18" t="s">
        <v>8</v>
      </c>
      <c r="G14">
        <v>4426</v>
      </c>
      <c r="H14">
        <v>1157</v>
      </c>
      <c r="I14">
        <v>3269</v>
      </c>
    </row>
    <row r="15" spans="1:9" x14ac:dyDescent="0.35">
      <c r="F15" s="18" t="s">
        <v>9</v>
      </c>
      <c r="G15">
        <v>8415</v>
      </c>
      <c r="H15">
        <v>738</v>
      </c>
      <c r="I15">
        <v>7677</v>
      </c>
    </row>
    <row r="16" spans="1:9" x14ac:dyDescent="0.35">
      <c r="F16" s="18" t="s">
        <v>10</v>
      </c>
      <c r="G16">
        <v>4123</v>
      </c>
      <c r="H16">
        <v>1886</v>
      </c>
      <c r="I16">
        <v>2237</v>
      </c>
    </row>
    <row r="17" spans="6:9" x14ac:dyDescent="0.35">
      <c r="F17" s="18" t="s">
        <v>11</v>
      </c>
      <c r="G17">
        <v>3474</v>
      </c>
      <c r="H17">
        <v>1425</v>
      </c>
      <c r="I17">
        <v>2049</v>
      </c>
    </row>
    <row r="18" spans="6:9" x14ac:dyDescent="0.35">
      <c r="F18" s="18" t="s">
        <v>12</v>
      </c>
      <c r="G18">
        <v>10722</v>
      </c>
      <c r="H18">
        <v>1465</v>
      </c>
      <c r="I18">
        <v>9257</v>
      </c>
    </row>
    <row r="19" spans="6:9" x14ac:dyDescent="0.35">
      <c r="F19" s="18" t="s">
        <v>13</v>
      </c>
      <c r="G19">
        <v>2352</v>
      </c>
      <c r="H19">
        <v>2961</v>
      </c>
      <c r="I19">
        <v>-609</v>
      </c>
    </row>
    <row r="20" spans="6:9" x14ac:dyDescent="0.35">
      <c r="F20" s="18" t="s">
        <v>18</v>
      </c>
      <c r="G20">
        <v>7841</v>
      </c>
      <c r="H20">
        <v>2556</v>
      </c>
      <c r="I20">
        <v>5285</v>
      </c>
    </row>
    <row r="21" spans="6:9" x14ac:dyDescent="0.35">
      <c r="F21" s="18" t="s">
        <v>138</v>
      </c>
      <c r="G21">
        <v>61632</v>
      </c>
      <c r="H21">
        <v>16189</v>
      </c>
      <c r="I21">
        <v>45443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987E-CB85-41AF-9DED-AB3E15A0A3A2}">
  <dimension ref="A1:N94"/>
  <sheetViews>
    <sheetView showGridLines="0" workbookViewId="0">
      <selection activeCell="G6" sqref="G6"/>
    </sheetView>
  </sheetViews>
  <sheetFormatPr defaultRowHeight="14.5" x14ac:dyDescent="0.35"/>
  <cols>
    <col min="2" max="2" width="10.1796875" bestFit="1" customWidth="1"/>
    <col min="14" max="14" width="9.6328125" bestFit="1" customWidth="1"/>
  </cols>
  <sheetData>
    <row r="1" spans="1:12" x14ac:dyDescent="0.35">
      <c r="A1" s="6" t="s">
        <v>19</v>
      </c>
      <c r="B1" s="7" t="s">
        <v>20</v>
      </c>
      <c r="E1" s="1" t="s">
        <v>21</v>
      </c>
    </row>
    <row r="2" spans="1:12" x14ac:dyDescent="0.35">
      <c r="A2" s="4" t="s">
        <v>22</v>
      </c>
      <c r="B2" s="5">
        <v>20441</v>
      </c>
      <c r="C2" t="str">
        <f>TEXT(B2,"MMM")</f>
        <v>Dec</v>
      </c>
    </row>
    <row r="3" spans="1:12" x14ac:dyDescent="0.35">
      <c r="A3" s="4" t="s">
        <v>23</v>
      </c>
      <c r="B3" s="5">
        <v>23249</v>
      </c>
      <c r="C3" t="str">
        <f t="shared" ref="C3:C66" si="0">TEXT(B3,"MMM")</f>
        <v>Aug</v>
      </c>
      <c r="F3" s="8" t="s">
        <v>24</v>
      </c>
      <c r="G3" s="8" t="s">
        <v>25</v>
      </c>
    </row>
    <row r="4" spans="1:12" x14ac:dyDescent="0.35">
      <c r="A4" s="4" t="s">
        <v>26</v>
      </c>
      <c r="B4" s="5">
        <v>17469</v>
      </c>
      <c r="C4" t="str">
        <f t="shared" si="0"/>
        <v>Oct</v>
      </c>
      <c r="F4" s="4" t="s">
        <v>27</v>
      </c>
      <c r="G4" s="9">
        <f ca="1">COUNTIF(C2:C76,F4)</f>
        <v>0</v>
      </c>
      <c r="H4">
        <f ca="1">COUNTIF(C2:C76,"Jan")</f>
        <v>0</v>
      </c>
      <c r="I4" cm="1">
        <f t="array" aca="1" ref="I4" ca="1">SUMPRODUCT(--(C2:C76=F4))</f>
        <v>0</v>
      </c>
    </row>
    <row r="5" spans="1:12" x14ac:dyDescent="0.35">
      <c r="A5" s="4" t="s">
        <v>28</v>
      </c>
      <c r="B5" s="5">
        <v>25935</v>
      </c>
      <c r="C5" t="str">
        <f t="shared" si="0"/>
        <v>Jan</v>
      </c>
      <c r="F5" s="4" t="s">
        <v>29</v>
      </c>
      <c r="G5" s="9">
        <f t="shared" ref="G5:G15" ca="1" si="1">COUNTIF($C$2:$C$76,F5)</f>
        <v>0</v>
      </c>
      <c r="J5">
        <f ca="1">COUNTIF($C$5:$C$76,"Jan")</f>
        <v>0</v>
      </c>
    </row>
    <row r="6" spans="1:12" x14ac:dyDescent="0.35">
      <c r="A6" s="4" t="s">
        <v>30</v>
      </c>
      <c r="B6" s="5">
        <v>22643</v>
      </c>
      <c r="C6" t="str">
        <f t="shared" si="0"/>
        <v>Dec</v>
      </c>
      <c r="F6" s="4" t="s">
        <v>31</v>
      </c>
      <c r="G6" s="9">
        <f t="shared" ca="1" si="1"/>
        <v>0</v>
      </c>
      <c r="L6" cm="1">
        <f t="array" aca="1" ref="L6" ca="1">SUMPRODUCT(--(TEXT(B2:B76,"MMM")=F4))</f>
        <v>0</v>
      </c>
    </row>
    <row r="7" spans="1:12" x14ac:dyDescent="0.35">
      <c r="A7" s="4" t="s">
        <v>32</v>
      </c>
      <c r="B7" s="5">
        <v>29144</v>
      </c>
      <c r="C7" t="str">
        <f t="shared" si="0"/>
        <v>Oct</v>
      </c>
      <c r="F7" s="4" t="s">
        <v>33</v>
      </c>
      <c r="G7" s="9">
        <f t="shared" ca="1" si="1"/>
        <v>0</v>
      </c>
    </row>
    <row r="8" spans="1:12" x14ac:dyDescent="0.35">
      <c r="A8" s="4" t="s">
        <v>34</v>
      </c>
      <c r="B8" s="5">
        <v>26025</v>
      </c>
      <c r="C8" t="str">
        <f t="shared" si="0"/>
        <v>Apr</v>
      </c>
      <c r="F8" s="4" t="s">
        <v>35</v>
      </c>
      <c r="G8" s="9">
        <f t="shared" ca="1" si="1"/>
        <v>0</v>
      </c>
    </row>
    <row r="9" spans="1:12" x14ac:dyDescent="0.35">
      <c r="A9" s="4" t="s">
        <v>36</v>
      </c>
      <c r="B9" s="5">
        <v>24420</v>
      </c>
      <c r="C9" t="str">
        <f t="shared" si="0"/>
        <v>Nov</v>
      </c>
      <c r="F9" s="4" t="s">
        <v>37</v>
      </c>
      <c r="G9" s="9">
        <f t="shared" ca="1" si="1"/>
        <v>0</v>
      </c>
    </row>
    <row r="10" spans="1:12" x14ac:dyDescent="0.35">
      <c r="A10" s="4" t="s">
        <v>38</v>
      </c>
      <c r="B10" s="5">
        <v>22596</v>
      </c>
      <c r="C10" t="str">
        <f t="shared" si="0"/>
        <v>Nov</v>
      </c>
      <c r="F10" s="4" t="s">
        <v>39</v>
      </c>
      <c r="G10" s="9">
        <f t="shared" ca="1" si="1"/>
        <v>0</v>
      </c>
    </row>
    <row r="11" spans="1:12" x14ac:dyDescent="0.35">
      <c r="A11" s="4" t="s">
        <v>40</v>
      </c>
      <c r="B11" s="5">
        <v>13755</v>
      </c>
      <c r="C11" t="str">
        <f t="shared" si="0"/>
        <v>Aug</v>
      </c>
      <c r="F11" s="4" t="s">
        <v>41</v>
      </c>
      <c r="G11" s="9">
        <f t="shared" ca="1" si="1"/>
        <v>0</v>
      </c>
    </row>
    <row r="12" spans="1:12" x14ac:dyDescent="0.35">
      <c r="A12" s="4" t="s">
        <v>42</v>
      </c>
      <c r="B12" s="5">
        <v>22784</v>
      </c>
      <c r="C12" t="str">
        <f t="shared" si="0"/>
        <v>May</v>
      </c>
      <c r="F12" s="4" t="s">
        <v>43</v>
      </c>
      <c r="G12" s="9">
        <f t="shared" ca="1" si="1"/>
        <v>0</v>
      </c>
    </row>
    <row r="13" spans="1:12" x14ac:dyDescent="0.35">
      <c r="A13" s="4" t="s">
        <v>42</v>
      </c>
      <c r="B13" s="5" cm="1">
        <f t="array" aca="1" ref="B13" ca="1">SUMPRODUCT(--(TEXT(B2:B76,"MMM")=F4))</f>
        <v>0</v>
      </c>
      <c r="C13" t="str">
        <f t="shared" ca="1" si="0"/>
        <v>Dec</v>
      </c>
      <c r="F13" s="4" t="s">
        <v>44</v>
      </c>
      <c r="G13" s="9">
        <f t="shared" ca="1" si="1"/>
        <v>0</v>
      </c>
    </row>
    <row r="14" spans="1:12" x14ac:dyDescent="0.35">
      <c r="A14" s="4" t="s">
        <v>42</v>
      </c>
      <c r="B14" s="5">
        <v>22860</v>
      </c>
      <c r="C14" t="str">
        <f t="shared" si="0"/>
        <v>Aug</v>
      </c>
      <c r="F14" s="4" t="s">
        <v>45</v>
      </c>
      <c r="G14" s="9">
        <f t="shared" ca="1" si="1"/>
        <v>0</v>
      </c>
    </row>
    <row r="15" spans="1:12" x14ac:dyDescent="0.35">
      <c r="A15" s="4" t="s">
        <v>46</v>
      </c>
      <c r="B15" s="5">
        <v>20638</v>
      </c>
      <c r="C15" t="str">
        <f t="shared" si="0"/>
        <v>Jul</v>
      </c>
      <c r="F15" s="4" t="s">
        <v>47</v>
      </c>
      <c r="G15" s="9">
        <f t="shared" ca="1" si="1"/>
        <v>0</v>
      </c>
    </row>
    <row r="16" spans="1:12" x14ac:dyDescent="0.35">
      <c r="A16" s="4" t="s">
        <v>48</v>
      </c>
      <c r="B16" s="5">
        <v>25633</v>
      </c>
      <c r="C16" t="str">
        <f t="shared" si="0"/>
        <v>Mar</v>
      </c>
    </row>
    <row r="17" spans="1:14" x14ac:dyDescent="0.35">
      <c r="A17" s="4" t="s">
        <v>49</v>
      </c>
      <c r="B17" s="5">
        <v>22687</v>
      </c>
      <c r="C17" t="str">
        <f t="shared" si="0"/>
        <v>Feb</v>
      </c>
    </row>
    <row r="18" spans="1:14" x14ac:dyDescent="0.35">
      <c r="A18" s="4" t="s">
        <v>49</v>
      </c>
      <c r="B18" s="5">
        <v>26379</v>
      </c>
      <c r="C18" t="str">
        <f t="shared" si="0"/>
        <v>Mar</v>
      </c>
    </row>
    <row r="19" spans="1:14" x14ac:dyDescent="0.35">
      <c r="A19" s="4" t="s">
        <v>50</v>
      </c>
      <c r="B19" s="5">
        <v>23110</v>
      </c>
      <c r="C19" t="str">
        <f t="shared" si="0"/>
        <v>Apr</v>
      </c>
      <c r="N19" s="3"/>
    </row>
    <row r="20" spans="1:14" x14ac:dyDescent="0.35">
      <c r="A20" s="4" t="s">
        <v>51</v>
      </c>
      <c r="B20" s="5">
        <v>21435</v>
      </c>
      <c r="C20" t="str">
        <f t="shared" si="0"/>
        <v>Sep</v>
      </c>
    </row>
    <row r="21" spans="1:14" x14ac:dyDescent="0.35">
      <c r="A21" s="4" t="s">
        <v>52</v>
      </c>
      <c r="B21" s="5">
        <v>26534</v>
      </c>
      <c r="C21" t="str">
        <f t="shared" si="0"/>
        <v>Aug</v>
      </c>
    </row>
    <row r="22" spans="1:14" x14ac:dyDescent="0.35">
      <c r="A22" s="4" t="s">
        <v>53</v>
      </c>
      <c r="B22" s="5">
        <v>16559</v>
      </c>
      <c r="C22" t="str">
        <f t="shared" si="0"/>
        <v>May</v>
      </c>
    </row>
    <row r="23" spans="1:14" x14ac:dyDescent="0.35">
      <c r="A23" s="4" t="s">
        <v>54</v>
      </c>
      <c r="B23" s="5">
        <v>21918</v>
      </c>
      <c r="C23" t="str">
        <f t="shared" si="0"/>
        <v>Jan</v>
      </c>
    </row>
    <row r="24" spans="1:14" x14ac:dyDescent="0.35">
      <c r="A24" s="4" t="s">
        <v>55</v>
      </c>
      <c r="B24" s="5">
        <v>23400</v>
      </c>
      <c r="C24" t="str">
        <f t="shared" si="0"/>
        <v>Jan</v>
      </c>
    </row>
    <row r="25" spans="1:14" x14ac:dyDescent="0.35">
      <c r="A25" s="4" t="s">
        <v>56</v>
      </c>
      <c r="B25" s="5">
        <v>11624</v>
      </c>
      <c r="C25" t="str">
        <f t="shared" si="0"/>
        <v>Oct</v>
      </c>
    </row>
    <row r="26" spans="1:14" x14ac:dyDescent="0.35">
      <c r="A26" s="4" t="s">
        <v>57</v>
      </c>
      <c r="B26" s="5">
        <v>16109</v>
      </c>
      <c r="C26" t="str">
        <f t="shared" si="0"/>
        <v>Feb</v>
      </c>
    </row>
    <row r="27" spans="1:14" x14ac:dyDescent="0.35">
      <c r="A27" s="4" t="s">
        <v>57</v>
      </c>
      <c r="B27" s="5">
        <v>14328</v>
      </c>
      <c r="C27" t="str">
        <f t="shared" si="0"/>
        <v>Mar</v>
      </c>
    </row>
    <row r="28" spans="1:14" x14ac:dyDescent="0.35">
      <c r="A28" s="4" t="s">
        <v>58</v>
      </c>
      <c r="B28" s="5">
        <v>21395</v>
      </c>
      <c r="C28" t="str">
        <f t="shared" si="0"/>
        <v>Jul</v>
      </c>
    </row>
    <row r="29" spans="1:14" x14ac:dyDescent="0.35">
      <c r="A29" s="4" t="s">
        <v>58</v>
      </c>
      <c r="B29" s="5">
        <v>26095</v>
      </c>
      <c r="C29" t="str">
        <f t="shared" si="0"/>
        <v>Jun</v>
      </c>
    </row>
    <row r="30" spans="1:14" x14ac:dyDescent="0.35">
      <c r="A30" s="4" t="s">
        <v>59</v>
      </c>
      <c r="B30" s="5">
        <v>22124</v>
      </c>
      <c r="C30" t="str">
        <f t="shared" si="0"/>
        <v>Jul</v>
      </c>
    </row>
    <row r="31" spans="1:14" x14ac:dyDescent="0.35">
      <c r="A31" s="4" t="s">
        <v>60</v>
      </c>
      <c r="B31" s="5">
        <v>19503</v>
      </c>
      <c r="C31" t="str">
        <f t="shared" si="0"/>
        <v>May</v>
      </c>
    </row>
    <row r="32" spans="1:14" x14ac:dyDescent="0.35">
      <c r="A32" s="4" t="s">
        <v>61</v>
      </c>
      <c r="B32" s="5">
        <v>19757</v>
      </c>
      <c r="C32" t="str">
        <f t="shared" si="0"/>
        <v>Feb</v>
      </c>
    </row>
    <row r="33" spans="1:3" x14ac:dyDescent="0.35">
      <c r="A33" s="4" t="s">
        <v>62</v>
      </c>
      <c r="B33" s="5">
        <v>12107</v>
      </c>
      <c r="C33" t="str">
        <f t="shared" si="0"/>
        <v>Feb</v>
      </c>
    </row>
    <row r="34" spans="1:3" x14ac:dyDescent="0.35">
      <c r="A34" s="4" t="s">
        <v>62</v>
      </c>
      <c r="B34" s="5">
        <v>24022</v>
      </c>
      <c r="C34" t="str">
        <f t="shared" si="0"/>
        <v>Oct</v>
      </c>
    </row>
    <row r="35" spans="1:3" x14ac:dyDescent="0.35">
      <c r="A35" s="4" t="s">
        <v>62</v>
      </c>
      <c r="B35" s="5">
        <v>26414</v>
      </c>
      <c r="C35" t="str">
        <f t="shared" si="0"/>
        <v>Apr</v>
      </c>
    </row>
    <row r="36" spans="1:3" x14ac:dyDescent="0.35">
      <c r="A36" s="4" t="s">
        <v>63</v>
      </c>
      <c r="B36" s="5">
        <v>19882</v>
      </c>
      <c r="C36" t="str">
        <f t="shared" si="0"/>
        <v>Jun</v>
      </c>
    </row>
    <row r="37" spans="1:3" x14ac:dyDescent="0.35">
      <c r="A37" s="4" t="s">
        <v>64</v>
      </c>
      <c r="B37" s="5">
        <v>25491</v>
      </c>
      <c r="C37" t="str">
        <f t="shared" si="0"/>
        <v>Oct</v>
      </c>
    </row>
    <row r="38" spans="1:3" x14ac:dyDescent="0.35">
      <c r="A38" s="4" t="s">
        <v>65</v>
      </c>
      <c r="B38" s="5">
        <v>15530</v>
      </c>
      <c r="C38" t="str">
        <f t="shared" si="0"/>
        <v>Jul</v>
      </c>
    </row>
    <row r="39" spans="1:3" x14ac:dyDescent="0.35">
      <c r="A39" s="4" t="s">
        <v>65</v>
      </c>
      <c r="B39" s="5">
        <v>25756</v>
      </c>
      <c r="C39" t="str">
        <f t="shared" si="0"/>
        <v>Jul</v>
      </c>
    </row>
    <row r="40" spans="1:3" x14ac:dyDescent="0.35">
      <c r="A40" s="4" t="s">
        <v>66</v>
      </c>
      <c r="B40" s="5">
        <v>13149</v>
      </c>
      <c r="C40" t="str">
        <f t="shared" si="0"/>
        <v>Dec</v>
      </c>
    </row>
    <row r="41" spans="1:3" x14ac:dyDescent="0.35">
      <c r="A41" s="4" t="s">
        <v>67</v>
      </c>
      <c r="B41" s="5">
        <v>25232</v>
      </c>
      <c r="C41" t="str">
        <f t="shared" si="0"/>
        <v>Jan</v>
      </c>
    </row>
    <row r="42" spans="1:3" x14ac:dyDescent="0.35">
      <c r="A42" s="4" t="s">
        <v>68</v>
      </c>
      <c r="B42" s="5">
        <v>19118</v>
      </c>
      <c r="C42" t="str">
        <f t="shared" si="0"/>
        <v>May</v>
      </c>
    </row>
    <row r="43" spans="1:3" x14ac:dyDescent="0.35">
      <c r="A43" s="4" t="s">
        <v>68</v>
      </c>
      <c r="B43" s="5">
        <v>20588</v>
      </c>
      <c r="C43" t="str">
        <f t="shared" si="0"/>
        <v>May</v>
      </c>
    </row>
    <row r="44" spans="1:3" x14ac:dyDescent="0.35">
      <c r="A44" s="4" t="s">
        <v>69</v>
      </c>
      <c r="B44" s="5">
        <v>24253</v>
      </c>
      <c r="C44" t="str">
        <f t="shared" si="0"/>
        <v>May</v>
      </c>
    </row>
    <row r="45" spans="1:3" x14ac:dyDescent="0.35">
      <c r="A45" s="4" t="s">
        <v>70</v>
      </c>
      <c r="B45" s="5">
        <v>23635</v>
      </c>
      <c r="C45" t="str">
        <f t="shared" si="0"/>
        <v>Sep</v>
      </c>
    </row>
    <row r="46" spans="1:3" x14ac:dyDescent="0.35">
      <c r="A46" s="4" t="s">
        <v>71</v>
      </c>
      <c r="B46" s="5">
        <v>22200</v>
      </c>
      <c r="C46" t="str">
        <f t="shared" si="0"/>
        <v>Oct</v>
      </c>
    </row>
    <row r="47" spans="1:3" x14ac:dyDescent="0.35">
      <c r="A47" s="4" t="s">
        <v>72</v>
      </c>
      <c r="B47" s="5">
        <v>17329</v>
      </c>
      <c r="C47" t="str">
        <f t="shared" si="0"/>
        <v>Jun</v>
      </c>
    </row>
    <row r="48" spans="1:3" x14ac:dyDescent="0.35">
      <c r="A48" s="4" t="s">
        <v>73</v>
      </c>
      <c r="B48" s="5">
        <v>38215</v>
      </c>
      <c r="C48" t="str">
        <f t="shared" si="0"/>
        <v>Aug</v>
      </c>
    </row>
    <row r="49" spans="1:3" x14ac:dyDescent="0.35">
      <c r="A49" s="4" t="s">
        <v>74</v>
      </c>
      <c r="B49" s="5">
        <v>19935</v>
      </c>
      <c r="C49" t="str">
        <f t="shared" si="0"/>
        <v>Jul</v>
      </c>
    </row>
    <row r="50" spans="1:3" x14ac:dyDescent="0.35">
      <c r="A50" s="4" t="s">
        <v>75</v>
      </c>
      <c r="B50" s="5">
        <v>23374</v>
      </c>
      <c r="C50" t="str">
        <f t="shared" si="0"/>
        <v>Dec</v>
      </c>
    </row>
    <row r="51" spans="1:3" x14ac:dyDescent="0.35">
      <c r="A51" s="4" t="s">
        <v>75</v>
      </c>
      <c r="B51" s="5">
        <v>16734</v>
      </c>
      <c r="C51" t="str">
        <f t="shared" si="0"/>
        <v>Oct</v>
      </c>
    </row>
    <row r="52" spans="1:3" x14ac:dyDescent="0.35">
      <c r="A52" s="4" t="s">
        <v>76</v>
      </c>
      <c r="B52" s="5">
        <v>18074</v>
      </c>
      <c r="C52" t="str">
        <f t="shared" si="0"/>
        <v>Jun</v>
      </c>
    </row>
    <row r="53" spans="1:3" x14ac:dyDescent="0.35">
      <c r="A53" s="4" t="s">
        <v>77</v>
      </c>
      <c r="B53" s="5">
        <v>12159</v>
      </c>
      <c r="C53" t="str">
        <f t="shared" si="0"/>
        <v>Apr</v>
      </c>
    </row>
    <row r="54" spans="1:3" x14ac:dyDescent="0.35">
      <c r="A54" s="4" t="s">
        <v>78</v>
      </c>
      <c r="B54" s="5">
        <v>22997</v>
      </c>
      <c r="C54" t="str">
        <f t="shared" si="0"/>
        <v>Dec</v>
      </c>
    </row>
    <row r="55" spans="1:3" x14ac:dyDescent="0.35">
      <c r="A55" s="4" t="s">
        <v>79</v>
      </c>
      <c r="B55" s="5">
        <v>20758</v>
      </c>
      <c r="C55" t="str">
        <f t="shared" si="0"/>
        <v>Oct</v>
      </c>
    </row>
    <row r="56" spans="1:3" x14ac:dyDescent="0.35">
      <c r="A56" s="4" t="s">
        <v>79</v>
      </c>
      <c r="B56" s="5">
        <v>28793</v>
      </c>
      <c r="C56" t="str">
        <f t="shared" si="0"/>
        <v>Oct</v>
      </c>
    </row>
    <row r="57" spans="1:3" x14ac:dyDescent="0.35">
      <c r="A57" s="4" t="s">
        <v>80</v>
      </c>
      <c r="B57" s="5">
        <v>21234</v>
      </c>
      <c r="C57" t="str">
        <f t="shared" si="0"/>
        <v>Feb</v>
      </c>
    </row>
    <row r="58" spans="1:3" x14ac:dyDescent="0.35">
      <c r="A58" s="4" t="s">
        <v>81</v>
      </c>
      <c r="B58" s="5">
        <v>20704</v>
      </c>
      <c r="C58" t="str">
        <f t="shared" si="0"/>
        <v>Sep</v>
      </c>
    </row>
    <row r="59" spans="1:3" x14ac:dyDescent="0.35">
      <c r="A59" s="4" t="s">
        <v>81</v>
      </c>
      <c r="B59" s="5">
        <v>22208</v>
      </c>
      <c r="C59" t="str">
        <f t="shared" si="0"/>
        <v>Oct</v>
      </c>
    </row>
    <row r="60" spans="1:3" x14ac:dyDescent="0.35">
      <c r="A60" s="4" t="s">
        <v>82</v>
      </c>
      <c r="B60" s="5">
        <v>18376</v>
      </c>
      <c r="C60" t="str">
        <f t="shared" si="0"/>
        <v>Apr</v>
      </c>
    </row>
    <row r="61" spans="1:3" x14ac:dyDescent="0.35">
      <c r="A61" s="4" t="s">
        <v>83</v>
      </c>
      <c r="B61" s="5">
        <v>20279</v>
      </c>
      <c r="C61" t="str">
        <f t="shared" si="0"/>
        <v>Jul</v>
      </c>
    </row>
    <row r="62" spans="1:3" x14ac:dyDescent="0.35">
      <c r="A62" s="4" t="s">
        <v>83</v>
      </c>
      <c r="B62" s="5">
        <v>16152</v>
      </c>
      <c r="C62" t="str">
        <f t="shared" si="0"/>
        <v>Mar</v>
      </c>
    </row>
    <row r="63" spans="1:3" x14ac:dyDescent="0.35">
      <c r="A63" s="4" t="s">
        <v>83</v>
      </c>
      <c r="B63" s="5">
        <v>22505</v>
      </c>
      <c r="C63" t="str">
        <f t="shared" si="0"/>
        <v>Aug</v>
      </c>
    </row>
    <row r="64" spans="1:3" x14ac:dyDescent="0.35">
      <c r="A64" s="4" t="s">
        <v>83</v>
      </c>
      <c r="B64" s="5">
        <v>23977</v>
      </c>
      <c r="C64" t="str">
        <f t="shared" si="0"/>
        <v>Aug</v>
      </c>
    </row>
    <row r="65" spans="1:3" x14ac:dyDescent="0.35">
      <c r="A65" s="4" t="s">
        <v>84</v>
      </c>
      <c r="B65" s="5">
        <v>22943</v>
      </c>
      <c r="C65" t="str">
        <f t="shared" si="0"/>
        <v>Oct</v>
      </c>
    </row>
    <row r="66" spans="1:3" x14ac:dyDescent="0.35">
      <c r="A66" s="4" t="s">
        <v>84</v>
      </c>
      <c r="B66" s="5">
        <v>18686</v>
      </c>
      <c r="C66" t="str">
        <f t="shared" si="0"/>
        <v>Feb</v>
      </c>
    </row>
    <row r="67" spans="1:3" x14ac:dyDescent="0.35">
      <c r="A67" s="4" t="s">
        <v>85</v>
      </c>
      <c r="B67" s="5">
        <v>16407</v>
      </c>
      <c r="C67" t="str">
        <f t="shared" ref="C67:C76" si="2">TEXT(B67,"MMM")</f>
        <v>Dec</v>
      </c>
    </row>
    <row r="68" spans="1:3" x14ac:dyDescent="0.35">
      <c r="A68" s="4" t="s">
        <v>86</v>
      </c>
      <c r="B68" s="5">
        <v>21249</v>
      </c>
      <c r="C68" t="str">
        <f t="shared" si="2"/>
        <v>Mar</v>
      </c>
    </row>
    <row r="69" spans="1:3" x14ac:dyDescent="0.35">
      <c r="A69" s="4" t="s">
        <v>87</v>
      </c>
      <c r="B69" s="5">
        <v>18907</v>
      </c>
      <c r="C69" t="str">
        <f t="shared" si="2"/>
        <v>Oct</v>
      </c>
    </row>
    <row r="70" spans="1:3" x14ac:dyDescent="0.35">
      <c r="A70" s="4" t="s">
        <v>88</v>
      </c>
      <c r="B70" s="5">
        <v>17880</v>
      </c>
      <c r="C70" t="str">
        <f t="shared" si="2"/>
        <v>Dec</v>
      </c>
    </row>
    <row r="71" spans="1:3" x14ac:dyDescent="0.35">
      <c r="A71" s="4" t="s">
        <v>88</v>
      </c>
      <c r="B71" s="5">
        <v>19811</v>
      </c>
      <c r="C71" t="str">
        <f t="shared" si="2"/>
        <v>Mar</v>
      </c>
    </row>
    <row r="72" spans="1:3" x14ac:dyDescent="0.35">
      <c r="A72" s="4" t="s">
        <v>89</v>
      </c>
      <c r="B72" s="5">
        <v>27288</v>
      </c>
      <c r="C72" t="str">
        <f t="shared" si="2"/>
        <v>Sep</v>
      </c>
    </row>
    <row r="73" spans="1:3" x14ac:dyDescent="0.35">
      <c r="A73" s="4" t="s">
        <v>89</v>
      </c>
      <c r="B73" s="5">
        <v>19495</v>
      </c>
      <c r="C73" t="str">
        <f t="shared" si="2"/>
        <v>May</v>
      </c>
    </row>
    <row r="74" spans="1:3" x14ac:dyDescent="0.35">
      <c r="A74" s="4" t="s">
        <v>90</v>
      </c>
      <c r="B74" s="5">
        <v>21899</v>
      </c>
      <c r="C74" t="str">
        <f t="shared" si="2"/>
        <v>Dec</v>
      </c>
    </row>
    <row r="75" spans="1:3" x14ac:dyDescent="0.35">
      <c r="A75" s="4" t="s">
        <v>91</v>
      </c>
      <c r="B75" s="5">
        <v>22171</v>
      </c>
      <c r="C75" t="str">
        <f t="shared" si="2"/>
        <v>Sep</v>
      </c>
    </row>
    <row r="76" spans="1:3" x14ac:dyDescent="0.35">
      <c r="A76" s="4" t="s">
        <v>91</v>
      </c>
      <c r="B76" s="5">
        <v>22175</v>
      </c>
      <c r="C76" t="str">
        <f t="shared" si="2"/>
        <v>Sep</v>
      </c>
    </row>
    <row r="78" spans="1:3" x14ac:dyDescent="0.35">
      <c r="B78" s="3" t="s">
        <v>24</v>
      </c>
    </row>
    <row r="79" spans="1:3" x14ac:dyDescent="0.35">
      <c r="B79" s="3">
        <v>1</v>
      </c>
    </row>
    <row r="80" spans="1:3" x14ac:dyDescent="0.35">
      <c r="B80" s="3">
        <v>2</v>
      </c>
    </row>
    <row r="81" spans="1:2" x14ac:dyDescent="0.35">
      <c r="B81" s="3">
        <v>3</v>
      </c>
    </row>
    <row r="82" spans="1:2" x14ac:dyDescent="0.35">
      <c r="B82" s="3">
        <v>4</v>
      </c>
    </row>
    <row r="83" spans="1:2" x14ac:dyDescent="0.35">
      <c r="B83" s="3">
        <v>5</v>
      </c>
    </row>
    <row r="84" spans="1:2" x14ac:dyDescent="0.35">
      <c r="B84" s="3">
        <v>6</v>
      </c>
    </row>
    <row r="85" spans="1:2" x14ac:dyDescent="0.35">
      <c r="B85" s="3">
        <v>7</v>
      </c>
    </row>
    <row r="86" spans="1:2" x14ac:dyDescent="0.35">
      <c r="B86" s="3">
        <v>8</v>
      </c>
    </row>
    <row r="87" spans="1:2" x14ac:dyDescent="0.35">
      <c r="B87" s="3">
        <v>9</v>
      </c>
    </row>
    <row r="88" spans="1:2" x14ac:dyDescent="0.35">
      <c r="B88" s="3">
        <v>10</v>
      </c>
    </row>
    <row r="89" spans="1:2" x14ac:dyDescent="0.35">
      <c r="B89" s="3">
        <v>11</v>
      </c>
    </row>
    <row r="90" spans="1:2" x14ac:dyDescent="0.35">
      <c r="B90" s="3">
        <v>12</v>
      </c>
    </row>
    <row r="94" spans="1:2" x14ac:dyDescent="0.35">
      <c r="A9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231-3E93-4587-9AFD-6A3BC28AA512}">
  <dimension ref="A1:U18"/>
  <sheetViews>
    <sheetView showGridLines="0" workbookViewId="0">
      <selection activeCell="R13" sqref="R13"/>
    </sheetView>
  </sheetViews>
  <sheetFormatPr defaultRowHeight="14.5" x14ac:dyDescent="0.35"/>
  <cols>
    <col min="2" max="2" width="11.6328125" bestFit="1" customWidth="1"/>
  </cols>
  <sheetData>
    <row r="1" spans="1:21" x14ac:dyDescent="0.35">
      <c r="A1" s="10" t="s">
        <v>96</v>
      </c>
    </row>
    <row r="3" spans="1:21" x14ac:dyDescent="0.35">
      <c r="A3" s="11" t="s">
        <v>93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</row>
    <row r="4" spans="1:21" ht="26.5" x14ac:dyDescent="0.35">
      <c r="A4" s="12" t="s">
        <v>94</v>
      </c>
      <c r="B4" s="14">
        <v>-1266.4100000000001</v>
      </c>
      <c r="C4" s="14">
        <v>-1266.4100000000001</v>
      </c>
      <c r="D4" s="14">
        <v>-6090</v>
      </c>
      <c r="E4" s="14">
        <v>-1266.4100000000001</v>
      </c>
      <c r="F4" s="14">
        <v>-1266.4100000000001</v>
      </c>
      <c r="G4" s="14">
        <v>-9839</v>
      </c>
      <c r="H4" s="14">
        <v>-1266.4100000000001</v>
      </c>
      <c r="I4" s="14">
        <v>-1266.4100000000001</v>
      </c>
      <c r="J4" s="14">
        <v>-3489</v>
      </c>
      <c r="K4" s="14">
        <v>-1266.4100000000001</v>
      </c>
      <c r="L4" s="14">
        <v>-1266.4100000000001</v>
      </c>
      <c r="M4" s="14">
        <v>-1266.4100000000001</v>
      </c>
      <c r="N4" s="14">
        <v>-1266.4100000000001</v>
      </c>
      <c r="O4" s="14">
        <v>-1266.4100000000001</v>
      </c>
      <c r="P4" s="14">
        <v>-1266.4100000000001</v>
      </c>
      <c r="Q4" s="14">
        <v>-1266.4100000000001</v>
      </c>
      <c r="R4" s="14">
        <v>-1266.4100000000001</v>
      </c>
      <c r="S4" s="14">
        <v>-1266.4100000000001</v>
      </c>
      <c r="T4" s="14">
        <v>-1266.4100000000001</v>
      </c>
      <c r="U4" s="14">
        <v>-1266.4100000000001</v>
      </c>
    </row>
    <row r="5" spans="1:21" ht="52.5" x14ac:dyDescent="0.35">
      <c r="A5" s="12" t="s">
        <v>95</v>
      </c>
      <c r="B5" s="14">
        <v>-1266.4100000000001</v>
      </c>
      <c r="C5" s="13">
        <f>B5+C4</f>
        <v>-2532.8200000000002</v>
      </c>
      <c r="D5" s="13">
        <f>C5+D4</f>
        <v>-8622.82</v>
      </c>
      <c r="E5" s="13">
        <f t="shared" ref="E5:U5" si="0">D5+E4</f>
        <v>-9889.23</v>
      </c>
      <c r="F5" s="13">
        <f t="shared" si="0"/>
        <v>-11155.64</v>
      </c>
      <c r="G5" s="13">
        <f t="shared" si="0"/>
        <v>-20994.639999999999</v>
      </c>
      <c r="H5" s="13">
        <f t="shared" si="0"/>
        <v>-22261.05</v>
      </c>
      <c r="I5" s="13">
        <f t="shared" si="0"/>
        <v>-23527.46</v>
      </c>
      <c r="J5" s="13">
        <f t="shared" si="0"/>
        <v>-27016.46</v>
      </c>
      <c r="K5" s="13">
        <f t="shared" si="0"/>
        <v>-28282.87</v>
      </c>
      <c r="L5" s="13">
        <f t="shared" si="0"/>
        <v>-29549.279999999999</v>
      </c>
      <c r="M5" s="13">
        <f t="shared" si="0"/>
        <v>-30815.69</v>
      </c>
      <c r="N5" s="13">
        <f t="shared" si="0"/>
        <v>-32082.1</v>
      </c>
      <c r="O5" s="13">
        <f t="shared" si="0"/>
        <v>-33348.51</v>
      </c>
      <c r="P5" s="13">
        <f t="shared" si="0"/>
        <v>-34614.920000000006</v>
      </c>
      <c r="Q5" s="13">
        <f t="shared" si="0"/>
        <v>-35881.330000000009</v>
      </c>
      <c r="R5" s="13">
        <f t="shared" si="0"/>
        <v>-37147.740000000013</v>
      </c>
      <c r="S5" s="13">
        <f t="shared" si="0"/>
        <v>-38414.150000000016</v>
      </c>
      <c r="T5" s="13">
        <f t="shared" si="0"/>
        <v>-39680.560000000019</v>
      </c>
      <c r="U5" s="13">
        <f t="shared" si="0"/>
        <v>-40946.970000000023</v>
      </c>
    </row>
    <row r="18" spans="11:11" x14ac:dyDescent="0.35">
      <c r="K18">
        <v>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E3F8-360D-4B87-BD0E-131C9C839C27}">
  <dimension ref="A1:E7"/>
  <sheetViews>
    <sheetView showGridLines="0" workbookViewId="0">
      <selection activeCell="C1" sqref="C1"/>
    </sheetView>
  </sheetViews>
  <sheetFormatPr defaultRowHeight="14.5" x14ac:dyDescent="0.35"/>
  <cols>
    <col min="1" max="9" width="9.1796875"/>
  </cols>
  <sheetData>
    <row r="1" spans="1:5" x14ac:dyDescent="0.35">
      <c r="A1">
        <v>1</v>
      </c>
      <c r="C1" s="9">
        <f>AVERAGEIF(A1:A7,"&lt;&gt;0")</f>
        <v>4.2</v>
      </c>
      <c r="E1" t="s">
        <v>97</v>
      </c>
    </row>
    <row r="2" spans="1:5" x14ac:dyDescent="0.35">
      <c r="A2">
        <v>2</v>
      </c>
    </row>
    <row r="3" spans="1:5" x14ac:dyDescent="0.35">
      <c r="A3">
        <v>3</v>
      </c>
    </row>
    <row r="4" spans="1:5" x14ac:dyDescent="0.35">
      <c r="A4">
        <v>0</v>
      </c>
    </row>
    <row r="5" spans="1:5" x14ac:dyDescent="0.35">
      <c r="A5">
        <v>12</v>
      </c>
    </row>
    <row r="6" spans="1:5" x14ac:dyDescent="0.35">
      <c r="A6">
        <v>3</v>
      </c>
    </row>
    <row r="7" spans="1:5" x14ac:dyDescent="0.35">
      <c r="A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4C91-4DC5-4C9E-87C1-E7EDCDE47421}">
  <dimension ref="A1:F22"/>
  <sheetViews>
    <sheetView showGridLines="0" workbookViewId="0">
      <selection activeCell="M16" sqref="M16"/>
    </sheetView>
  </sheetViews>
  <sheetFormatPr defaultColWidth="9.1796875" defaultRowHeight="14.5" x14ac:dyDescent="0.35"/>
  <sheetData>
    <row r="1" spans="1:6" x14ac:dyDescent="0.35">
      <c r="A1">
        <v>88</v>
      </c>
      <c r="D1" s="9">
        <f>SUM(A1:A5)</f>
        <v>407</v>
      </c>
      <c r="F1" t="s">
        <v>98</v>
      </c>
    </row>
    <row r="2" spans="1:6" x14ac:dyDescent="0.35">
      <c r="A2">
        <v>62</v>
      </c>
    </row>
    <row r="3" spans="1:6" x14ac:dyDescent="0.35">
      <c r="A3">
        <v>87</v>
      </c>
    </row>
    <row r="4" spans="1:6" x14ac:dyDescent="0.35">
      <c r="A4">
        <v>90</v>
      </c>
    </row>
    <row r="5" spans="1:6" x14ac:dyDescent="0.35">
      <c r="A5">
        <v>80</v>
      </c>
      <c r="D5" cm="1">
        <f t="array" ref="D5">SUM(LARGE(A1:A22,{1,2,3,4,5}))</f>
        <v>437</v>
      </c>
    </row>
    <row r="6" spans="1:6" x14ac:dyDescent="0.35">
      <c r="A6">
        <v>54</v>
      </c>
    </row>
    <row r="7" spans="1:6" x14ac:dyDescent="0.35">
      <c r="A7">
        <v>86</v>
      </c>
    </row>
    <row r="8" spans="1:6" x14ac:dyDescent="0.35">
      <c r="A8">
        <v>66</v>
      </c>
    </row>
    <row r="9" spans="1:6" x14ac:dyDescent="0.35">
      <c r="A9">
        <v>47</v>
      </c>
    </row>
    <row r="10" spans="1:6" x14ac:dyDescent="0.35">
      <c r="A10">
        <v>71</v>
      </c>
    </row>
    <row r="11" spans="1:6" x14ac:dyDescent="0.35">
      <c r="A11">
        <v>52</v>
      </c>
    </row>
    <row r="12" spans="1:6" x14ac:dyDescent="0.35">
      <c r="A12">
        <v>49</v>
      </c>
    </row>
    <row r="13" spans="1:6" x14ac:dyDescent="0.35">
      <c r="A13">
        <v>22</v>
      </c>
    </row>
    <row r="14" spans="1:6" x14ac:dyDescent="0.35">
      <c r="A14">
        <v>52</v>
      </c>
    </row>
    <row r="15" spans="1:6" x14ac:dyDescent="0.35">
      <c r="A15">
        <v>86</v>
      </c>
    </row>
    <row r="16" spans="1:6" x14ac:dyDescent="0.35">
      <c r="A16">
        <v>56</v>
      </c>
    </row>
    <row r="17" spans="1:1" x14ac:dyDescent="0.35">
      <c r="A17">
        <v>78</v>
      </c>
    </row>
    <row r="18" spans="1:1" x14ac:dyDescent="0.35">
      <c r="A18">
        <v>62</v>
      </c>
    </row>
    <row r="19" spans="1:1" x14ac:dyDescent="0.35">
      <c r="A19">
        <v>36</v>
      </c>
    </row>
    <row r="20" spans="1:1" x14ac:dyDescent="0.35">
      <c r="A20">
        <v>15</v>
      </c>
    </row>
    <row r="21" spans="1:1" x14ac:dyDescent="0.35">
      <c r="A21">
        <v>47</v>
      </c>
    </row>
    <row r="22" spans="1:1" x14ac:dyDescent="0.35">
      <c r="A22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EE6-674E-4E96-B629-FAA84E4CDDE7}">
  <dimension ref="A1:V9"/>
  <sheetViews>
    <sheetView showGridLines="0" workbookViewId="0">
      <selection activeCell="A9" sqref="A9"/>
    </sheetView>
  </sheetViews>
  <sheetFormatPr defaultColWidth="9.1796875" defaultRowHeight="14.5" x14ac:dyDescent="0.35"/>
  <sheetData>
    <row r="1" spans="1:22" x14ac:dyDescent="0.35">
      <c r="A1" t="s">
        <v>99</v>
      </c>
    </row>
    <row r="3" spans="1:22" x14ac:dyDescent="0.35">
      <c r="A3" t="s">
        <v>100</v>
      </c>
    </row>
    <row r="4" spans="1:22" x14ac:dyDescent="0.35">
      <c r="A4" t="s">
        <v>101</v>
      </c>
      <c r="B4" t="s">
        <v>18</v>
      </c>
      <c r="C4" t="s">
        <v>102</v>
      </c>
      <c r="D4" t="s">
        <v>103</v>
      </c>
      <c r="E4" t="s">
        <v>6</v>
      </c>
      <c r="F4" t="s">
        <v>104</v>
      </c>
      <c r="G4" t="s">
        <v>7</v>
      </c>
      <c r="H4" t="s">
        <v>6</v>
      </c>
      <c r="I4" t="s">
        <v>102</v>
      </c>
      <c r="J4" t="s">
        <v>18</v>
      </c>
      <c r="K4" t="s">
        <v>8</v>
      </c>
      <c r="L4" t="s">
        <v>6</v>
      </c>
      <c r="M4" t="s">
        <v>105</v>
      </c>
      <c r="N4" t="s">
        <v>105</v>
      </c>
      <c r="O4" t="s">
        <v>104</v>
      </c>
      <c r="P4" t="s">
        <v>18</v>
      </c>
      <c r="Q4" t="s">
        <v>8</v>
      </c>
      <c r="R4" t="s">
        <v>6</v>
      </c>
      <c r="S4" t="s">
        <v>106</v>
      </c>
      <c r="T4" t="s">
        <v>18</v>
      </c>
      <c r="U4" t="s">
        <v>107</v>
      </c>
      <c r="V4" t="s">
        <v>108</v>
      </c>
    </row>
    <row r="7" spans="1:22" x14ac:dyDescent="0.35">
      <c r="A7" s="2" t="s">
        <v>101</v>
      </c>
      <c r="B7" s="2" t="s">
        <v>18</v>
      </c>
      <c r="C7" s="2" t="s">
        <v>102</v>
      </c>
      <c r="D7" s="2" t="s">
        <v>103</v>
      </c>
      <c r="E7" s="2" t="s">
        <v>6</v>
      </c>
      <c r="F7" s="2" t="s">
        <v>104</v>
      </c>
      <c r="G7" s="2" t="s">
        <v>7</v>
      </c>
      <c r="H7" s="2" t="s">
        <v>6</v>
      </c>
      <c r="I7" s="2" t="s">
        <v>102</v>
      </c>
      <c r="J7" s="2" t="s">
        <v>18</v>
      </c>
      <c r="K7" s="2" t="s">
        <v>8</v>
      </c>
      <c r="L7" s="2" t="s">
        <v>6</v>
      </c>
      <c r="M7" s="2" t="s">
        <v>105</v>
      </c>
      <c r="N7" s="2" t="s">
        <v>105</v>
      </c>
      <c r="O7" s="2" t="s">
        <v>104</v>
      </c>
      <c r="P7" s="2" t="s">
        <v>18</v>
      </c>
      <c r="Q7" s="2" t="s">
        <v>8</v>
      </c>
      <c r="R7" s="2" t="s">
        <v>6</v>
      </c>
      <c r="S7" s="2" t="s">
        <v>106</v>
      </c>
      <c r="T7" s="2" t="s">
        <v>18</v>
      </c>
      <c r="U7" s="2" t="s">
        <v>107</v>
      </c>
      <c r="V7" s="2" t="s">
        <v>108</v>
      </c>
    </row>
    <row r="9" spans="1:22" x14ac:dyDescent="0.35">
      <c r="A9" t="str">
        <f>MID($A$1,COLUMN(A1),1)</f>
        <v>V</v>
      </c>
      <c r="B9" t="str">
        <f t="shared" ref="B9:V9" si="0">MID($A$1,COLUMN(B1),1)</f>
        <v>I</v>
      </c>
      <c r="C9" t="str">
        <f t="shared" si="0"/>
        <v>S</v>
      </c>
      <c r="D9" t="str">
        <f t="shared" si="0"/>
        <v>U</v>
      </c>
      <c r="E9" t="str">
        <f t="shared" si="0"/>
        <v>A</v>
      </c>
      <c r="F9" t="str">
        <f t="shared" si="0"/>
        <v>L</v>
      </c>
      <c r="G9" t="str">
        <f t="shared" si="0"/>
        <v>B</v>
      </c>
      <c r="H9" t="str">
        <f t="shared" si="0"/>
        <v>A</v>
      </c>
      <c r="I9" t="str">
        <f t="shared" si="0"/>
        <v>S</v>
      </c>
      <c r="J9" t="str">
        <f t="shared" si="0"/>
        <v>I</v>
      </c>
      <c r="K9" t="str">
        <f t="shared" si="0"/>
        <v>C</v>
      </c>
      <c r="L9" t="str">
        <f t="shared" si="0"/>
        <v>A</v>
      </c>
      <c r="M9" t="str">
        <f t="shared" si="0"/>
        <v>P</v>
      </c>
      <c r="N9" t="str">
        <f t="shared" si="0"/>
        <v>P</v>
      </c>
      <c r="O9" t="str">
        <f t="shared" si="0"/>
        <v>L</v>
      </c>
      <c r="P9" t="str">
        <f t="shared" si="0"/>
        <v>I</v>
      </c>
      <c r="Q9" t="str">
        <f t="shared" si="0"/>
        <v>C</v>
      </c>
      <c r="R9" t="str">
        <f t="shared" si="0"/>
        <v>A</v>
      </c>
      <c r="S9" t="str">
        <f t="shared" si="0"/>
        <v>T</v>
      </c>
      <c r="T9" t="str">
        <f t="shared" si="0"/>
        <v>I</v>
      </c>
      <c r="U9" t="str">
        <f t="shared" si="0"/>
        <v>O</v>
      </c>
      <c r="V9" t="str">
        <f t="shared" si="0"/>
        <v>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3E1B-8F1B-4D50-B154-0B9F502892AA}">
  <dimension ref="A1:J6"/>
  <sheetViews>
    <sheetView showGridLines="0" workbookViewId="0">
      <selection activeCell="H18" sqref="H18"/>
    </sheetView>
  </sheetViews>
  <sheetFormatPr defaultColWidth="9.1796875" defaultRowHeight="14.5" x14ac:dyDescent="0.35"/>
  <sheetData>
    <row r="1" spans="1:10" x14ac:dyDescent="0.35">
      <c r="A1" s="15"/>
      <c r="B1" s="8" t="s">
        <v>109</v>
      </c>
      <c r="C1" s="8" t="s">
        <v>110</v>
      </c>
      <c r="D1" s="8" t="s">
        <v>111</v>
      </c>
      <c r="E1" s="8" t="s">
        <v>112</v>
      </c>
      <c r="J1" t="s">
        <v>113</v>
      </c>
    </row>
    <row r="2" spans="1:10" x14ac:dyDescent="0.35">
      <c r="A2" s="8" t="s">
        <v>114</v>
      </c>
      <c r="B2" s="4">
        <v>962</v>
      </c>
      <c r="C2" s="4">
        <v>861</v>
      </c>
      <c r="D2" s="4">
        <v>867</v>
      </c>
      <c r="E2" s="4">
        <v>883</v>
      </c>
      <c r="G2" s="1" t="s">
        <v>115</v>
      </c>
      <c r="H2" s="2" cm="1">
        <f t="array" ref="H2">SUMPRODUCT((A2:A6=G2)*(B1:E1=G3)*B2:E6)</f>
        <v>941</v>
      </c>
    </row>
    <row r="3" spans="1:10" x14ac:dyDescent="0.35">
      <c r="A3" s="8" t="s">
        <v>116</v>
      </c>
      <c r="B3" s="4">
        <v>651</v>
      </c>
      <c r="C3" s="4">
        <v>630</v>
      </c>
      <c r="D3" s="4">
        <v>960</v>
      </c>
      <c r="E3" s="4">
        <v>714</v>
      </c>
      <c r="G3" s="1" t="s">
        <v>112</v>
      </c>
    </row>
    <row r="4" spans="1:10" x14ac:dyDescent="0.35">
      <c r="A4" s="8" t="s">
        <v>117</v>
      </c>
      <c r="B4" s="4">
        <v>772</v>
      </c>
      <c r="C4" s="4">
        <v>568</v>
      </c>
      <c r="D4" s="4">
        <v>558</v>
      </c>
      <c r="E4" s="4">
        <v>549</v>
      </c>
    </row>
    <row r="5" spans="1:10" x14ac:dyDescent="0.35">
      <c r="A5" s="8" t="s">
        <v>118</v>
      </c>
      <c r="B5" s="4">
        <v>571</v>
      </c>
      <c r="C5" s="4">
        <v>837</v>
      </c>
      <c r="D5" s="4">
        <v>934</v>
      </c>
      <c r="E5" s="4">
        <v>675</v>
      </c>
    </row>
    <row r="6" spans="1:10" x14ac:dyDescent="0.35">
      <c r="A6" s="8" t="s">
        <v>115</v>
      </c>
      <c r="B6" s="4">
        <v>990</v>
      </c>
      <c r="C6" s="4">
        <v>832</v>
      </c>
      <c r="D6" s="4">
        <v>932</v>
      </c>
      <c r="E6" s="4">
        <v>941</v>
      </c>
    </row>
  </sheetData>
  <dataValidations count="2">
    <dataValidation type="list" allowBlank="1" showInputMessage="1" showErrorMessage="1" sqref="G3" xr:uid="{2232CF9D-55D6-49CF-BA25-BEBFA1F03085}">
      <formula1>$B$1:$E$1</formula1>
    </dataValidation>
    <dataValidation type="list" allowBlank="1" showInputMessage="1" showErrorMessage="1" sqref="G2" xr:uid="{48CD1296-37E6-410F-8E78-8449A3C223C5}">
      <formula1>$A$2:$A$6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5CDE-A55E-4B86-8203-A78F16CA9C5B}">
  <dimension ref="A1:H15"/>
  <sheetViews>
    <sheetView showGridLines="0" zoomScale="74" workbookViewId="0">
      <selection activeCell="S24" sqref="S24"/>
    </sheetView>
  </sheetViews>
  <sheetFormatPr defaultRowHeight="14.5" x14ac:dyDescent="0.35"/>
  <sheetData>
    <row r="1" spans="1:8" x14ac:dyDescent="0.35">
      <c r="A1" t="s">
        <v>119</v>
      </c>
      <c r="B1" t="s">
        <v>4</v>
      </c>
      <c r="H1" t="s">
        <v>136</v>
      </c>
    </row>
    <row r="2" spans="1:8" x14ac:dyDescent="0.35">
      <c r="A2" t="s">
        <v>27</v>
      </c>
      <c r="B2">
        <v>65</v>
      </c>
    </row>
    <row r="3" spans="1:8" x14ac:dyDescent="0.35">
      <c r="A3" t="s">
        <v>29</v>
      </c>
      <c r="B3">
        <v>78</v>
      </c>
    </row>
    <row r="4" spans="1:8" x14ac:dyDescent="0.35">
      <c r="A4" t="s">
        <v>31</v>
      </c>
      <c r="B4">
        <v>77</v>
      </c>
    </row>
    <row r="5" spans="1:8" x14ac:dyDescent="0.35">
      <c r="A5" t="s">
        <v>33</v>
      </c>
      <c r="B5">
        <v>32</v>
      </c>
    </row>
    <row r="6" spans="1:8" x14ac:dyDescent="0.35">
      <c r="A6" t="s">
        <v>35</v>
      </c>
      <c r="B6">
        <v>58</v>
      </c>
    </row>
    <row r="7" spans="1:8" x14ac:dyDescent="0.35">
      <c r="A7" t="s">
        <v>37</v>
      </c>
      <c r="B7">
        <v>90</v>
      </c>
    </row>
    <row r="8" spans="1:8" x14ac:dyDescent="0.35">
      <c r="A8" t="s">
        <v>39</v>
      </c>
      <c r="B8">
        <v>53</v>
      </c>
    </row>
    <row r="9" spans="1:8" x14ac:dyDescent="0.35">
      <c r="A9" t="s">
        <v>41</v>
      </c>
      <c r="B9">
        <v>14</v>
      </c>
    </row>
    <row r="10" spans="1:8" x14ac:dyDescent="0.35">
      <c r="A10" t="s">
        <v>43</v>
      </c>
      <c r="B10">
        <v>34</v>
      </c>
    </row>
    <row r="11" spans="1:8" x14ac:dyDescent="0.35">
      <c r="A11" t="s">
        <v>44</v>
      </c>
      <c r="B11">
        <v>64</v>
      </c>
    </row>
    <row r="12" spans="1:8" x14ac:dyDescent="0.35">
      <c r="A12" t="s">
        <v>45</v>
      </c>
      <c r="B12">
        <v>26</v>
      </c>
    </row>
    <row r="13" spans="1:8" x14ac:dyDescent="0.35">
      <c r="A13" t="s">
        <v>47</v>
      </c>
      <c r="B13">
        <v>89</v>
      </c>
    </row>
    <row r="14" spans="1:8" x14ac:dyDescent="0.35">
      <c r="A14" t="s">
        <v>142</v>
      </c>
      <c r="B14">
        <v>90</v>
      </c>
    </row>
    <row r="15" spans="1:8" x14ac:dyDescent="0.35">
      <c r="A15" t="s">
        <v>143</v>
      </c>
      <c r="B15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261F-7CE6-49AF-860E-D5D1D10412D6}">
  <dimension ref="A1:M20"/>
  <sheetViews>
    <sheetView showGridLines="0" workbookViewId="0">
      <selection activeCell="Q8" sqref="Q8"/>
    </sheetView>
  </sheetViews>
  <sheetFormatPr defaultRowHeight="14.5" x14ac:dyDescent="0.35"/>
  <cols>
    <col min="1" max="1" width="10.81640625" style="3" bestFit="1" customWidth="1"/>
    <col min="2" max="2" width="13.1796875" bestFit="1" customWidth="1"/>
    <col min="3" max="3" width="14.453125" bestFit="1" customWidth="1"/>
    <col min="4" max="4" width="10" bestFit="1" customWidth="1"/>
    <col min="5" max="5" width="8.81640625" bestFit="1" customWidth="1"/>
    <col min="6" max="6" width="13.81640625" bestFit="1" customWidth="1"/>
    <col min="7" max="7" width="9" bestFit="1" customWidth="1"/>
    <col min="8" max="8" width="9.54296875" bestFit="1" customWidth="1"/>
    <col min="11" max="11" width="13.1796875" bestFit="1" customWidth="1"/>
  </cols>
  <sheetData>
    <row r="1" spans="1:13" x14ac:dyDescent="0.35">
      <c r="A1" s="3" t="s">
        <v>120</v>
      </c>
      <c r="B1" t="s">
        <v>133</v>
      </c>
      <c r="C1" t="s">
        <v>122</v>
      </c>
      <c r="D1" t="s">
        <v>4</v>
      </c>
      <c r="E1" t="s">
        <v>123</v>
      </c>
      <c r="F1" t="s">
        <v>124</v>
      </c>
      <c r="G1" t="s">
        <v>5</v>
      </c>
      <c r="H1" t="s">
        <v>125</v>
      </c>
      <c r="K1" t="s">
        <v>121</v>
      </c>
      <c r="M1" t="s">
        <v>135</v>
      </c>
    </row>
    <row r="2" spans="1:13" x14ac:dyDescent="0.35">
      <c r="A2" s="3">
        <v>40953</v>
      </c>
      <c r="B2" t="s">
        <v>133</v>
      </c>
      <c r="C2">
        <v>44</v>
      </c>
      <c r="D2">
        <v>4462.2299999999996</v>
      </c>
      <c r="E2">
        <v>0.04</v>
      </c>
      <c r="F2" t="s">
        <v>129</v>
      </c>
      <c r="G2">
        <v>440.72</v>
      </c>
      <c r="H2">
        <v>100.98</v>
      </c>
      <c r="K2" t="s">
        <v>133</v>
      </c>
    </row>
    <row r="3" spans="1:13" x14ac:dyDescent="0.35">
      <c r="A3" s="3">
        <v>40953</v>
      </c>
      <c r="B3" t="s">
        <v>128</v>
      </c>
      <c r="C3">
        <v>11</v>
      </c>
      <c r="D3">
        <v>663.78400000000011</v>
      </c>
      <c r="E3">
        <v>0.25</v>
      </c>
      <c r="F3" t="s">
        <v>127</v>
      </c>
      <c r="G3">
        <v>-481.041</v>
      </c>
      <c r="H3">
        <v>71.37</v>
      </c>
      <c r="K3" t="s">
        <v>128</v>
      </c>
    </row>
    <row r="4" spans="1:13" x14ac:dyDescent="0.35">
      <c r="A4" s="3">
        <v>41183</v>
      </c>
      <c r="B4" t="s">
        <v>128</v>
      </c>
      <c r="C4">
        <v>49</v>
      </c>
      <c r="D4">
        <v>10123.02</v>
      </c>
      <c r="E4">
        <v>7.0000000000000007E-2</v>
      </c>
      <c r="F4" t="s">
        <v>129</v>
      </c>
      <c r="G4">
        <v>457.81</v>
      </c>
      <c r="H4">
        <v>208.16</v>
      </c>
      <c r="K4" t="s">
        <v>132</v>
      </c>
    </row>
    <row r="5" spans="1:13" x14ac:dyDescent="0.35">
      <c r="A5" s="3">
        <v>41183</v>
      </c>
      <c r="B5" t="s">
        <v>128</v>
      </c>
      <c r="C5">
        <v>27</v>
      </c>
      <c r="D5">
        <v>244.57</v>
      </c>
      <c r="E5">
        <v>0.01</v>
      </c>
      <c r="F5" t="s">
        <v>127</v>
      </c>
      <c r="G5">
        <v>46.707500000000003</v>
      </c>
      <c r="H5">
        <v>8.69</v>
      </c>
      <c r="K5" t="s">
        <v>126</v>
      </c>
    </row>
    <row r="6" spans="1:13" x14ac:dyDescent="0.35">
      <c r="A6" s="3">
        <v>40734</v>
      </c>
      <c r="B6" t="s">
        <v>128</v>
      </c>
      <c r="C6">
        <v>30</v>
      </c>
      <c r="D6">
        <v>4965.7594999999992</v>
      </c>
      <c r="E6">
        <v>0.08</v>
      </c>
      <c r="F6" t="s">
        <v>127</v>
      </c>
      <c r="G6">
        <v>1198.971</v>
      </c>
      <c r="H6">
        <v>195.99</v>
      </c>
      <c r="K6" t="s">
        <v>130</v>
      </c>
    </row>
    <row r="7" spans="1:13" x14ac:dyDescent="0.35">
      <c r="A7" s="3">
        <v>40711</v>
      </c>
      <c r="B7" t="s">
        <v>128</v>
      </c>
      <c r="C7">
        <v>12</v>
      </c>
      <c r="D7">
        <v>93.54</v>
      </c>
      <c r="E7">
        <v>0.03</v>
      </c>
      <c r="F7" t="s">
        <v>127</v>
      </c>
      <c r="G7">
        <v>-54.038499999999999</v>
      </c>
      <c r="H7">
        <v>7.3</v>
      </c>
    </row>
    <row r="8" spans="1:13" x14ac:dyDescent="0.35">
      <c r="A8" s="3">
        <v>40711</v>
      </c>
      <c r="B8" t="s">
        <v>128</v>
      </c>
      <c r="C8">
        <v>22</v>
      </c>
      <c r="D8">
        <v>905.08</v>
      </c>
      <c r="E8">
        <v>0.09</v>
      </c>
      <c r="F8" t="s">
        <v>127</v>
      </c>
      <c r="G8">
        <v>127.7</v>
      </c>
      <c r="H8">
        <v>42.76</v>
      </c>
    </row>
    <row r="9" spans="1:13" x14ac:dyDescent="0.35">
      <c r="A9" s="3">
        <v>40626</v>
      </c>
      <c r="B9" t="s">
        <v>132</v>
      </c>
      <c r="C9">
        <v>21</v>
      </c>
      <c r="D9">
        <v>2781.82</v>
      </c>
      <c r="E9">
        <v>7.0000000000000007E-2</v>
      </c>
      <c r="F9" t="s">
        <v>131</v>
      </c>
      <c r="G9">
        <v>-695.26</v>
      </c>
      <c r="H9">
        <v>138.13999999999999</v>
      </c>
    </row>
    <row r="10" spans="1:13" x14ac:dyDescent="0.35">
      <c r="A10" s="3">
        <v>40505</v>
      </c>
      <c r="B10" t="s">
        <v>132</v>
      </c>
      <c r="C10">
        <v>45</v>
      </c>
      <c r="D10">
        <v>196.85</v>
      </c>
      <c r="E10">
        <v>0.01</v>
      </c>
      <c r="F10" t="s">
        <v>127</v>
      </c>
      <c r="G10">
        <v>-166.85</v>
      </c>
      <c r="H10">
        <v>4.28</v>
      </c>
    </row>
    <row r="11" spans="1:13" x14ac:dyDescent="0.35">
      <c r="A11" s="3">
        <v>40505</v>
      </c>
      <c r="B11" t="s">
        <v>132</v>
      </c>
      <c r="C11">
        <v>32</v>
      </c>
      <c r="D11">
        <v>124.56</v>
      </c>
      <c r="E11">
        <v>0.04</v>
      </c>
      <c r="F11" t="s">
        <v>127</v>
      </c>
      <c r="G11">
        <v>-14.33</v>
      </c>
      <c r="H11">
        <v>3.95</v>
      </c>
    </row>
    <row r="12" spans="1:13" x14ac:dyDescent="0.35">
      <c r="A12" s="3">
        <v>40693</v>
      </c>
      <c r="B12" t="s">
        <v>126</v>
      </c>
      <c r="C12">
        <v>46</v>
      </c>
      <c r="D12">
        <v>1815.49</v>
      </c>
      <c r="E12">
        <v>0.03</v>
      </c>
      <c r="F12" t="s">
        <v>127</v>
      </c>
      <c r="G12">
        <v>782.91</v>
      </c>
      <c r="H12">
        <v>39.89</v>
      </c>
    </row>
    <row r="13" spans="1:13" x14ac:dyDescent="0.35">
      <c r="A13" s="3">
        <v>40464</v>
      </c>
      <c r="B13" t="s">
        <v>126</v>
      </c>
      <c r="C13">
        <v>6</v>
      </c>
      <c r="D13">
        <v>261.54000000000002</v>
      </c>
      <c r="E13">
        <v>0.04</v>
      </c>
      <c r="F13" t="s">
        <v>127</v>
      </c>
      <c r="G13">
        <v>-213.25</v>
      </c>
      <c r="H13">
        <v>38.94</v>
      </c>
    </row>
    <row r="14" spans="1:13" x14ac:dyDescent="0.35">
      <c r="A14" s="3">
        <v>40235</v>
      </c>
      <c r="B14" t="s">
        <v>130</v>
      </c>
      <c r="C14">
        <v>44</v>
      </c>
      <c r="D14">
        <v>228.41</v>
      </c>
      <c r="E14">
        <v>7.0000000000000007E-2</v>
      </c>
      <c r="F14" t="s">
        <v>127</v>
      </c>
      <c r="G14">
        <v>-226.36</v>
      </c>
      <c r="H14">
        <v>4.9800000000000004</v>
      </c>
    </row>
    <row r="15" spans="1:13" x14ac:dyDescent="0.35">
      <c r="A15" s="3">
        <v>40418</v>
      </c>
      <c r="B15" t="s">
        <v>130</v>
      </c>
      <c r="C15">
        <v>19</v>
      </c>
      <c r="D15">
        <v>394.27</v>
      </c>
      <c r="E15">
        <v>0.08</v>
      </c>
      <c r="F15" t="s">
        <v>127</v>
      </c>
      <c r="G15">
        <v>30.94</v>
      </c>
      <c r="H15">
        <v>21.78</v>
      </c>
    </row>
    <row r="16" spans="1:13" x14ac:dyDescent="0.35">
      <c r="A16" s="3">
        <v>40418</v>
      </c>
      <c r="B16" t="s">
        <v>130</v>
      </c>
      <c r="C16">
        <v>21</v>
      </c>
      <c r="D16">
        <v>146.69</v>
      </c>
      <c r="E16">
        <v>0.05</v>
      </c>
      <c r="F16" t="s">
        <v>127</v>
      </c>
      <c r="G16">
        <v>4.43</v>
      </c>
      <c r="H16">
        <v>6.64</v>
      </c>
    </row>
    <row r="17" spans="1:8" x14ac:dyDescent="0.35">
      <c r="A17" s="3">
        <v>41068</v>
      </c>
      <c r="B17" t="s">
        <v>130</v>
      </c>
      <c r="C17">
        <v>32</v>
      </c>
      <c r="D17">
        <v>716.84</v>
      </c>
      <c r="E17">
        <v>0</v>
      </c>
      <c r="F17" t="s">
        <v>127</v>
      </c>
      <c r="G17">
        <v>134.72</v>
      </c>
      <c r="H17">
        <v>21.78</v>
      </c>
    </row>
    <row r="18" spans="1:8" x14ac:dyDescent="0.35">
      <c r="A18" s="3">
        <v>41068</v>
      </c>
      <c r="B18" t="s">
        <v>130</v>
      </c>
      <c r="C18">
        <v>31</v>
      </c>
      <c r="D18">
        <v>1474.33</v>
      </c>
      <c r="E18">
        <v>0.04</v>
      </c>
      <c r="F18" t="s">
        <v>127</v>
      </c>
      <c r="G18">
        <v>114.46</v>
      </c>
      <c r="H18">
        <v>47.98</v>
      </c>
    </row>
    <row r="19" spans="1:8" x14ac:dyDescent="0.35">
      <c r="A19" s="3">
        <v>41125</v>
      </c>
      <c r="B19" t="s">
        <v>130</v>
      </c>
      <c r="C19">
        <v>15</v>
      </c>
      <c r="D19">
        <v>80.61</v>
      </c>
      <c r="E19">
        <v>0.02</v>
      </c>
      <c r="F19" t="s">
        <v>127</v>
      </c>
      <c r="G19">
        <v>-4.7149999999999999</v>
      </c>
      <c r="H19">
        <v>5.28</v>
      </c>
    </row>
    <row r="20" spans="1:8" x14ac:dyDescent="0.35">
      <c r="A20" s="3">
        <v>40142</v>
      </c>
      <c r="B20" t="s">
        <v>121</v>
      </c>
      <c r="C20">
        <v>16</v>
      </c>
      <c r="D20">
        <v>248.26</v>
      </c>
      <c r="E20">
        <v>7.0000000000000007E-2</v>
      </c>
      <c r="F20" t="s">
        <v>127</v>
      </c>
      <c r="G20">
        <v>93.8</v>
      </c>
      <c r="H20">
        <v>15.74</v>
      </c>
    </row>
  </sheetData>
  <sortState xmlns:xlrd2="http://schemas.microsoft.com/office/spreadsheetml/2017/richdata2" ref="B1:B20">
    <sortCondition ref="B1:B20" customList="Critical,High,Medium,Low,Not Specified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04C0-7F28-4B0A-B2C6-0ECA52A0A150}">
  <dimension ref="A1:J20"/>
  <sheetViews>
    <sheetView showGridLines="0" tabSelected="1" topLeftCell="A3" workbookViewId="0">
      <selection activeCell="M19" sqref="M19"/>
    </sheetView>
  </sheetViews>
  <sheetFormatPr defaultRowHeight="14.5" x14ac:dyDescent="0.35"/>
  <cols>
    <col min="1" max="1" width="10.81640625" bestFit="1" customWidth="1"/>
    <col min="2" max="2" width="13.1796875" bestFit="1" customWidth="1"/>
    <col min="3" max="3" width="14.453125" bestFit="1" customWidth="1"/>
    <col min="4" max="4" width="10" bestFit="1" customWidth="1"/>
    <col min="5" max="5" width="8.81640625" bestFit="1" customWidth="1"/>
    <col min="6" max="6" width="13.81640625" bestFit="1" customWidth="1"/>
    <col min="7" max="7" width="9" bestFit="1" customWidth="1"/>
    <col min="8" max="8" width="9.81640625" bestFit="1" customWidth="1"/>
  </cols>
  <sheetData>
    <row r="1" spans="1:10" x14ac:dyDescent="0.35">
      <c r="A1" s="16" t="s">
        <v>120</v>
      </c>
      <c r="B1" s="1" t="s">
        <v>121</v>
      </c>
      <c r="C1" s="1" t="s">
        <v>122</v>
      </c>
      <c r="D1" s="1" t="s">
        <v>4</v>
      </c>
      <c r="E1" s="1" t="s">
        <v>123</v>
      </c>
      <c r="F1" s="1" t="s">
        <v>124</v>
      </c>
      <c r="G1" s="1" t="s">
        <v>5</v>
      </c>
      <c r="H1" s="1" t="s">
        <v>125</v>
      </c>
    </row>
    <row r="2" spans="1:10" x14ac:dyDescent="0.35">
      <c r="A2" s="3">
        <v>40464</v>
      </c>
      <c r="B2" t="s">
        <v>126</v>
      </c>
      <c r="C2">
        <v>6</v>
      </c>
      <c r="D2">
        <v>261.54000000000002</v>
      </c>
      <c r="E2">
        <v>0.04</v>
      </c>
      <c r="F2" t="s">
        <v>127</v>
      </c>
      <c r="G2">
        <v>-213.25</v>
      </c>
      <c r="H2">
        <v>38.94</v>
      </c>
      <c r="J2" t="s">
        <v>134</v>
      </c>
    </row>
    <row r="3" spans="1:10" x14ac:dyDescent="0.35">
      <c r="A3" s="3">
        <v>41183</v>
      </c>
      <c r="B3" t="s">
        <v>128</v>
      </c>
      <c r="C3">
        <v>49</v>
      </c>
      <c r="D3">
        <v>10123.02</v>
      </c>
      <c r="E3">
        <v>7.0000000000000007E-2</v>
      </c>
      <c r="F3" t="s">
        <v>129</v>
      </c>
      <c r="G3">
        <v>457.81</v>
      </c>
      <c r="H3">
        <v>208.16</v>
      </c>
    </row>
    <row r="4" spans="1:10" x14ac:dyDescent="0.35">
      <c r="A4" s="3">
        <v>41183</v>
      </c>
      <c r="B4" t="s">
        <v>128</v>
      </c>
      <c r="C4">
        <v>27</v>
      </c>
      <c r="D4">
        <v>244.57</v>
      </c>
      <c r="E4">
        <v>0.01</v>
      </c>
      <c r="F4" t="s">
        <v>127</v>
      </c>
      <c r="G4">
        <v>46.707500000000003</v>
      </c>
      <c r="H4">
        <v>8.69</v>
      </c>
    </row>
    <row r="5" spans="1:10" x14ac:dyDescent="0.35">
      <c r="A5" s="3">
        <v>40734</v>
      </c>
      <c r="B5" t="s">
        <v>128</v>
      </c>
      <c r="C5">
        <v>30</v>
      </c>
      <c r="D5">
        <v>4965.7594999999992</v>
      </c>
      <c r="E5">
        <v>0.08</v>
      </c>
      <c r="F5" t="s">
        <v>127</v>
      </c>
      <c r="G5">
        <v>1198.971</v>
      </c>
      <c r="H5">
        <v>195.99</v>
      </c>
    </row>
    <row r="6" spans="1:10" x14ac:dyDescent="0.35">
      <c r="A6" s="3">
        <v>40418</v>
      </c>
      <c r="B6" t="s">
        <v>130</v>
      </c>
      <c r="C6">
        <v>19</v>
      </c>
      <c r="D6">
        <v>394.27</v>
      </c>
      <c r="E6">
        <v>0.08</v>
      </c>
      <c r="F6" t="s">
        <v>127</v>
      </c>
      <c r="G6">
        <v>30.94</v>
      </c>
      <c r="H6">
        <v>21.78</v>
      </c>
    </row>
    <row r="7" spans="1:10" x14ac:dyDescent="0.35">
      <c r="A7" s="3">
        <v>40418</v>
      </c>
      <c r="B7" t="s">
        <v>130</v>
      </c>
      <c r="C7">
        <v>21</v>
      </c>
      <c r="D7">
        <v>146.69</v>
      </c>
      <c r="E7">
        <v>0.05</v>
      </c>
      <c r="F7" t="s">
        <v>127</v>
      </c>
      <c r="G7">
        <v>4.43</v>
      </c>
      <c r="H7">
        <v>6.64</v>
      </c>
    </row>
    <row r="8" spans="1:10" x14ac:dyDescent="0.35">
      <c r="A8" s="3">
        <v>40711</v>
      </c>
      <c r="B8" t="s">
        <v>128</v>
      </c>
      <c r="C8">
        <v>12</v>
      </c>
      <c r="D8">
        <v>93.54</v>
      </c>
      <c r="E8">
        <v>0.03</v>
      </c>
      <c r="F8" t="s">
        <v>127</v>
      </c>
      <c r="G8">
        <v>-54.038499999999999</v>
      </c>
      <c r="H8">
        <v>7.3</v>
      </c>
    </row>
    <row r="9" spans="1:10" x14ac:dyDescent="0.35">
      <c r="A9" s="3">
        <v>40711</v>
      </c>
      <c r="B9" t="s">
        <v>128</v>
      </c>
      <c r="C9">
        <v>22</v>
      </c>
      <c r="D9">
        <v>905.08</v>
      </c>
      <c r="E9">
        <v>0.09</v>
      </c>
      <c r="F9" t="s">
        <v>127</v>
      </c>
      <c r="G9">
        <v>127.7</v>
      </c>
      <c r="H9">
        <v>42.76</v>
      </c>
    </row>
    <row r="10" spans="1:10" x14ac:dyDescent="0.35">
      <c r="A10" s="3">
        <v>40626</v>
      </c>
      <c r="B10" t="s">
        <v>128</v>
      </c>
      <c r="C10">
        <v>21</v>
      </c>
      <c r="D10">
        <v>2781.82</v>
      </c>
      <c r="E10">
        <v>7.0000000000000007E-2</v>
      </c>
      <c r="F10" t="s">
        <v>131</v>
      </c>
      <c r="G10">
        <v>-695.26</v>
      </c>
      <c r="H10">
        <v>138.13999999999999</v>
      </c>
    </row>
    <row r="11" spans="1:10" x14ac:dyDescent="0.35">
      <c r="A11" s="3">
        <v>40235</v>
      </c>
      <c r="B11" t="s">
        <v>126</v>
      </c>
      <c r="C11">
        <v>44</v>
      </c>
      <c r="D11">
        <v>228.41</v>
      </c>
      <c r="E11">
        <v>7.0000000000000007E-2</v>
      </c>
      <c r="F11" t="s">
        <v>127</v>
      </c>
      <c r="G11">
        <v>-226.36</v>
      </c>
      <c r="H11">
        <v>4.9800000000000004</v>
      </c>
    </row>
    <row r="12" spans="1:10" x14ac:dyDescent="0.35">
      <c r="A12" s="3">
        <v>40505</v>
      </c>
      <c r="B12" t="s">
        <v>132</v>
      </c>
      <c r="C12">
        <v>45</v>
      </c>
      <c r="D12">
        <v>196.85</v>
      </c>
      <c r="E12">
        <v>0.01</v>
      </c>
      <c r="F12" t="s">
        <v>127</v>
      </c>
      <c r="G12">
        <v>-166.85</v>
      </c>
      <c r="H12">
        <v>4.28</v>
      </c>
    </row>
    <row r="13" spans="1:10" x14ac:dyDescent="0.35">
      <c r="A13" s="3">
        <v>40505</v>
      </c>
      <c r="B13" t="s">
        <v>132</v>
      </c>
      <c r="C13">
        <v>32</v>
      </c>
      <c r="D13">
        <v>124.56</v>
      </c>
      <c r="E13">
        <v>0.04</v>
      </c>
      <c r="F13" t="s">
        <v>127</v>
      </c>
      <c r="G13">
        <v>-14.33</v>
      </c>
      <c r="H13">
        <v>3.95</v>
      </c>
    </row>
    <row r="14" spans="1:10" x14ac:dyDescent="0.35">
      <c r="A14" s="3">
        <v>41068</v>
      </c>
      <c r="B14" t="s">
        <v>130</v>
      </c>
      <c r="C14">
        <v>32</v>
      </c>
      <c r="D14">
        <v>716.84</v>
      </c>
      <c r="E14">
        <v>0</v>
      </c>
      <c r="F14" t="s">
        <v>127</v>
      </c>
      <c r="G14">
        <v>134.72</v>
      </c>
      <c r="H14">
        <v>21.78</v>
      </c>
    </row>
    <row r="15" spans="1:10" x14ac:dyDescent="0.35">
      <c r="A15" s="3">
        <v>41068</v>
      </c>
      <c r="B15" t="s">
        <v>130</v>
      </c>
      <c r="C15">
        <v>31</v>
      </c>
      <c r="D15">
        <v>1474.33</v>
      </c>
      <c r="E15">
        <v>0.04</v>
      </c>
      <c r="F15" t="s">
        <v>127</v>
      </c>
      <c r="G15">
        <v>114.46</v>
      </c>
      <c r="H15">
        <v>47.98</v>
      </c>
    </row>
    <row r="16" spans="1:10" x14ac:dyDescent="0.35">
      <c r="A16" s="3">
        <v>41125</v>
      </c>
      <c r="B16" t="s">
        <v>130</v>
      </c>
      <c r="C16">
        <v>15</v>
      </c>
      <c r="D16">
        <v>80.61</v>
      </c>
      <c r="E16">
        <v>0.02</v>
      </c>
      <c r="F16" t="s">
        <v>127</v>
      </c>
      <c r="G16">
        <v>-4.7149999999999999</v>
      </c>
      <c r="H16">
        <v>5.28</v>
      </c>
    </row>
    <row r="17" spans="1:8" x14ac:dyDescent="0.35">
      <c r="A17" s="3">
        <v>40693</v>
      </c>
      <c r="B17" t="s">
        <v>132</v>
      </c>
      <c r="C17">
        <v>46</v>
      </c>
      <c r="D17">
        <v>1815.49</v>
      </c>
      <c r="E17">
        <v>0.03</v>
      </c>
      <c r="F17" t="s">
        <v>127</v>
      </c>
      <c r="G17">
        <v>782.91</v>
      </c>
      <c r="H17">
        <v>39.89</v>
      </c>
    </row>
    <row r="18" spans="1:8" x14ac:dyDescent="0.35">
      <c r="A18" s="3">
        <v>40142</v>
      </c>
      <c r="B18" t="s">
        <v>130</v>
      </c>
      <c r="C18">
        <v>16</v>
      </c>
      <c r="D18">
        <v>248.26</v>
      </c>
      <c r="E18">
        <v>7.0000000000000007E-2</v>
      </c>
      <c r="F18" t="s">
        <v>127</v>
      </c>
      <c r="G18">
        <v>93.8</v>
      </c>
      <c r="H18">
        <v>15.74</v>
      </c>
    </row>
    <row r="19" spans="1:8" x14ac:dyDescent="0.35">
      <c r="A19" s="3">
        <v>40953</v>
      </c>
      <c r="B19" t="s">
        <v>133</v>
      </c>
      <c r="C19">
        <v>44</v>
      </c>
      <c r="D19">
        <v>4462.2299999999996</v>
      </c>
      <c r="E19">
        <v>0.04</v>
      </c>
      <c r="F19" t="s">
        <v>129</v>
      </c>
      <c r="G19">
        <v>440.72</v>
      </c>
      <c r="H19">
        <v>100.98</v>
      </c>
    </row>
    <row r="20" spans="1:8" x14ac:dyDescent="0.35">
      <c r="A20" s="3">
        <v>40953</v>
      </c>
      <c r="B20" t="s">
        <v>133</v>
      </c>
      <c r="C20">
        <v>11</v>
      </c>
      <c r="D20">
        <v>663.78400000000011</v>
      </c>
      <c r="E20">
        <v>0.25</v>
      </c>
      <c r="F20" t="s">
        <v>127</v>
      </c>
      <c r="G20">
        <v>-481.041</v>
      </c>
      <c r="H20">
        <v>71.37</v>
      </c>
    </row>
  </sheetData>
  <conditionalFormatting sqref="A1:H20">
    <cfRule type="expression" dxfId="4" priority="3">
      <formula>AND($D2:$D20&gt;5000,$B2:$B20="High")</formula>
    </cfRule>
  </conditionalFormatting>
  <conditionalFormatting sqref="A2:H2 A4:H20">
    <cfRule type="expression" dxfId="3" priority="4">
      <formula>AND($D2&gt;5000,$B2="High")</formula>
    </cfRule>
  </conditionalFormatting>
  <conditionalFormatting sqref="A2:H20">
    <cfRule type="expression" dxfId="2" priority="1">
      <formula>AND($B2="High",$D2&gt;5000)</formula>
    </cfRule>
    <cfRule type="expression" dxfId="1" priority="2">
      <formula>AND($D2&gt;5000,$B2="High")</formula>
    </cfRule>
  </conditionalFormatting>
  <conditionalFormatting sqref="G22">
    <cfRule type="expression" dxfId="0" priority="5">
      <formula>AND($D$1:$D$20&gt;5000,$B$1:$B$20="High")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nishanttelrandhe@outlook.com</cp:lastModifiedBy>
  <dcterms:created xsi:type="dcterms:W3CDTF">2019-05-11T07:21:21Z</dcterms:created>
  <dcterms:modified xsi:type="dcterms:W3CDTF">2025-04-26T11:15:06Z</dcterms:modified>
</cp:coreProperties>
</file>