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cd14db3f86d256e7/Documents/"/>
    </mc:Choice>
  </mc:AlternateContent>
  <xr:revisionPtr revIDLastSave="3" documentId="11_2B6A0F1FE346F2ACC2DFD3A70E85AC404D6C03DD" xr6:coauthVersionLast="47" xr6:coauthVersionMax="47" xr10:uidLastSave="{896AD86A-4ABC-4689-B044-B42B5B35D98D}"/>
  <bookViews>
    <workbookView xWindow="-110" yWindow="-110" windowWidth="19420" windowHeight="10420" activeTab="1" xr2:uid="{00000000-000D-0000-FFFF-FFFF00000000}"/>
  </bookViews>
  <sheets>
    <sheet name="Claims data" sheetId="1" r:id="rId1"/>
    <sheet name="Soultions using formulas" sheetId="2" r:id="rId2"/>
    <sheet name="Questions" sheetId="3" r:id="rId3"/>
  </sheets>
  <calcPr calcId="191029"/>
  <pivotCaches>
    <pivotCache cacheId="4" r:id="rId4"/>
  </pivotCaches>
</workbook>
</file>

<file path=xl/calcChain.xml><?xml version="1.0" encoding="utf-8"?>
<calcChain xmlns="http://schemas.openxmlformats.org/spreadsheetml/2006/main">
  <c r="D48" i="2" l="1"/>
  <c r="E46" i="2"/>
  <c r="E45" i="2"/>
  <c r="E44" i="2"/>
  <c r="E43" i="2"/>
  <c r="E42" i="2"/>
  <c r="E41" i="2"/>
  <c r="E40" i="2"/>
  <c r="E39" i="2"/>
  <c r="E38" i="2"/>
  <c r="E37" i="2"/>
  <c r="E36" i="2"/>
  <c r="F33" i="2"/>
  <c r="F32" i="2"/>
  <c r="F31" i="2"/>
  <c r="F30" i="2"/>
  <c r="F29" i="2"/>
  <c r="F28" i="2"/>
  <c r="F27" i="2"/>
  <c r="F26" i="2"/>
  <c r="F25" i="2"/>
  <c r="F24" i="2"/>
  <c r="F23" i="2"/>
  <c r="D7" i="2"/>
  <c r="C7" i="2"/>
  <c r="D4" i="2"/>
</calcChain>
</file>

<file path=xl/sharedStrings.xml><?xml version="1.0" encoding="utf-8"?>
<sst xmlns="http://schemas.openxmlformats.org/spreadsheetml/2006/main" count="196" uniqueCount="96">
  <si>
    <t>Entry Date</t>
  </si>
  <si>
    <t>NID</t>
  </si>
  <si>
    <t>Patient Name</t>
  </si>
  <si>
    <t>Primary Insured</t>
  </si>
  <si>
    <t>Relationship</t>
  </si>
  <si>
    <t>Type of Claim</t>
  </si>
  <si>
    <t>Date of Admission</t>
  </si>
  <si>
    <t>Date of Discharge</t>
  </si>
  <si>
    <t>Corporate Name</t>
  </si>
  <si>
    <t>Insurance</t>
  </si>
  <si>
    <t>TPA</t>
  </si>
  <si>
    <t>Policy Number</t>
  </si>
  <si>
    <t>TPA Id/UHID</t>
  </si>
  <si>
    <t>Emp Id</t>
  </si>
  <si>
    <t>Claim Intimation (Y/N)</t>
  </si>
  <si>
    <t>Claim Intimation Number</t>
  </si>
  <si>
    <t>Submission Date</t>
  </si>
  <si>
    <t>Claim No</t>
  </si>
  <si>
    <t>Claimed Amount</t>
  </si>
  <si>
    <t>Approved Amount</t>
  </si>
  <si>
    <t>Status</t>
  </si>
  <si>
    <t>Claim CSAT</t>
  </si>
  <si>
    <t>NID1000N1</t>
  </si>
  <si>
    <t>Yash Gupta</t>
  </si>
  <si>
    <t>Self</t>
  </si>
  <si>
    <t>Reimbursement</t>
  </si>
  <si>
    <t>Nova Benefits</t>
  </si>
  <si>
    <t>The Oriental Insurance</t>
  </si>
  <si>
    <t>FHPL</t>
  </si>
  <si>
    <t>Yes</t>
  </si>
  <si>
    <t>CPR1509202001951</t>
  </si>
  <si>
    <t>Completed</t>
  </si>
  <si>
    <t>NID1000N2</t>
  </si>
  <si>
    <t>Sherlock (Demo User)</t>
  </si>
  <si>
    <t>Sherlock</t>
  </si>
  <si>
    <t>Medi Assist</t>
  </si>
  <si>
    <t>CPR1509202001889</t>
  </si>
  <si>
    <t>NID1000N3</t>
  </si>
  <si>
    <t>Jayesh Sharma</t>
  </si>
  <si>
    <t>Cashless</t>
  </si>
  <si>
    <t>Star Health</t>
  </si>
  <si>
    <t>NA</t>
  </si>
  <si>
    <t>SA115</t>
  </si>
  <si>
    <t>CPR1509202001847</t>
  </si>
  <si>
    <t>NID1000N4</t>
  </si>
  <si>
    <t xml:space="preserve">Saransh Garg </t>
  </si>
  <si>
    <t>423000/48/2021/6332</t>
  </si>
  <si>
    <t>No</t>
  </si>
  <si>
    <t>NID1000N5</t>
  </si>
  <si>
    <t xml:space="preserve">Abhishek Singh </t>
  </si>
  <si>
    <t>Vidal</t>
  </si>
  <si>
    <t>AGIL41896233</t>
  </si>
  <si>
    <t>AM07</t>
  </si>
  <si>
    <t>NID1000N7</t>
  </si>
  <si>
    <t xml:space="preserve">Kislay Kumar </t>
  </si>
  <si>
    <t>NID1000N8</t>
  </si>
  <si>
    <t xml:space="preserve">Dhanji </t>
  </si>
  <si>
    <t>On-going</t>
  </si>
  <si>
    <t>NID1000N9</t>
  </si>
  <si>
    <t xml:space="preserve">Aditya Kumar </t>
  </si>
  <si>
    <t xml:space="preserve">Deepak Kumar </t>
  </si>
  <si>
    <t>SA084</t>
  </si>
  <si>
    <t>NID1000N10</t>
  </si>
  <si>
    <t xml:space="preserve">Mukesh </t>
  </si>
  <si>
    <t>Aman S</t>
  </si>
  <si>
    <t>NID1000N11</t>
  </si>
  <si>
    <t xml:space="preserve">Lokesh Jinal </t>
  </si>
  <si>
    <t xml:space="preserve">Viren Jindal </t>
  </si>
  <si>
    <t>Invalid</t>
  </si>
  <si>
    <t>NID1000N12</t>
  </si>
  <si>
    <t>Suyash Garodia</t>
  </si>
  <si>
    <t xml:space="preserve">Shubham Garodia </t>
  </si>
  <si>
    <t>HDFC Ergo</t>
  </si>
  <si>
    <t>Na</t>
  </si>
  <si>
    <t>EC2004406064-02U</t>
  </si>
  <si>
    <t>DS279</t>
  </si>
  <si>
    <t>RR-HS20-11393030</t>
  </si>
  <si>
    <t>SOLUTIONS</t>
  </si>
  <si>
    <t>Total number of claims</t>
  </si>
  <si>
    <t>Total claimed amount</t>
  </si>
  <si>
    <t>Total Approved amount</t>
  </si>
  <si>
    <t>SUM of Claimed Amount</t>
  </si>
  <si>
    <t>Grand Total</t>
  </si>
  <si>
    <t>COUNTA of TPA</t>
  </si>
  <si>
    <t>Age</t>
  </si>
  <si>
    <t>Age till today</t>
  </si>
  <si>
    <t>Average claim CSAT</t>
  </si>
  <si>
    <t>Questions:</t>
  </si>
  <si>
    <t>How many total claims are there</t>
  </si>
  <si>
    <t>What is total claim approved amount v/s total claimed amount</t>
  </si>
  <si>
    <t>Create a pivot to show the status of claim</t>
  </si>
  <si>
    <t>How many claims are there with each TPA</t>
  </si>
  <si>
    <t>What is the age of claim from date of submission(DOS) to date of discharge(DOD)</t>
  </si>
  <si>
    <t>What is the age of claim from date of discharge (DOD) till today</t>
  </si>
  <si>
    <t>What is the average claim CSAT</t>
  </si>
  <si>
    <t>Please use formulas for all the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</si>
</sst>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8" formatCode="&quot;₹&quot;\ #,##0.00;[Red]&quot;₹&quot;\ \-#,##0.00"/>
    <numFmt numFmtId="164" formatCode="d/m/yyyy"/>
  </numFmts>
  <fonts count="13">
    <font>
      <sz val="11"/>
      <color theme="1"/>
      <name val="Calibri"/>
    </font>
    <font>
      <b/>
      <sz val="11"/>
      <color theme="1"/>
      <name val="Calibri"/>
    </font>
    <font>
      <b/>
      <sz val="11"/>
      <name val="Calibri"/>
    </font>
    <font>
      <b/>
      <sz val="11"/>
      <color rgb="FFFFFFFF"/>
      <name val="Calibri"/>
    </font>
    <font>
      <b/>
      <sz val="11"/>
      <color rgb="FFFFFFFF"/>
      <name val="Calibri"/>
    </font>
    <font>
      <sz val="11"/>
      <color theme="1"/>
      <name val="Calibri"/>
    </font>
    <font>
      <sz val="11"/>
      <color rgb="FF000000"/>
      <name val="Inconsolata"/>
    </font>
    <font>
      <b/>
      <sz val="11"/>
      <color theme="0"/>
      <name val="Calibri"/>
    </font>
    <font>
      <sz val="11"/>
      <name val="Calibri"/>
    </font>
    <font>
      <sz val="11"/>
      <color theme="0"/>
      <name val="Calibri"/>
    </font>
    <font>
      <b/>
      <sz val="11"/>
      <color theme="0"/>
      <name val="Calibri"/>
    </font>
    <font>
      <b/>
      <sz val="11"/>
      <color theme="1"/>
      <name val="Calibri"/>
    </font>
    <font>
      <b/>
      <sz val="11"/>
      <color rgb="FFFF0000"/>
      <name val="Calibri"/>
    </font>
  </fonts>
  <fills count="10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0C343D"/>
        <bgColor rgb="FF0C343D"/>
      </patternFill>
    </fill>
    <fill>
      <patternFill patternType="solid">
        <fgColor rgb="FFB6D7A8"/>
        <bgColor rgb="FFB6D7A8"/>
      </patternFill>
    </fill>
    <fill>
      <patternFill patternType="solid">
        <fgColor rgb="FFD0E0E3"/>
        <bgColor rgb="FFD0E0E3"/>
      </patternFill>
    </fill>
    <fill>
      <patternFill patternType="solid">
        <fgColor rgb="FF1C4587"/>
        <bgColor rgb="FF1C4587"/>
      </patternFill>
    </fill>
    <fill>
      <patternFill patternType="solid">
        <fgColor rgb="FFC9DAF8"/>
        <bgColor rgb="FFC9DAF8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164" fontId="0" fillId="0" borderId="0" xfId="0" applyNumberFormat="1" applyFont="1" applyAlignment="1"/>
    <xf numFmtId="0" fontId="5" fillId="0" borderId="0" xfId="0" applyFont="1"/>
    <xf numFmtId="8" fontId="0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  <xf numFmtId="0" fontId="6" fillId="3" borderId="0" xfId="0" applyFont="1" applyFill="1"/>
    <xf numFmtId="11" fontId="0" fillId="0" borderId="0" xfId="0" applyNumberFormat="1" applyFont="1" applyAlignment="1"/>
    <xf numFmtId="0" fontId="5" fillId="0" borderId="0" xfId="0" applyFont="1" applyAlignment="1"/>
    <xf numFmtId="0" fontId="2" fillId="5" borderId="0" xfId="0" applyFont="1" applyFill="1" applyAlignment="1"/>
    <xf numFmtId="0" fontId="8" fillId="0" borderId="0" xfId="0" applyFont="1" applyAlignment="1"/>
    <xf numFmtId="0" fontId="2" fillId="6" borderId="1" xfId="0" applyFont="1" applyFill="1" applyBorder="1" applyAlignment="1"/>
    <xf numFmtId="8" fontId="5" fillId="0" borderId="1" xfId="0" applyNumberFormat="1" applyFont="1" applyBorder="1"/>
    <xf numFmtId="8" fontId="0" fillId="0" borderId="1" xfId="0" applyNumberFormat="1" applyFont="1" applyBorder="1" applyAlignment="1"/>
    <xf numFmtId="0" fontId="5" fillId="0" borderId="1" xfId="0" applyFont="1" applyBorder="1"/>
    <xf numFmtId="0" fontId="5" fillId="0" borderId="0" xfId="0" applyFont="1" applyAlignment="1">
      <alignment horizontal="center"/>
    </xf>
    <xf numFmtId="0" fontId="3" fillId="7" borderId="1" xfId="0" applyFont="1" applyFill="1" applyBorder="1" applyAlignment="1"/>
    <xf numFmtId="0" fontId="3" fillId="7" borderId="1" xfId="0" applyFont="1" applyFill="1" applyBorder="1"/>
    <xf numFmtId="0" fontId="5" fillId="0" borderId="1" xfId="0" applyFont="1" applyBorder="1"/>
    <xf numFmtId="164" fontId="0" fillId="0" borderId="1" xfId="0" applyNumberFormat="1" applyFont="1" applyBorder="1" applyAlignment="1"/>
    <xf numFmtId="0" fontId="9" fillId="0" borderId="0" xfId="0" applyFont="1"/>
    <xf numFmtId="0" fontId="10" fillId="7" borderId="1" xfId="0" applyFont="1" applyFill="1" applyBorder="1" applyAlignment="1"/>
    <xf numFmtId="0" fontId="5" fillId="8" borderId="1" xfId="0" applyFont="1" applyFill="1" applyBorder="1"/>
    <xf numFmtId="0" fontId="11" fillId="0" borderId="0" xfId="0" applyFont="1" applyAlignment="1"/>
    <xf numFmtId="0" fontId="12" fillId="0" borderId="0" xfId="0" applyFont="1" applyAlignment="1"/>
    <xf numFmtId="0" fontId="7" fillId="4" borderId="0" xfId="0" applyFont="1" applyFill="1" applyAlignment="1">
      <alignment horizontal="center"/>
    </xf>
    <xf numFmtId="0" fontId="0" fillId="0" borderId="0" xfId="0" applyFont="1" applyAlignment="1"/>
    <xf numFmtId="0" fontId="0" fillId="0" borderId="0" xfId="0" pivotButton="1" applyFont="1" applyAlignment="1"/>
    <xf numFmtId="0" fontId="0" fillId="0" borderId="0" xfId="0" applyNumberFormat="1" applyFont="1" applyAlignment="1"/>
    <xf numFmtId="0" fontId="1" fillId="9" borderId="0" xfId="0" applyFont="1" applyFill="1"/>
  </cellXfs>
  <cellStyles count="1">
    <cellStyle name="Normal" xfId="0" builtinId="0"/>
  </cellStyles>
  <dxfs count="12">
    <dxf>
      <font>
        <b/>
        <color rgb="FF000000"/>
      </font>
      <fill>
        <patternFill patternType="solid">
          <fgColor rgb="FFD9D9D9"/>
          <bgColor rgb="FFD9D9D9"/>
        </patternFill>
      </fill>
      <border>
        <top style="double">
          <color rgb="FF000000"/>
        </top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000000"/>
      </font>
      <fill>
        <patternFill patternType="solid">
          <fgColor rgb="FFFFFFFF"/>
          <bgColor rgb="FFFFFFFF"/>
        </patternFill>
      </fill>
    </dxf>
  </dxfs>
  <tableStyles count="1">
    <tableStyle name="Google Sheets Pivot Table Style" table="0" count="12" xr9:uid="{00000000-0011-0000-FFFF-FFFF00000000}">
      <tableStyleElement type="wholeTable" dxfId="11"/>
      <tableStyleElement type="headerRow" dxfId="4"/>
      <tableStyleElement type="totalRow" dxfId="0"/>
      <tableStyleElement type="firstSubtotalRow" dxfId="3"/>
      <tableStyleElement type="secondSubtotalRow" dxfId="2"/>
      <tableStyleElement type="thirdSubtotalRow" dxfId="1"/>
      <tableStyleElement type="firstColumnSubheading" dxfId="7"/>
      <tableStyleElement type="secondColumnSubheading" dxfId="6"/>
      <tableStyleElement type="thirdColumnSubheading" dxfId="5"/>
      <tableStyleElement type="firstRowSubheading" dxfId="10"/>
      <tableStyleElement type="secondRowSubheading" dxfId="9"/>
      <tableStyleElement type="thirdRowSubheading" dxfId="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Nisha Yadav" refreshedDate="44432.308189930554" refreshedVersion="7" recordCount="11" xr:uid="{00000000-000A-0000-FFFF-FFFF00000000}">
  <cacheSource type="worksheet">
    <worksheetSource ref="A1:V12" sheet="Claims data"/>
  </cacheSource>
  <cacheFields count="22">
    <cacheField name="Entry Date" numFmtId="0">
      <sharedItems containsNonDate="0" containsDate="1" containsString="0" containsBlank="1" minDate="2020-02-09T00:00:00" maxDate="2020-08-13T00:00:00"/>
    </cacheField>
    <cacheField name="NID" numFmtId="0">
      <sharedItems/>
    </cacheField>
    <cacheField name="Patient Name" numFmtId="0">
      <sharedItems/>
    </cacheField>
    <cacheField name="Primary Insured" numFmtId="0">
      <sharedItems/>
    </cacheField>
    <cacheField name="Relationship" numFmtId="0">
      <sharedItems containsBlank="1"/>
    </cacheField>
    <cacheField name="Type of Claim" numFmtId="0">
      <sharedItems/>
    </cacheField>
    <cacheField name="Date of Admission" numFmtId="0">
      <sharedItems containsNonDate="0" containsDate="1" containsString="0" containsBlank="1" minDate="2020-07-10T00:00:00" maxDate="2021-02-04T00:00:00"/>
    </cacheField>
    <cacheField name="Date of Discharge" numFmtId="164">
      <sharedItems containsSemiMixedTypes="0" containsNonDate="0" containsDate="1" containsString="0" minDate="2020-01-09T00:00:00" maxDate="2021-05-06T00:00:00"/>
    </cacheField>
    <cacheField name="Corporate Name" numFmtId="0">
      <sharedItems/>
    </cacheField>
    <cacheField name="Insurance" numFmtId="0">
      <sharedItems/>
    </cacheField>
    <cacheField name="TPA" numFmtId="0">
      <sharedItems count="4">
        <s v="FHPL"/>
        <s v="Medi Assist"/>
        <s v="NA"/>
        <s v="Vidal"/>
      </sharedItems>
    </cacheField>
    <cacheField name="Policy Number" numFmtId="0">
      <sharedItems containsBlank="1" containsMixedTypes="1" containsNumber="1" containsInteger="1" minValue="17599376" maxValue="3E+18"/>
    </cacheField>
    <cacheField name="TPA Id/UHID" numFmtId="0">
      <sharedItems containsBlank="1" containsMixedTypes="1" containsNumber="1" containsInteger="1" minValue="23773280" maxValue="79467057"/>
    </cacheField>
    <cacheField name="Emp Id" numFmtId="0">
      <sharedItems containsBlank="1" containsMixedTypes="1" containsNumber="1" containsInteger="1" minValue="107" maxValue="326"/>
    </cacheField>
    <cacheField name="Claim Intimation (Y/N)" numFmtId="0">
      <sharedItems/>
    </cacheField>
    <cacheField name="Claim Intimation Number" numFmtId="0">
      <sharedItems containsBlank="1"/>
    </cacheField>
    <cacheField name="Submission Date" numFmtId="164">
      <sharedItems containsSemiMixedTypes="0" containsNonDate="0" containsDate="1" containsString="0" minDate="2020-03-01T00:00:00" maxDate="2021-06-12T00:00:00"/>
    </cacheField>
    <cacheField name="Claim No" numFmtId="0">
      <sharedItems containsBlank="1" containsMixedTypes="1" containsNumber="1" containsInteger="1" minValue="2992036" maxValue="20091400651"/>
    </cacheField>
    <cacheField name="Claimed Amount" numFmtId="0">
      <sharedItems containsString="0" containsBlank="1" containsNumber="1" containsInteger="1" minValue="0" maxValue="80000"/>
    </cacheField>
    <cacheField name="Approved Amount" numFmtId="0">
      <sharedItems containsString="0" containsBlank="1" containsNumber="1" containsInteger="1" minValue="0" maxValue="78000"/>
    </cacheField>
    <cacheField name="Status" numFmtId="0">
      <sharedItems count="3">
        <s v="Completed"/>
        <s v="On-going"/>
        <s v="Invalid"/>
      </sharedItems>
    </cacheField>
    <cacheField name="Claim CSAT" numFmtId="0">
      <sharedItems containsString="0" containsBlank="1" containsNumber="1" containsInteger="1" minValue="5" maxValue="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">
  <r>
    <d v="2020-02-09T00:00:00"/>
    <s v="NID1000N1"/>
    <s v="Yash Gupta"/>
    <s v="Yash Gupta"/>
    <s v="Self"/>
    <s v="Reimbursement"/>
    <d v="2020-09-01T00:00:00"/>
    <d v="2020-09-03T00:00:00"/>
    <s v="Nova Benefits"/>
    <s v="The Oriental Insurance"/>
    <x v="0"/>
    <n v="17599376"/>
    <n v="78274158"/>
    <n v="108"/>
    <s v="Yes"/>
    <s v="CPR1509202001951"/>
    <d v="2020-10-03T00:00:00"/>
    <n v="91429993"/>
    <n v="30000"/>
    <n v="27000"/>
    <x v="0"/>
    <n v="10"/>
  </r>
  <r>
    <d v="2020-07-10T00:00:00"/>
    <s v="NID1000N2"/>
    <s v="Sherlock (Demo User)"/>
    <s v="Sherlock"/>
    <m/>
    <s v="Reimbursement"/>
    <d v="2020-09-03T00:00:00"/>
    <d v="2020-09-05T00:00:00"/>
    <s v="Nova Benefits"/>
    <s v="The Oriental Insurance"/>
    <x v="1"/>
    <n v="17599376"/>
    <n v="78274158"/>
    <n v="108"/>
    <s v="Yes"/>
    <s v="CPR1509202001889"/>
    <d v="2020-09-15T00:00:00"/>
    <n v="91429817"/>
    <n v="80000"/>
    <n v="78000"/>
    <x v="0"/>
    <n v="9"/>
  </r>
  <r>
    <m/>
    <s v="NID1000N3"/>
    <s v="Jayesh Sharma"/>
    <s v="Jayesh Sharma"/>
    <m/>
    <s v="Cashless"/>
    <d v="2020-07-10T00:00:00"/>
    <d v="2020-07-10T00:00:00"/>
    <s v="Nova Benefits"/>
    <s v="Star Health"/>
    <x v="2"/>
    <m/>
    <m/>
    <s v="SA115"/>
    <s v="Yes"/>
    <s v="CPR1509202001847"/>
    <d v="2020-09-15T00:00:00"/>
    <m/>
    <n v="55000"/>
    <n v="36000"/>
    <x v="0"/>
    <m/>
  </r>
  <r>
    <d v="2020-07-12T00:00:00"/>
    <s v="NID1000N4"/>
    <s v="Saransh Garg "/>
    <s v="Saransh Garg "/>
    <m/>
    <s v="Reimbursement"/>
    <d v="2020-09-09T00:00:00"/>
    <d v="2020-09-10T00:00:00"/>
    <s v="Nova Benefits"/>
    <s v="The Oriental Insurance"/>
    <x v="0"/>
    <s v="423000/48/2021/6332"/>
    <n v="26631778"/>
    <n v="192"/>
    <s v="No"/>
    <m/>
    <d v="2020-09-10T00:00:00"/>
    <n v="4758538"/>
    <n v="15366"/>
    <n v="11636"/>
    <x v="0"/>
    <m/>
  </r>
  <r>
    <d v="2020-08-12T00:00:00"/>
    <s v="NID1000N5"/>
    <s v="Abhishek Singh "/>
    <s v="Abhishek Singh "/>
    <m/>
    <s v="Cashless"/>
    <m/>
    <d v="2021-05-03T00:00:00"/>
    <s v="Nova Benefits"/>
    <s v="The Oriental Insurance"/>
    <x v="3"/>
    <m/>
    <s v="AGIL41896233"/>
    <s v="AM07"/>
    <s v="No"/>
    <m/>
    <d v="2021-05-12T00:00:00"/>
    <n v="20091400651"/>
    <n v="71035"/>
    <n v="70000"/>
    <x v="0"/>
    <n v="5"/>
  </r>
  <r>
    <m/>
    <s v="NID1000N7"/>
    <s v="Kislay Kumar "/>
    <s v="Kislay Kumar "/>
    <s v="Self"/>
    <s v="Cashless"/>
    <d v="2021-02-03T00:00:00"/>
    <d v="2020-03-09T00:00:00"/>
    <s v="Nova Benefits"/>
    <s v="The Oriental Insurance"/>
    <x v="1"/>
    <s v="423000/48/2021/6332"/>
    <n v="67327678"/>
    <n v="107"/>
    <s v="No"/>
    <m/>
    <d v="2020-06-07T00:00:00"/>
    <m/>
    <m/>
    <m/>
    <x v="0"/>
    <m/>
  </r>
  <r>
    <m/>
    <s v="NID1000N8"/>
    <s v="Dhanji "/>
    <s v="Dhanji "/>
    <m/>
    <s v="Reimbursement"/>
    <m/>
    <d v="2021-05-05T00:00:00"/>
    <s v="Nova Benefits"/>
    <s v="The Oriental Insurance"/>
    <x v="0"/>
    <s v="423000/48/2021/6332"/>
    <n v="26631822"/>
    <n v="326"/>
    <s v="Yes"/>
    <m/>
    <d v="2021-06-11T00:00:00"/>
    <n v="4764438"/>
    <n v="30000"/>
    <m/>
    <x v="1"/>
    <m/>
  </r>
  <r>
    <m/>
    <s v="NID1000N9"/>
    <s v="Aditya Kumar "/>
    <s v="Deepak Kumar "/>
    <m/>
    <s v="Cashless"/>
    <m/>
    <d v="2020-01-09T00:00:00"/>
    <s v="Nova Benefits"/>
    <s v="The Oriental Insurance"/>
    <x v="1"/>
    <s v="423000/48/2021/6332"/>
    <n v="23773280"/>
    <s v="SA084"/>
    <s v="No"/>
    <m/>
    <d v="2020-03-01T00:00:00"/>
    <m/>
    <n v="75000"/>
    <n v="43000"/>
    <x v="0"/>
    <n v="10"/>
  </r>
  <r>
    <m/>
    <s v="NID1000N10"/>
    <s v="Mukesh "/>
    <s v="Aman S"/>
    <m/>
    <s v="Reimbursement"/>
    <m/>
    <d v="2020-09-09T00:00:00"/>
    <s v="Nova Benefits"/>
    <s v="The Oriental Insurance"/>
    <x v="1"/>
    <s v="423000/48/2021/6332"/>
    <n v="23773280"/>
    <s v="SA084"/>
    <s v="No"/>
    <m/>
    <d v="2020-10-13T00:00:00"/>
    <n v="2992036"/>
    <n v="70276"/>
    <m/>
    <x v="1"/>
    <m/>
  </r>
  <r>
    <m/>
    <s v="NID1000N11"/>
    <s v="Lokesh Jinal "/>
    <s v="Viren Jindal "/>
    <m/>
    <s v="Reimbursement"/>
    <m/>
    <d v="2020-07-10T00:00:00"/>
    <s v="Nova Benefits"/>
    <s v="The Oriental Insurance"/>
    <x v="1"/>
    <n v="17976153"/>
    <n v="79467057"/>
    <m/>
    <s v="No"/>
    <m/>
    <d v="2020-07-25T00:00:00"/>
    <s v="NA"/>
    <n v="0"/>
    <n v="0"/>
    <x v="2"/>
    <m/>
  </r>
  <r>
    <m/>
    <s v="NID1000N12"/>
    <s v="Suyash Garodia"/>
    <s v="Shubham Garodia "/>
    <m/>
    <s v="Reimbursement"/>
    <d v="2020-10-07T00:00:00"/>
    <d v="2020-10-09T00:00:00"/>
    <s v="Nova Benefits"/>
    <s v="HDFC Ergo"/>
    <x v="2"/>
    <n v="3E+18"/>
    <s v="EC2004406064-02U"/>
    <s v="DS279"/>
    <s v="Yes"/>
    <m/>
    <d v="2020-11-27T00:00:00"/>
    <s v="RR-HS20-11393030"/>
    <n v="52800"/>
    <n v="50000"/>
    <x v="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Soultions using formulas" cacheId="4" applyNumberFormats="0" applyBorderFormats="0" applyFontFormats="0" applyPatternFormats="0" applyAlignmentFormats="0" applyWidthHeightFormats="0" dataCaption="" updatedVersion="7" compact="0" compactData="0">
  <location ref="C9:D13" firstHeaderRow="1" firstDataRow="1" firstDataCol="1"/>
  <pivotFields count="22">
    <pivotField name="Entry Date" compact="0" numFmtId="164" outline="0" multipleItemSelectionAllowed="1" showAll="0"/>
    <pivotField name="NID" compact="0" outline="0" multipleItemSelectionAllowed="1" showAll="0"/>
    <pivotField name="Patient Name" compact="0" outline="0" multipleItemSelectionAllowed="1" showAll="0"/>
    <pivotField name="Primary Insured" compact="0" outline="0" multipleItemSelectionAllowed="1" showAll="0"/>
    <pivotField name="Relationship" compact="0" outline="0" multipleItemSelectionAllowed="1" showAll="0"/>
    <pivotField name="Type of Claim" compact="0" outline="0" multipleItemSelectionAllowed="1" showAll="0"/>
    <pivotField name="Date of Admission" compact="0" numFmtId="164" outline="0" multipleItemSelectionAllowed="1" showAll="0"/>
    <pivotField name="Date of Discharge" compact="0" numFmtId="164" outline="0" multipleItemSelectionAllowed="1" showAll="0"/>
    <pivotField name="Corporate Name" compact="0" outline="0" multipleItemSelectionAllowed="1" showAll="0"/>
    <pivotField name="Insurance" compact="0" outline="0" multipleItemSelectionAllowed="1" showAll="0"/>
    <pivotField name="TPA" compact="0" outline="0" multipleItemSelectionAllowed="1" showAll="0"/>
    <pivotField name="Policy Number" compact="0" outline="0" multipleItemSelectionAllowed="1" showAll="0"/>
    <pivotField name="TPA Id/UHID" compact="0" outline="0" multipleItemSelectionAllowed="1" showAll="0"/>
    <pivotField name="Emp Id" compact="0" outline="0" multipleItemSelectionAllowed="1" showAll="0"/>
    <pivotField name="Claim Intimation (Y/N)" compact="0" outline="0" multipleItemSelectionAllowed="1" showAll="0"/>
    <pivotField name="Claim Intimation Number" compact="0" outline="0" multipleItemSelectionAllowed="1" showAll="0"/>
    <pivotField name="Submission Date" compact="0" numFmtId="164" outline="0" multipleItemSelectionAllowed="1" showAll="0"/>
    <pivotField name="Claim No" compact="0" outline="0" multipleItemSelectionAllowed="1" showAll="0"/>
    <pivotField name="Claimed Amount" dataField="1" compact="0" numFmtId="8" outline="0" multipleItemSelectionAllowed="1" showAll="0"/>
    <pivotField name="Approved Amount" compact="0" numFmtId="8" outline="0" multipleItemSelectionAllowed="1" showAll="0"/>
    <pivotField name="Status" axis="axisRow" compact="0" outline="0" multipleItemSelectionAllowed="1" showAll="0" sortType="ascending">
      <items count="4">
        <item x="0"/>
        <item x="2"/>
        <item x="1"/>
        <item t="default"/>
      </items>
    </pivotField>
    <pivotField name="Claim CSAT" compact="0" outline="0" multipleItemSelectionAllowed="1" showAll="0"/>
  </pivotFields>
  <rowFields count="1">
    <field x="2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Claimed Amount" fld="18" baseField="0"/>
  </dataFields>
  <pivotTableStyleInfo name="Google Sheets Pivot Table Style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1000000}" name="Soultions using formulas 2" cacheId="4" applyNumberFormats="0" applyBorderFormats="0" applyFontFormats="0" applyPatternFormats="0" applyAlignmentFormats="0" applyWidthHeightFormats="0" dataCaption="" updatedVersion="7" compact="0" compactData="0">
  <location ref="C15:D20" firstHeaderRow="1" firstDataRow="1" firstDataCol="1"/>
  <pivotFields count="22">
    <pivotField name="Entry Date" compact="0" numFmtId="164" outline="0" multipleItemSelectionAllowed="1" showAll="0"/>
    <pivotField name="NID" compact="0" outline="0" multipleItemSelectionAllowed="1" showAll="0"/>
    <pivotField name="Patient Name" compact="0" outline="0" multipleItemSelectionAllowed="1" showAll="0"/>
    <pivotField name="Primary Insured" compact="0" outline="0" multipleItemSelectionAllowed="1" showAll="0"/>
    <pivotField name="Relationship" compact="0" outline="0" multipleItemSelectionAllowed="1" showAll="0"/>
    <pivotField name="Type of Claim" compact="0" outline="0" multipleItemSelectionAllowed="1" showAll="0"/>
    <pivotField name="Date of Admission" compact="0" numFmtId="164" outline="0" multipleItemSelectionAllowed="1" showAll="0"/>
    <pivotField name="Date of Discharge" compact="0" numFmtId="164" outline="0" multipleItemSelectionAllowed="1" showAll="0"/>
    <pivotField name="Corporate Name" compact="0" outline="0" multipleItemSelectionAllowed="1" showAll="0"/>
    <pivotField name="Insurance" compact="0" outline="0" multipleItemSelectionAllowed="1" showAll="0"/>
    <pivotField name="TPA" axis="axisRow" dataField="1" compact="0" outline="0" multipleItemSelectionAllowed="1" showAll="0" sortType="ascending">
      <items count="5">
        <item x="0"/>
        <item x="1"/>
        <item x="2"/>
        <item x="3"/>
        <item t="default"/>
      </items>
    </pivotField>
    <pivotField name="Policy Number" compact="0" outline="0" multipleItemSelectionAllowed="1" showAll="0"/>
    <pivotField name="TPA Id/UHID" compact="0" outline="0" multipleItemSelectionAllowed="1" showAll="0"/>
    <pivotField name="Emp Id" compact="0" outline="0" multipleItemSelectionAllowed="1" showAll="0"/>
    <pivotField name="Claim Intimation (Y/N)" compact="0" outline="0" multipleItemSelectionAllowed="1" showAll="0"/>
    <pivotField name="Claim Intimation Number" compact="0" outline="0" multipleItemSelectionAllowed="1" showAll="0"/>
    <pivotField name="Submission Date" compact="0" numFmtId="164" outline="0" multipleItemSelectionAllowed="1" showAll="0"/>
    <pivotField name="Claim No" compact="0" outline="0" multipleItemSelectionAllowed="1" showAll="0"/>
    <pivotField name="Claimed Amount" compact="0" numFmtId="8" outline="0" multipleItemSelectionAllowed="1" showAll="0"/>
    <pivotField name="Approved Amount" compact="0" numFmtId="8" outline="0" multipleItemSelectionAllowed="1" showAll="0"/>
    <pivotField name="Status" compact="0" outline="0" multipleItemSelectionAllowed="1" showAll="0"/>
    <pivotField name="Claim CSAT" compact="0" outline="0" multipleItemSelectionAllowed="1" showAll="0"/>
  </pivotFields>
  <rowFields count="1">
    <field x="1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A of TPA" fld="10" subtotal="count" baseField="0"/>
  </dataFields>
  <pivotTableStyleInfo name="Google Sheets Pivot Table Style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00"/>
  <sheetViews>
    <sheetView topLeftCell="G1" workbookViewId="0">
      <selection activeCell="G1" sqref="G1"/>
    </sheetView>
  </sheetViews>
  <sheetFormatPr defaultColWidth="14.453125" defaultRowHeight="15" customHeight="1"/>
  <cols>
    <col min="1" max="1" width="10.26953125" customWidth="1"/>
    <col min="2" max="2" width="12" customWidth="1"/>
    <col min="3" max="3" width="19.7265625" customWidth="1"/>
    <col min="4" max="4" width="16.81640625" customWidth="1"/>
    <col min="5" max="5" width="12" customWidth="1"/>
    <col min="6" max="6" width="14.7265625" customWidth="1"/>
    <col min="7" max="7" width="17" customWidth="1"/>
    <col min="8" max="8" width="16.453125" customWidth="1"/>
    <col min="9" max="9" width="15.453125" customWidth="1"/>
    <col min="10" max="10" width="20.453125" customWidth="1"/>
    <col min="11" max="11" width="10.81640625" customWidth="1"/>
    <col min="12" max="12" width="20.54296875" customWidth="1"/>
    <col min="13" max="13" width="18" customWidth="1"/>
    <col min="14" max="14" width="7.08984375" customWidth="1"/>
    <col min="15" max="15" width="20.54296875" customWidth="1"/>
    <col min="16" max="16" width="23.08984375" customWidth="1"/>
    <col min="17" max="17" width="15.54296875" customWidth="1"/>
    <col min="18" max="18" width="17.54296875" customWidth="1"/>
    <col min="19" max="19" width="15.7265625" customWidth="1"/>
    <col min="20" max="20" width="17.08984375" customWidth="1"/>
    <col min="21" max="21" width="10.453125" customWidth="1"/>
    <col min="22" max="22" width="10.7265625" customWidth="1"/>
    <col min="24" max="24" width="30.26953125" customWidth="1"/>
  </cols>
  <sheetData>
    <row r="1" spans="1:32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X1" s="3"/>
      <c r="Y1" s="4"/>
      <c r="Z1" s="4"/>
      <c r="AA1" s="4"/>
      <c r="AB1" s="4"/>
      <c r="AC1" s="4"/>
      <c r="AD1" s="4"/>
      <c r="AE1" s="4"/>
      <c r="AF1" s="4"/>
    </row>
    <row r="2" spans="1:32" ht="14.25" customHeight="1">
      <c r="A2" s="5">
        <v>43870</v>
      </c>
      <c r="B2" s="6" t="s">
        <v>22</v>
      </c>
      <c r="C2" s="6" t="s">
        <v>23</v>
      </c>
      <c r="D2" s="6" t="s">
        <v>23</v>
      </c>
      <c r="E2" s="6" t="s">
        <v>24</v>
      </c>
      <c r="F2" s="6" t="s">
        <v>25</v>
      </c>
      <c r="G2" s="5">
        <v>44075</v>
      </c>
      <c r="H2" s="5">
        <v>44077</v>
      </c>
      <c r="I2" s="6" t="s">
        <v>26</v>
      </c>
      <c r="J2" s="6" t="s">
        <v>27</v>
      </c>
      <c r="K2" s="6" t="s">
        <v>28</v>
      </c>
      <c r="L2" s="6">
        <v>17599376</v>
      </c>
      <c r="M2" s="6">
        <v>78274158</v>
      </c>
      <c r="N2" s="6">
        <v>108</v>
      </c>
      <c r="O2" s="6" t="s">
        <v>29</v>
      </c>
      <c r="P2" s="6" t="s">
        <v>30</v>
      </c>
      <c r="Q2" s="5">
        <v>44107</v>
      </c>
      <c r="R2" s="6">
        <v>91429993</v>
      </c>
      <c r="S2" s="7">
        <v>30000</v>
      </c>
      <c r="T2" s="7">
        <v>27000</v>
      </c>
      <c r="U2" s="6" t="s">
        <v>31</v>
      </c>
      <c r="V2" s="6">
        <v>10</v>
      </c>
      <c r="X2" s="8"/>
    </row>
    <row r="3" spans="1:32" ht="14.25" customHeight="1">
      <c r="A3" s="5">
        <v>44022</v>
      </c>
      <c r="B3" s="6" t="s">
        <v>32</v>
      </c>
      <c r="C3" s="6" t="s">
        <v>33</v>
      </c>
      <c r="D3" s="6" t="s">
        <v>34</v>
      </c>
      <c r="F3" s="6" t="s">
        <v>25</v>
      </c>
      <c r="G3" s="5">
        <v>44077</v>
      </c>
      <c r="H3" s="5">
        <v>44079</v>
      </c>
      <c r="I3" s="6" t="s">
        <v>26</v>
      </c>
      <c r="J3" s="6" t="s">
        <v>27</v>
      </c>
      <c r="K3" s="6" t="s">
        <v>35</v>
      </c>
      <c r="L3" s="6">
        <v>17599376</v>
      </c>
      <c r="M3" s="6">
        <v>78274158</v>
      </c>
      <c r="N3" s="6">
        <v>108</v>
      </c>
      <c r="O3" s="6" t="s">
        <v>29</v>
      </c>
      <c r="P3" s="6" t="s">
        <v>36</v>
      </c>
      <c r="Q3" s="5">
        <v>44089</v>
      </c>
      <c r="R3" s="6">
        <v>91429817</v>
      </c>
      <c r="S3" s="7">
        <v>80000</v>
      </c>
      <c r="T3" s="7">
        <v>78000</v>
      </c>
      <c r="U3" s="6" t="s">
        <v>31</v>
      </c>
      <c r="V3" s="6">
        <v>9</v>
      </c>
      <c r="X3" s="9"/>
    </row>
    <row r="4" spans="1:32" ht="14.25" customHeight="1">
      <c r="B4" s="6" t="s">
        <v>37</v>
      </c>
      <c r="C4" s="6" t="s">
        <v>38</v>
      </c>
      <c r="D4" s="6" t="s">
        <v>38</v>
      </c>
      <c r="F4" s="6" t="s">
        <v>39</v>
      </c>
      <c r="G4" s="5">
        <v>44022</v>
      </c>
      <c r="H4" s="5">
        <v>44022</v>
      </c>
      <c r="I4" s="6" t="s">
        <v>26</v>
      </c>
      <c r="J4" s="6" t="s">
        <v>40</v>
      </c>
      <c r="K4" s="6" t="s">
        <v>41</v>
      </c>
      <c r="N4" s="6" t="s">
        <v>42</v>
      </c>
      <c r="O4" s="6" t="s">
        <v>29</v>
      </c>
      <c r="P4" s="6" t="s">
        <v>43</v>
      </c>
      <c r="Q4" s="5">
        <v>44089</v>
      </c>
      <c r="S4" s="7">
        <v>55000</v>
      </c>
      <c r="T4" s="7">
        <v>36000</v>
      </c>
      <c r="U4" s="6" t="s">
        <v>31</v>
      </c>
      <c r="X4" s="9"/>
    </row>
    <row r="5" spans="1:32" ht="14.25" customHeight="1">
      <c r="A5" s="5">
        <v>44024</v>
      </c>
      <c r="B5" s="6" t="s">
        <v>44</v>
      </c>
      <c r="C5" s="6" t="s">
        <v>45</v>
      </c>
      <c r="D5" s="6" t="s">
        <v>45</v>
      </c>
      <c r="F5" s="6" t="s">
        <v>25</v>
      </c>
      <c r="G5" s="5">
        <v>44083</v>
      </c>
      <c r="H5" s="5">
        <v>44084</v>
      </c>
      <c r="I5" s="6" t="s">
        <v>26</v>
      </c>
      <c r="J5" s="6" t="s">
        <v>27</v>
      </c>
      <c r="K5" s="6" t="s">
        <v>28</v>
      </c>
      <c r="L5" s="6" t="s">
        <v>46</v>
      </c>
      <c r="M5" s="6">
        <v>26631778</v>
      </c>
      <c r="N5" s="6">
        <v>192</v>
      </c>
      <c r="O5" s="6" t="s">
        <v>47</v>
      </c>
      <c r="Q5" s="5">
        <v>44084</v>
      </c>
      <c r="R5" s="6">
        <v>4758538</v>
      </c>
      <c r="S5" s="7">
        <v>15366</v>
      </c>
      <c r="T5" s="7">
        <v>11636</v>
      </c>
      <c r="U5" s="6" t="s">
        <v>31</v>
      </c>
      <c r="X5" s="9"/>
      <c r="Y5" s="10"/>
      <c r="Z5" s="10"/>
      <c r="AA5" s="10"/>
      <c r="AB5" s="10"/>
      <c r="AC5" s="10"/>
      <c r="AD5" s="10"/>
      <c r="AE5" s="10"/>
    </row>
    <row r="6" spans="1:32" ht="14.25" customHeight="1">
      <c r="A6" s="5">
        <v>44055</v>
      </c>
      <c r="B6" s="6" t="s">
        <v>48</v>
      </c>
      <c r="C6" s="6" t="s">
        <v>49</v>
      </c>
      <c r="D6" s="6" t="s">
        <v>49</v>
      </c>
      <c r="F6" s="6" t="s">
        <v>39</v>
      </c>
      <c r="H6" s="5">
        <v>44319</v>
      </c>
      <c r="I6" s="6" t="s">
        <v>26</v>
      </c>
      <c r="J6" s="6" t="s">
        <v>27</v>
      </c>
      <c r="K6" s="6" t="s">
        <v>50</v>
      </c>
      <c r="M6" s="6" t="s">
        <v>51</v>
      </c>
      <c r="N6" s="6" t="s">
        <v>52</v>
      </c>
      <c r="O6" s="6" t="s">
        <v>47</v>
      </c>
      <c r="Q6" s="5">
        <v>44328</v>
      </c>
      <c r="R6" s="6">
        <v>20091400651</v>
      </c>
      <c r="S6" s="7">
        <v>71035</v>
      </c>
      <c r="T6" s="7">
        <v>70000</v>
      </c>
      <c r="U6" s="6" t="s">
        <v>31</v>
      </c>
      <c r="V6" s="6">
        <v>5</v>
      </c>
    </row>
    <row r="7" spans="1:32" ht="14.25" customHeight="1">
      <c r="B7" s="6" t="s">
        <v>53</v>
      </c>
      <c r="C7" s="6" t="s">
        <v>54</v>
      </c>
      <c r="D7" s="6" t="s">
        <v>54</v>
      </c>
      <c r="E7" s="6" t="s">
        <v>24</v>
      </c>
      <c r="F7" s="6" t="s">
        <v>39</v>
      </c>
      <c r="G7" s="5">
        <v>44230</v>
      </c>
      <c r="H7" s="5">
        <v>43899</v>
      </c>
      <c r="I7" s="6" t="s">
        <v>26</v>
      </c>
      <c r="J7" s="6" t="s">
        <v>27</v>
      </c>
      <c r="K7" s="6" t="s">
        <v>35</v>
      </c>
      <c r="L7" s="6" t="s">
        <v>46</v>
      </c>
      <c r="M7" s="6">
        <v>67327678</v>
      </c>
      <c r="N7" s="6">
        <v>107</v>
      </c>
      <c r="O7" s="6" t="s">
        <v>47</v>
      </c>
      <c r="Q7" s="5">
        <v>43989</v>
      </c>
      <c r="U7" s="6" t="s">
        <v>31</v>
      </c>
    </row>
    <row r="8" spans="1:32" ht="14.25" customHeight="1">
      <c r="B8" s="6" t="s">
        <v>55</v>
      </c>
      <c r="C8" s="6" t="s">
        <v>56</v>
      </c>
      <c r="D8" s="6" t="s">
        <v>56</v>
      </c>
      <c r="F8" s="6" t="s">
        <v>25</v>
      </c>
      <c r="H8" s="5">
        <v>44321</v>
      </c>
      <c r="I8" s="6" t="s">
        <v>26</v>
      </c>
      <c r="J8" s="6" t="s">
        <v>27</v>
      </c>
      <c r="K8" s="6" t="s">
        <v>28</v>
      </c>
      <c r="L8" s="6" t="s">
        <v>46</v>
      </c>
      <c r="M8" s="6">
        <v>26631822</v>
      </c>
      <c r="N8" s="6">
        <v>326</v>
      </c>
      <c r="O8" s="6" t="s">
        <v>29</v>
      </c>
      <c r="Q8" s="5">
        <v>44358</v>
      </c>
      <c r="R8" s="6">
        <v>4764438</v>
      </c>
      <c r="S8" s="7">
        <v>30000</v>
      </c>
      <c r="U8" s="6" t="s">
        <v>57</v>
      </c>
    </row>
    <row r="9" spans="1:32" ht="14.25" customHeight="1">
      <c r="B9" s="6" t="s">
        <v>58</v>
      </c>
      <c r="C9" s="6" t="s">
        <v>59</v>
      </c>
      <c r="D9" s="6" t="s">
        <v>60</v>
      </c>
      <c r="F9" s="6" t="s">
        <v>39</v>
      </c>
      <c r="H9" s="5">
        <v>43839</v>
      </c>
      <c r="I9" s="6" t="s">
        <v>26</v>
      </c>
      <c r="J9" s="6" t="s">
        <v>27</v>
      </c>
      <c r="K9" s="6" t="s">
        <v>35</v>
      </c>
      <c r="L9" s="6" t="s">
        <v>46</v>
      </c>
      <c r="M9" s="6">
        <v>23773280</v>
      </c>
      <c r="N9" s="6" t="s">
        <v>61</v>
      </c>
      <c r="O9" s="6" t="s">
        <v>47</v>
      </c>
      <c r="Q9" s="5">
        <v>43891</v>
      </c>
      <c r="S9" s="7">
        <v>75000</v>
      </c>
      <c r="T9" s="7">
        <v>43000</v>
      </c>
      <c r="U9" s="6" t="s">
        <v>31</v>
      </c>
      <c r="V9" s="6">
        <v>10</v>
      </c>
    </row>
    <row r="10" spans="1:32" ht="14.25" customHeight="1">
      <c r="B10" s="6" t="s">
        <v>62</v>
      </c>
      <c r="C10" s="6" t="s">
        <v>63</v>
      </c>
      <c r="D10" s="6" t="s">
        <v>64</v>
      </c>
      <c r="F10" s="6" t="s">
        <v>25</v>
      </c>
      <c r="H10" s="5">
        <v>44083</v>
      </c>
      <c r="I10" s="6" t="s">
        <v>26</v>
      </c>
      <c r="J10" s="6" t="s">
        <v>27</v>
      </c>
      <c r="K10" s="6" t="s">
        <v>35</v>
      </c>
      <c r="L10" s="6" t="s">
        <v>46</v>
      </c>
      <c r="M10" s="6">
        <v>23773280</v>
      </c>
      <c r="N10" s="6" t="s">
        <v>61</v>
      </c>
      <c r="O10" s="6" t="s">
        <v>47</v>
      </c>
      <c r="Q10" s="5">
        <v>44117</v>
      </c>
      <c r="R10" s="6">
        <v>2992036</v>
      </c>
      <c r="S10" s="7">
        <v>70276</v>
      </c>
      <c r="U10" s="6" t="s">
        <v>57</v>
      </c>
    </row>
    <row r="11" spans="1:32" ht="14.25" customHeight="1">
      <c r="B11" s="6" t="s">
        <v>65</v>
      </c>
      <c r="C11" s="6" t="s">
        <v>66</v>
      </c>
      <c r="D11" s="6" t="s">
        <v>67</v>
      </c>
      <c r="F11" s="6" t="s">
        <v>25</v>
      </c>
      <c r="H11" s="5">
        <v>44022</v>
      </c>
      <c r="I11" s="6" t="s">
        <v>26</v>
      </c>
      <c r="J11" s="6" t="s">
        <v>27</v>
      </c>
      <c r="K11" s="6" t="s">
        <v>35</v>
      </c>
      <c r="L11" s="6">
        <v>17976153</v>
      </c>
      <c r="M11" s="6">
        <v>79467057</v>
      </c>
      <c r="O11" s="6" t="s">
        <v>47</v>
      </c>
      <c r="Q11" s="5">
        <v>44037</v>
      </c>
      <c r="R11" s="6" t="s">
        <v>41</v>
      </c>
      <c r="S11" s="7">
        <v>0</v>
      </c>
      <c r="T11" s="7">
        <v>0</v>
      </c>
      <c r="U11" s="6" t="s">
        <v>68</v>
      </c>
    </row>
    <row r="12" spans="1:32" ht="14.25" customHeight="1">
      <c r="B12" s="6" t="s">
        <v>69</v>
      </c>
      <c r="C12" s="6" t="s">
        <v>70</v>
      </c>
      <c r="D12" s="6" t="s">
        <v>71</v>
      </c>
      <c r="F12" s="6" t="s">
        <v>25</v>
      </c>
      <c r="G12" s="5">
        <v>44111</v>
      </c>
      <c r="H12" s="5">
        <v>44113</v>
      </c>
      <c r="I12" s="6" t="s">
        <v>26</v>
      </c>
      <c r="J12" s="6" t="s">
        <v>72</v>
      </c>
      <c r="K12" s="6" t="s">
        <v>73</v>
      </c>
      <c r="L12" s="11">
        <v>3E+18</v>
      </c>
      <c r="M12" s="6" t="s">
        <v>74</v>
      </c>
      <c r="N12" s="6" t="s">
        <v>75</v>
      </c>
      <c r="O12" s="6" t="s">
        <v>29</v>
      </c>
      <c r="Q12" s="5">
        <v>44162</v>
      </c>
      <c r="R12" s="6" t="s">
        <v>76</v>
      </c>
      <c r="S12" s="7">
        <v>52800</v>
      </c>
      <c r="T12" s="7">
        <v>50000</v>
      </c>
      <c r="U12" s="6" t="s">
        <v>31</v>
      </c>
    </row>
    <row r="13" spans="1:32" ht="14.25" customHeight="1"/>
    <row r="14" spans="1:32" ht="14.25" customHeight="1"/>
    <row r="15" spans="1:32" ht="14.25" customHeight="1"/>
    <row r="16" spans="1:3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48"/>
  <sheetViews>
    <sheetView showGridLines="0" tabSelected="1" workbookViewId="0">
      <selection activeCell="C7" sqref="C7"/>
    </sheetView>
  </sheetViews>
  <sheetFormatPr defaultColWidth="14.453125" defaultRowHeight="15" customHeight="1"/>
  <cols>
    <col min="3" max="4" width="21" customWidth="1"/>
    <col min="5" max="5" width="22.08984375" customWidth="1"/>
    <col min="6" max="6" width="12.26953125" customWidth="1"/>
  </cols>
  <sheetData>
    <row r="1" spans="1:8">
      <c r="A1" s="29" t="s">
        <v>77</v>
      </c>
      <c r="B1" s="30"/>
      <c r="C1" s="30"/>
      <c r="D1" s="30"/>
      <c r="E1" s="30"/>
      <c r="F1" s="30"/>
      <c r="G1" s="30"/>
      <c r="H1" s="30"/>
    </row>
    <row r="2" spans="1:8">
      <c r="B2" s="12"/>
      <c r="C2" s="8"/>
      <c r="D2" s="8"/>
      <c r="F2" s="1"/>
    </row>
    <row r="3" spans="1:8">
      <c r="B3" s="12"/>
      <c r="C3" s="8"/>
      <c r="D3" s="8"/>
      <c r="F3" s="1"/>
    </row>
    <row r="4" spans="1:8">
      <c r="B4" s="9">
        <v>1</v>
      </c>
      <c r="C4" s="13" t="s">
        <v>78</v>
      </c>
      <c r="D4" s="33">
        <f>COUNTA('Claims data'!S$2:S$12)</f>
        <v>10</v>
      </c>
    </row>
    <row r="5" spans="1:8">
      <c r="B5" s="12"/>
      <c r="C5" s="8"/>
      <c r="D5" s="8"/>
    </row>
    <row r="6" spans="1:8">
      <c r="B6" s="14">
        <v>2</v>
      </c>
      <c r="C6" s="15" t="s">
        <v>79</v>
      </c>
      <c r="D6" s="15" t="s">
        <v>80</v>
      </c>
    </row>
    <row r="7" spans="1:8">
      <c r="C7" s="16">
        <f>SUM('Claims data'!S$2:S$12)</f>
        <v>479477</v>
      </c>
      <c r="D7" s="17">
        <f>SUM('Claims data'!T$2:T$12)</f>
        <v>315636</v>
      </c>
    </row>
    <row r="8" spans="1:8">
      <c r="F8" s="5"/>
    </row>
    <row r="9" spans="1:8">
      <c r="B9" s="12">
        <v>3</v>
      </c>
      <c r="C9" s="31" t="s">
        <v>20</v>
      </c>
      <c r="D9" t="s">
        <v>81</v>
      </c>
      <c r="F9" s="5"/>
    </row>
    <row r="10" spans="1:8">
      <c r="C10" t="s">
        <v>31</v>
      </c>
      <c r="D10" s="32">
        <v>379201</v>
      </c>
      <c r="F10" s="5"/>
    </row>
    <row r="11" spans="1:8">
      <c r="C11" t="s">
        <v>68</v>
      </c>
      <c r="D11" s="32">
        <v>0</v>
      </c>
      <c r="F11" s="5"/>
      <c r="H11" s="19"/>
    </row>
    <row r="12" spans="1:8">
      <c r="C12" t="s">
        <v>57</v>
      </c>
      <c r="D12" s="32">
        <v>100276</v>
      </c>
      <c r="F12" s="5"/>
    </row>
    <row r="13" spans="1:8">
      <c r="C13" t="s">
        <v>82</v>
      </c>
      <c r="D13" s="32">
        <v>479477</v>
      </c>
      <c r="F13" s="5"/>
    </row>
    <row r="14" spans="1:8">
      <c r="F14" s="5"/>
    </row>
    <row r="15" spans="1:8">
      <c r="B15" s="12">
        <v>4</v>
      </c>
      <c r="C15" s="31" t="s">
        <v>10</v>
      </c>
      <c r="D15" t="s">
        <v>83</v>
      </c>
      <c r="F15" s="5"/>
    </row>
    <row r="16" spans="1:8">
      <c r="C16" t="s">
        <v>28</v>
      </c>
      <c r="D16" s="32">
        <v>3</v>
      </c>
      <c r="F16" s="5"/>
    </row>
    <row r="17" spans="2:6">
      <c r="C17" t="s">
        <v>35</v>
      </c>
      <c r="D17" s="32">
        <v>5</v>
      </c>
      <c r="F17" s="5"/>
    </row>
    <row r="18" spans="2:6">
      <c r="C18" t="s">
        <v>41</v>
      </c>
      <c r="D18" s="32">
        <v>2</v>
      </c>
    </row>
    <row r="19" spans="2:6">
      <c r="C19" t="s">
        <v>50</v>
      </c>
      <c r="D19" s="32">
        <v>1</v>
      </c>
    </row>
    <row r="20" spans="2:6">
      <c r="C20" t="s">
        <v>82</v>
      </c>
      <c r="D20" s="32">
        <v>11</v>
      </c>
    </row>
    <row r="22" spans="2:6">
      <c r="B22" s="12">
        <v>5</v>
      </c>
      <c r="C22" s="20" t="s">
        <v>2</v>
      </c>
      <c r="D22" s="21" t="s">
        <v>7</v>
      </c>
      <c r="E22" s="21" t="s">
        <v>16</v>
      </c>
      <c r="F22" s="20" t="s">
        <v>84</v>
      </c>
    </row>
    <row r="23" spans="2:6">
      <c r="C23" s="22" t="s">
        <v>23</v>
      </c>
      <c r="D23" s="23">
        <v>44077</v>
      </c>
      <c r="E23" s="23">
        <v>44107</v>
      </c>
      <c r="F23" s="18">
        <f t="shared" ref="F23:F33" si="0">E23-D23</f>
        <v>30</v>
      </c>
    </row>
    <row r="24" spans="2:6">
      <c r="C24" s="22" t="s">
        <v>33</v>
      </c>
      <c r="D24" s="23">
        <v>44079</v>
      </c>
      <c r="E24" s="23">
        <v>44089</v>
      </c>
      <c r="F24" s="18">
        <f t="shared" si="0"/>
        <v>10</v>
      </c>
    </row>
    <row r="25" spans="2:6">
      <c r="C25" s="22" t="s">
        <v>38</v>
      </c>
      <c r="D25" s="23">
        <v>44022</v>
      </c>
      <c r="E25" s="23">
        <v>44089</v>
      </c>
      <c r="F25" s="18">
        <f t="shared" si="0"/>
        <v>67</v>
      </c>
    </row>
    <row r="26" spans="2:6">
      <c r="C26" s="22" t="s">
        <v>45</v>
      </c>
      <c r="D26" s="23">
        <v>44084</v>
      </c>
      <c r="E26" s="23">
        <v>44084</v>
      </c>
      <c r="F26" s="18">
        <f t="shared" si="0"/>
        <v>0</v>
      </c>
    </row>
    <row r="27" spans="2:6">
      <c r="C27" s="22" t="s">
        <v>49</v>
      </c>
      <c r="D27" s="23">
        <v>44319</v>
      </c>
      <c r="E27" s="23">
        <v>44328</v>
      </c>
      <c r="F27" s="18">
        <f t="shared" si="0"/>
        <v>9</v>
      </c>
    </row>
    <row r="28" spans="2:6">
      <c r="C28" s="22" t="s">
        <v>54</v>
      </c>
      <c r="D28" s="23">
        <v>43899</v>
      </c>
      <c r="E28" s="23">
        <v>43989</v>
      </c>
      <c r="F28" s="18">
        <f t="shared" si="0"/>
        <v>90</v>
      </c>
    </row>
    <row r="29" spans="2:6">
      <c r="C29" s="22" t="s">
        <v>56</v>
      </c>
      <c r="D29" s="23">
        <v>44321</v>
      </c>
      <c r="E29" s="23">
        <v>44358</v>
      </c>
      <c r="F29" s="18">
        <f t="shared" si="0"/>
        <v>37</v>
      </c>
    </row>
    <row r="30" spans="2:6">
      <c r="C30" s="22" t="s">
        <v>59</v>
      </c>
      <c r="D30" s="23">
        <v>43839</v>
      </c>
      <c r="E30" s="23">
        <v>43891</v>
      </c>
      <c r="F30" s="18">
        <f t="shared" si="0"/>
        <v>52</v>
      </c>
    </row>
    <row r="31" spans="2:6">
      <c r="C31" s="22" t="s">
        <v>63</v>
      </c>
      <c r="D31" s="23">
        <v>44083</v>
      </c>
      <c r="E31" s="23">
        <v>44117</v>
      </c>
      <c r="F31" s="18">
        <f t="shared" si="0"/>
        <v>34</v>
      </c>
    </row>
    <row r="32" spans="2:6">
      <c r="C32" s="22" t="s">
        <v>66</v>
      </c>
      <c r="D32" s="23">
        <v>44022</v>
      </c>
      <c r="E32" s="23">
        <v>44037</v>
      </c>
      <c r="F32" s="18">
        <f t="shared" si="0"/>
        <v>15</v>
      </c>
    </row>
    <row r="33" spans="2:7">
      <c r="C33" s="22" t="s">
        <v>70</v>
      </c>
      <c r="D33" s="23">
        <v>44113</v>
      </c>
      <c r="E33" s="23">
        <v>44162</v>
      </c>
      <c r="F33" s="18">
        <f t="shared" si="0"/>
        <v>49</v>
      </c>
    </row>
    <row r="35" spans="2:7">
      <c r="B35" s="14">
        <v>6</v>
      </c>
      <c r="C35" s="20" t="s">
        <v>2</v>
      </c>
      <c r="D35" s="21" t="s">
        <v>7</v>
      </c>
      <c r="E35" s="20" t="s">
        <v>85</v>
      </c>
    </row>
    <row r="36" spans="2:7">
      <c r="C36" s="22" t="s">
        <v>23</v>
      </c>
      <c r="D36" s="23">
        <v>44077</v>
      </c>
      <c r="E36" s="18">
        <f t="shared" ref="E36:E46" ca="1" si="1">TODAY()-D36</f>
        <v>355</v>
      </c>
    </row>
    <row r="37" spans="2:7">
      <c r="C37" s="22" t="s">
        <v>33</v>
      </c>
      <c r="D37" s="23">
        <v>44079</v>
      </c>
      <c r="E37" s="18">
        <f t="shared" ca="1" si="1"/>
        <v>353</v>
      </c>
    </row>
    <row r="38" spans="2:7">
      <c r="C38" s="22" t="s">
        <v>38</v>
      </c>
      <c r="D38" s="23">
        <v>44022</v>
      </c>
      <c r="E38" s="18">
        <f t="shared" ca="1" si="1"/>
        <v>410</v>
      </c>
    </row>
    <row r="39" spans="2:7">
      <c r="C39" s="22" t="s">
        <v>45</v>
      </c>
      <c r="D39" s="23">
        <v>44084</v>
      </c>
      <c r="E39" s="18">
        <f t="shared" ca="1" si="1"/>
        <v>348</v>
      </c>
      <c r="G39" s="24"/>
    </row>
    <row r="40" spans="2:7">
      <c r="C40" s="22" t="s">
        <v>49</v>
      </c>
      <c r="D40" s="23">
        <v>44319</v>
      </c>
      <c r="E40" s="18">
        <f t="shared" ca="1" si="1"/>
        <v>113</v>
      </c>
    </row>
    <row r="41" spans="2:7">
      <c r="C41" s="22" t="s">
        <v>54</v>
      </c>
      <c r="D41" s="23">
        <v>43899</v>
      </c>
      <c r="E41" s="18">
        <f t="shared" ca="1" si="1"/>
        <v>533</v>
      </c>
    </row>
    <row r="42" spans="2:7">
      <c r="C42" s="22" t="s">
        <v>56</v>
      </c>
      <c r="D42" s="23">
        <v>44321</v>
      </c>
      <c r="E42" s="18">
        <f t="shared" ca="1" si="1"/>
        <v>111</v>
      </c>
    </row>
    <row r="43" spans="2:7">
      <c r="C43" s="22" t="s">
        <v>59</v>
      </c>
      <c r="D43" s="23">
        <v>43839</v>
      </c>
      <c r="E43" s="18">
        <f t="shared" ca="1" si="1"/>
        <v>593</v>
      </c>
    </row>
    <row r="44" spans="2:7">
      <c r="C44" s="22" t="s">
        <v>63</v>
      </c>
      <c r="D44" s="23">
        <v>44083</v>
      </c>
      <c r="E44" s="18">
        <f t="shared" ca="1" si="1"/>
        <v>349</v>
      </c>
    </row>
    <row r="45" spans="2:7">
      <c r="C45" s="22" t="s">
        <v>66</v>
      </c>
      <c r="D45" s="23">
        <v>44022</v>
      </c>
      <c r="E45" s="18">
        <f t="shared" ca="1" si="1"/>
        <v>410</v>
      </c>
    </row>
    <row r="46" spans="2:7">
      <c r="C46" s="22" t="s">
        <v>70</v>
      </c>
      <c r="D46" s="23">
        <v>44113</v>
      </c>
      <c r="E46" s="18">
        <f t="shared" ca="1" si="1"/>
        <v>319</v>
      </c>
    </row>
    <row r="48" spans="2:7">
      <c r="B48" s="12">
        <v>7</v>
      </c>
      <c r="C48" s="25" t="s">
        <v>86</v>
      </c>
      <c r="D48" s="26">
        <f>AVERAGE('Claims data'!V$2:V$12)</f>
        <v>8.5</v>
      </c>
    </row>
  </sheetData>
  <mergeCells count="1">
    <mergeCell ref="A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/>
  </sheetViews>
  <sheetFormatPr defaultColWidth="14.453125" defaultRowHeight="15" customHeight="1"/>
  <cols>
    <col min="1" max="6" width="8" customWidth="1"/>
  </cols>
  <sheetData>
    <row r="1" spans="1:2" ht="14.25" customHeight="1">
      <c r="B1" s="27" t="s">
        <v>87</v>
      </c>
    </row>
    <row r="2" spans="1:2" ht="14.25" customHeight="1">
      <c r="A2" s="6">
        <v>1</v>
      </c>
      <c r="B2" s="6" t="s">
        <v>88</v>
      </c>
    </row>
    <row r="3" spans="1:2" ht="14.25" customHeight="1">
      <c r="A3" s="6">
        <v>2</v>
      </c>
      <c r="B3" s="6" t="s">
        <v>89</v>
      </c>
    </row>
    <row r="4" spans="1:2" ht="14.25" customHeight="1">
      <c r="A4" s="6">
        <v>3</v>
      </c>
      <c r="B4" s="6" t="s">
        <v>90</v>
      </c>
    </row>
    <row r="5" spans="1:2" ht="14.25" customHeight="1">
      <c r="A5" s="6">
        <v>4</v>
      </c>
      <c r="B5" s="6" t="s">
        <v>91</v>
      </c>
    </row>
    <row r="6" spans="1:2" ht="14.25" customHeight="1">
      <c r="A6" s="6">
        <v>5</v>
      </c>
      <c r="B6" s="6" t="s">
        <v>92</v>
      </c>
    </row>
    <row r="7" spans="1:2" ht="14.25" customHeight="1">
      <c r="A7" s="6">
        <v>6</v>
      </c>
      <c r="B7" s="6" t="s">
        <v>93</v>
      </c>
    </row>
    <row r="8" spans="1:2" ht="14.25" customHeight="1">
      <c r="A8" s="6">
        <v>7</v>
      </c>
      <c r="B8" s="6" t="s">
        <v>94</v>
      </c>
    </row>
    <row r="9" spans="1:2" ht="14.25" customHeight="1"/>
    <row r="10" spans="1:2" ht="14.25" customHeight="1"/>
    <row r="11" spans="1:2" ht="14.25" customHeight="1">
      <c r="B11" s="28" t="s">
        <v>95</v>
      </c>
    </row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Claims data</vt:lpstr>
      <vt:lpstr>Soultions using formulas</vt:lpstr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Nisha Yadav</cp:lastModifiedBy>
  <dcterms:modified xsi:type="dcterms:W3CDTF">2021-08-24T01:58:00Z</dcterms:modified>
</cp:coreProperties>
</file>