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人口と世帯数は直線的な関係" sheetId="13" r:id="rId1"/>
    <sheet name="相関係数を求める＆分析ツールを使う" sheetId="1" r:id="rId2"/>
    <sheet name="人口10万人あたりで見ると" sheetId="8" r:id="rId3"/>
    <sheet name="都道府県の人口×３チェーン" sheetId="3" r:id="rId4"/>
    <sheet name="人口を万人に+軸を対数に+近似曲線" sheetId="11" r:id="rId5"/>
    <sheet name="D×K傾向の違いは" sheetId="6" r:id="rId6"/>
    <sheet name="D×K（10万人あたり）" sheetId="10" r:id="rId7"/>
    <sheet name="D×S傾向の違いは" sheetId="7" r:id="rId8"/>
    <sheet name="D×S（10万人あたり）" sheetId="9" r:id="rId9"/>
    <sheet name="取り込んだデータの控え" sheetId="2" r:id="rId10"/>
  </sheets>
  <definedNames>
    <definedName name="cafe_data" localSheetId="9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N4" i="1" l="1"/>
  <c r="N3" i="1"/>
  <c r="N2" i="1"/>
  <c r="N7" i="1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deleted="1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<sst xmlns="http://schemas.openxmlformats.org/spreadsheetml/2006/main" count="260" uniqueCount="149">
  <si>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</si>
  <si>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</si>
  <si>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</si>
  <si>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</si>
  <si>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</si>
  <si>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</si>
  <si>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</si>
  <si>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</si>
  <si>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</si>
  <si>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</si>
  <si>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</si>
  <si>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</si>
  <si>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</si>
  <si>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</si>
  <si>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</si>
  <si>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</si>
  <si>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</si>
  <si>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</si>
  <si>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</si>
  <si>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</si>
  <si>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</si>
  <si>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</si>
  <si>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</si>
  <si>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</si>
  <si>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</si>
  <si>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</si>
  <si>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</si>
  <si>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</si>
  <si>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</si>
  <si>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</si>
  <si>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</si>
  <si>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</si>
  <si>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</si>
  <si>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</si>
  <si>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</si>
  <si>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</si>
  <si>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</si>
  <si>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</si>
  <si>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</si>
  <si>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</si>
  <si>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</si>
  <si>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</si>
  <si>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</si>
  <si>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</si>
  <si>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</si>
  <si>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</si>
  <si>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</si>
  <si>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</si>
  <si>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</si>
  <si>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</si>
  <si>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</si>
  <si>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</si>
  <si>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</si>
  <si>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</si>
  <si>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</si>
  <si>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</si>
  <si>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</si>
  <si>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</si>
  <si>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</si>
  <si>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</si>
  <si>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</si>
  <si>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</si>
  <si>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</si>
  <si>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</si>
  <si>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</si>
  <si>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</si>
  <si>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</si>
  <si>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</si>
  <si>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</si>
  <si>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</si>
  <si>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</si>
  <si>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</si>
  <si>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</si>
  <si>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</si>
  <si>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</si>
  <si>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</si>
  <si>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</si>
  <si>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</si>
  <si>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</si>
  <si>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</si>
  <si>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</si>
  <si>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</si>
  <si>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</si>
  <si>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</si>
  <si>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</si>
  <si>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</si>
  <si>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</si>
  <si>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</si>
  <si>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</si>
  <si>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</si>
  <si>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</si>
  <si>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</si>
  <si>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</si>
  <si>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</si>
  <si>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</si>
  <si>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</si>
  <si>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</si>
  <si>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</si>
  <si>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</si>
  <si>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</si>
  <si>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</si>
  <si>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</si>
  <si>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</si>
  <si>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</si>
  <si>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</si>
  <si>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</si>
  <si>
    <t>人口（万人）</t>
    <rPh sb="0" eb="2">
      <t>ジンコウ</t>
    </rPh>
    <rPh sb="3" eb="5">
      <t>マンニン</t>
    </rPh>
    <phoneticPr fontId="1"/>
  </si>
  <si>
    <t>49行目までにしたら、列すべてと同じ値に</t>
    <rPh sb="2" eb="3">
      <t>イ</t>
    </rPh>
    <rPh sb="3" eb="4">
      <t>メ</t>
    </rPh>
    <rPh sb="11" eb="12">
      <t>レツ</t>
    </rPh>
    <rPh sb="16" eb="17">
      <t>オナ</t>
    </rPh>
    <rPh sb="18" eb="19">
      <t>アタイ</t>
    </rPh>
    <phoneticPr fontId="1"/>
  </si>
  <si>
    <t>この場合、適切なのは全国計を除いたもの</t>
    <rPh sb="2" eb="4">
      <t>バアイ</t>
    </rPh>
    <rPh sb="5" eb="7">
      <t>テキセツ</t>
    </rPh>
    <rPh sb="10" eb="12">
      <t>ゼンコク</t>
    </rPh>
    <rPh sb="12" eb="13">
      <t>ケイ</t>
    </rPh>
    <rPh sb="14" eb="15">
      <t>ノゾ</t>
    </rPh>
    <phoneticPr fontId="1"/>
  </si>
  <si>
    <t>同じ結果になっている</t>
    <rPh sb="0" eb="1">
      <t>オナ</t>
    </rPh>
    <rPh sb="2" eb="4">
      <t>ケッカ</t>
    </rPh>
    <phoneticPr fontId="1"/>
  </si>
  <si>
    <t>アドイン「分析ツール」を有効にしておく必要がある</t>
    <rPh sb="5" eb="7">
      <t>ブンセキ</t>
    </rPh>
    <rPh sb="12" eb="14">
      <t>ユウコウ</t>
    </rPh>
    <rPh sb="19" eb="21">
      <t>ヒツヨウ</t>
    </rPh>
    <phoneticPr fontId="1"/>
  </si>
  <si>
    <t>相関係数＝</t>
    <rPh sb="0" eb="2">
      <t>ソウカン</t>
    </rPh>
    <rPh sb="2" eb="4">
      <t>ケイスウ</t>
    </rPh>
    <phoneticPr fontId="1"/>
  </si>
  <si>
    <t>決定係数＝</t>
    <rPh sb="0" eb="2">
      <t>ケッテイ</t>
    </rPh>
    <rPh sb="2" eb="4">
      <t>ケイスウ</t>
    </rPh>
    <phoneticPr fontId="1"/>
  </si>
  <si>
    <t>残差</t>
  </si>
  <si>
    <t>残差出力</t>
  </si>
  <si>
    <t>観測値</t>
  </si>
  <si>
    <t>予測値: Y</t>
  </si>
  <si>
    <t>←列すべてを指定した</t>
    <rPh sb="1" eb="2">
      <t>レツ</t>
    </rPh>
    <rPh sb="6" eb="8">
      <t>シテイ</t>
    </rPh>
    <phoneticPr fontId="1"/>
  </si>
  <si>
    <t>←48行目までで全国計を含まない</t>
    <rPh sb="3" eb="4">
      <t>イ</t>
    </rPh>
    <rPh sb="4" eb="5">
      <t>メ</t>
    </rPh>
    <rPh sb="8" eb="10">
      <t>ゼンコク</t>
    </rPh>
    <rPh sb="10" eb="11">
      <t>ケイ</t>
    </rPh>
    <rPh sb="12" eb="13">
      <t>フク</t>
    </rPh>
    <phoneticPr fontId="1"/>
  </si>
  <si>
    <t>←罫で囲ったセル（相関係数）の値を２乗した</t>
    <rPh sb="1" eb="2">
      <t>ケイ</t>
    </rPh>
    <rPh sb="3" eb="4">
      <t>カコ</t>
    </rPh>
    <rPh sb="9" eb="13">
      <t>ソウカンケイスウ</t>
    </rPh>
    <rPh sb="15" eb="16">
      <t>アタイ</t>
    </rPh>
    <rPh sb="18" eb="19">
      <t>ノ</t>
    </rPh>
    <phoneticPr fontId="1"/>
  </si>
  <si>
    <t>近似曲線のR２乗値（決定係数）に等しい</t>
    <rPh sb="0" eb="4">
      <t>キンジキョクセン</t>
    </rPh>
    <rPh sb="7" eb="8">
      <t>ノ</t>
    </rPh>
    <rPh sb="8" eb="9">
      <t>アタイ</t>
    </rPh>
    <rPh sb="10" eb="12">
      <t>ケッテイ</t>
    </rPh>
    <rPh sb="12" eb="14">
      <t>ケイスウ</t>
    </rPh>
    <rPh sb="16" eb="17">
      <t>ヒト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</si>
  <si>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</si>
  <si>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</si>
  <si>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</si>
  <si>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</si>
  <si>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</si>
  <si>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</si>
  <si>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</si>
  <si>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</si>
  <si>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</si>
  <si>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</si>
  <si>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</si>
  <si>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</si>
  <si>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</si>
  <si>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</si>
  <si>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</si>
  <si>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</si>
  <si>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</si>
  <si>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</si>
  <si>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</si>
  <si>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</si>
  <si>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</si>
  <si>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</si>
  <si>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この下で試してみると</t>
    <rPh sb="2" eb="3">
      <t>シタ</t>
    </rPh>
    <rPh sb="4" eb="5">
      <t>タメ</t>
    </rPh>
    <phoneticPr fontId="1"/>
  </si>
  <si>
    <t>←相関係数</t>
    <rPh sb="0" eb="5">
      <t>ヤジルシソウカンケイスウ</t>
    </rPh>
    <phoneticPr fontId="1"/>
  </si>
  <si>
    <t>↑線形近似の式のX（人口）の係数とY切片</t>
    <rPh sb="1" eb="5">
      <t>センケイキンジ</t>
    </rPh>
    <rPh sb="6" eb="7">
      <t>シキ</t>
    </rPh>
    <rPh sb="10" eb="12">
      <t>ジンコウ</t>
    </rPh>
    <rPh sb="14" eb="16">
      <t>ケイスウ</t>
    </rPh>
    <rPh sb="18" eb="20">
      <t>セッペン</t>
    </rPh>
    <phoneticPr fontId="1"/>
  </si>
  <si>
    <t>■人口（C列）と世帯数（D列）の相関係数を求める。CORREL関数を使う（PEARSON関数でもよいが、古いバージョンのExcelだと精度が悪い）</t>
    <rPh sb="1" eb="3">
      <t>ジンコウ</t>
    </rPh>
    <rPh sb="5" eb="6">
      <t>レツ</t>
    </rPh>
    <rPh sb="8" eb="11">
      <t>セタイスウ</t>
    </rPh>
    <rPh sb="13" eb="14">
      <t>レツ</t>
    </rPh>
    <rPh sb="16" eb="18">
      <t>ソウカン</t>
    </rPh>
    <rPh sb="18" eb="20">
      <t>ケイスウ</t>
    </rPh>
    <rPh sb="21" eb="22">
      <t>モト</t>
    </rPh>
    <rPh sb="31" eb="33">
      <t>カンスウ</t>
    </rPh>
    <rPh sb="34" eb="35">
      <t>ツカ</t>
    </rPh>
    <phoneticPr fontId="1"/>
  </si>
  <si>
    <t>■こちらは「データ」タブの「データ分析」から「相関」を選んで計算したもの</t>
    <rPh sb="17" eb="19">
      <t>ブンセキ</t>
    </rPh>
    <rPh sb="23" eb="25">
      <t>ソウカン</t>
    </rPh>
    <rPh sb="27" eb="28">
      <t>エラ</t>
    </rPh>
    <rPh sb="30" eb="32">
      <t>ケイサン</t>
    </rPh>
    <phoneticPr fontId="1"/>
  </si>
  <si>
    <t>■分析ツールの「回帰分析」でも、回帰直線の傾きとY切片、相関係数が計算できる。でも、まず散布図を眺めて、直線的関係かどうか当たりを付けてから！</t>
    <rPh sb="1" eb="3">
      <t>ブンセキ</t>
    </rPh>
    <rPh sb="8" eb="12">
      <t>カイキブンセキ</t>
    </rPh>
    <rPh sb="16" eb="20">
      <t>カイキチョクセン</t>
    </rPh>
    <rPh sb="21" eb="22">
      <t>カタム</t>
    </rPh>
    <rPh sb="25" eb="27">
      <t>セッペン</t>
    </rPh>
    <rPh sb="28" eb="32">
      <t>ソウカンケイスウ</t>
    </rPh>
    <rPh sb="33" eb="35">
      <t>ケイサン</t>
    </rPh>
    <rPh sb="44" eb="47">
      <t>サンプズ</t>
    </rPh>
    <rPh sb="48" eb="49">
      <t>ナガ</t>
    </rPh>
    <rPh sb="52" eb="55">
      <t>チョクセンテキ</t>
    </rPh>
    <rPh sb="55" eb="57">
      <t>カンケイ</t>
    </rPh>
    <rPh sb="61" eb="62">
      <t>ア</t>
    </rPh>
    <rPh sb="65" eb="66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</si>
</sst>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3" xfId="0" applyFont="1" applyFill="1" applyBorder="1" applyAlignment="1">
      <alignment horizontal="centerContinuous"/>
    </xf>
    <xf numFmtId="0" fontId="0" fillId="0" borderId="0" xfId="0" applyBorder="1"/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2" borderId="2" xfId="0" applyFont="1" applyFill="1" applyBorder="1" applyAlignmen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00863D"/>
      <color rgb="FF6F3505"/>
      <color rgb="FFEA8600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各県の人口と世帯数の関係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E48774B-1FB0-4741-9AC5-FC36555CD8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D67E27-92BE-4E2E-AD37-27D1786532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7C9300-735C-46E0-983E-01E19DD043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B61869-3CB7-40DB-88B2-FD884A3008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8DBC7C-492C-4C45-B8DD-3D353D6E52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2204B32-4034-4600-A04B-49D4FC7A23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9DC931-325F-4434-A74B-12F53F5080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A04338-99C6-4A68-83F4-907F061C96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493DE3-123F-4435-B077-BBA0193BAB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3B37D1-551E-4A6A-A90B-68209D4E71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-6.4250936234847775E-2"/>
                  <c:y val="-3.5270248108918469E-2"/>
                </c:manualLayout>
              </c:layout>
              <c:tx>
                <c:rich>
                  <a:bodyPr/>
                  <a:lstStyle/>
                  <a:p>
                    <a:fld id="{7D73EA53-3F11-4759-9854-F35E4CAC27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4A307F-6BE5-4014-9BD4-69262FB3AE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4939C5-0354-4276-B428-2E5E41EC07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2.3923220938507048E-2"/>
                  <c:y val="-6.6668095090151383E-2"/>
                </c:manualLayout>
              </c:layout>
              <c:tx>
                <c:rich>
                  <a:bodyPr/>
                  <a:lstStyle/>
                  <a:p>
                    <a:fld id="{751D8DE0-6F7C-4B36-90A5-ADA38AF5FC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ABA77C-AF9E-4242-B545-8BDC220F21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7EEE64F-5D62-40E3-8EB2-DB56F3E101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8E8DC56-9762-48C9-903B-434C255515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DD196C6-402B-4542-A49D-3D3BCA3976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B95B882-DD30-4DFF-BD11-EE4A10951E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60CFE25-0082-4B51-93DC-3F63970F2E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6199250-3486-4832-A7B4-4156D3D8AD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1562A4A-A370-401D-A75D-637AFEB914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>
                <c:manualLayout>
                  <c:x val="3.8277153501611441E-2"/>
                  <c:y val="1.9152686658552121E-2"/>
                </c:manualLayout>
              </c:layout>
              <c:tx>
                <c:rich>
                  <a:bodyPr/>
                  <a:lstStyle/>
                  <a:p>
                    <a:fld id="{D117775F-77F8-4DCA-954A-8433AFE02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2EAADEC-E449-42E1-A080-CF9758EA8D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2C22DF5-CC7A-46AE-ACD8-9D67E47EB1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6CFD874-0C01-4510-A844-F749C04AA3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>
                <c:manualLayout>
                  <c:x val="-7.4449063560634257E-2"/>
                  <c:y val="-9.4036963754029548E-3"/>
                </c:manualLayout>
              </c:layout>
              <c:tx>
                <c:rich>
                  <a:bodyPr/>
                  <a:lstStyle/>
                  <a:p>
                    <a:fld id="{3861E866-2134-46BC-9EFB-80AD228A1C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06CCB97-A5D0-4453-AFC7-844D79AEAB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9F97C3F-E56F-4136-A0D8-C0694FC881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EF4BCFE-5EC9-4DF6-9D72-3998E32BEE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A65EB6C-28E7-41E6-BF48-2E3B7BD9C2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7DCC50A-7AA9-43BE-8EBC-E67A4FC116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0E1F4FD-1C6E-4F2D-858E-499862FA82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9C5BE43-84D0-4CDA-88D6-CD76176D2C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1622ACA-A513-4A73-8EA8-41E8B06FD8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D8E1BD5-FE96-4C2D-AC3B-734E583AF9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8AA765A-80BF-4E57-BCF8-A4FEF515D7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3B25792-264F-4D88-A4EA-147343822A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55971FE-9750-4206-B40E-C9BA2EAC92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4111978-6D38-43BC-B155-A82DA0B226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1B0ED26-EB07-4EF0-88EB-80FA8A90DB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1588DC3-56D1-4E8E-AADE-2795606B49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D4C10EB-7B32-4CBD-B31B-AF77AAD205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C109C6B-AFF2-42B0-9499-4C303040E4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C5AC511-62A9-4F79-836B-8DF4ED547B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0BA4974-5614-4238-8467-ADAD919A4E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16DCADF-5413-4655-BCE8-8225AC9873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800" baseline="0"/>
                      <a:t>y = 0.4915x - 101233</a:t>
                    </a:r>
                    <a:br>
                      <a:rPr lang="en-US" altLang="ja-JP" sz="2800" baseline="0"/>
                    </a:br>
                    <a:r>
                      <a:rPr lang="en-US" altLang="ja-JP" sz="2800" baseline="0"/>
                      <a:t>R² = 0.9917</a:t>
                    </a:r>
                    <a:endParaRPr lang="en-US" altLang="ja-JP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'相関係数を求める＆分析ツールを使う'!$C$2:$C$48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'相関係数を求める＆分析ツールを使う'!$D$2:$D$48</c:f>
              <c:numCache>
                <c:formatCode>General</c:formatCode>
                <c:ptCount val="47"/>
                <c:pt idx="0">
                  <c:v>2772845</c:v>
                </c:pt>
                <c:pt idx="1">
                  <c:v>591371</c:v>
                </c:pt>
                <c:pt idx="2">
                  <c:v>524685</c:v>
                </c:pt>
                <c:pt idx="3">
                  <c:v>989296</c:v>
                </c:pt>
                <c:pt idx="4">
                  <c:v>425933</c:v>
                </c:pt>
                <c:pt idx="5">
                  <c:v>413685</c:v>
                </c:pt>
                <c:pt idx="6">
                  <c:v>781157</c:v>
                </c:pt>
                <c:pt idx="7">
                  <c:v>1235665</c:v>
                </c:pt>
                <c:pt idx="8">
                  <c:v>826672</c:v>
                </c:pt>
                <c:pt idx="9">
                  <c:v>841085</c:v>
                </c:pt>
                <c:pt idx="10">
                  <c:v>3259736</c:v>
                </c:pt>
                <c:pt idx="11">
                  <c:v>2851491</c:v>
                </c:pt>
                <c:pt idx="12">
                  <c:v>7096622</c:v>
                </c:pt>
                <c:pt idx="13">
                  <c:v>4280874</c:v>
                </c:pt>
                <c:pt idx="14">
                  <c:v>895463</c:v>
                </c:pt>
                <c:pt idx="15">
                  <c:v>418653</c:v>
                </c:pt>
                <c:pt idx="16">
                  <c:v>482491</c:v>
                </c:pt>
                <c:pt idx="17">
                  <c:v>292518</c:v>
                </c:pt>
                <c:pt idx="18">
                  <c:v>358393</c:v>
                </c:pt>
                <c:pt idx="19">
                  <c:v>866562</c:v>
                </c:pt>
                <c:pt idx="20">
                  <c:v>816077</c:v>
                </c:pt>
                <c:pt idx="21">
                  <c:v>1571636</c:v>
                </c:pt>
                <c:pt idx="22">
                  <c:v>3257903</c:v>
                </c:pt>
                <c:pt idx="23">
                  <c:v>789961</c:v>
                </c:pt>
                <c:pt idx="24">
                  <c:v>572842</c:v>
                </c:pt>
                <c:pt idx="25">
                  <c:v>1210844</c:v>
                </c:pt>
                <c:pt idx="26">
                  <c:v>4261381</c:v>
                </c:pt>
                <c:pt idx="27">
                  <c:v>2524247</c:v>
                </c:pt>
                <c:pt idx="28">
                  <c:v>590664</c:v>
                </c:pt>
                <c:pt idx="29">
                  <c:v>440666</c:v>
                </c:pt>
                <c:pt idx="30">
                  <c:v>236209</c:v>
                </c:pt>
                <c:pt idx="31">
                  <c:v>290245</c:v>
                </c:pt>
                <c:pt idx="32">
                  <c:v>841911</c:v>
                </c:pt>
                <c:pt idx="33">
                  <c:v>1308439</c:v>
                </c:pt>
                <c:pt idx="34">
                  <c:v>660004</c:v>
                </c:pt>
                <c:pt idx="35">
                  <c:v>334916</c:v>
                </c:pt>
                <c:pt idx="36">
                  <c:v>438842</c:v>
                </c:pt>
                <c:pt idx="37">
                  <c:v>653377</c:v>
                </c:pt>
                <c:pt idx="38">
                  <c:v>352538</c:v>
                </c:pt>
                <c:pt idx="39">
                  <c:v>2398419</c:v>
                </c:pt>
                <c:pt idx="40">
                  <c:v>330790</c:v>
                </c:pt>
                <c:pt idx="41">
                  <c:v>633972</c:v>
                </c:pt>
                <c:pt idx="42">
                  <c:v>776133</c:v>
                </c:pt>
                <c:pt idx="43">
                  <c:v>535794</c:v>
                </c:pt>
                <c:pt idx="44">
                  <c:v>523791</c:v>
                </c:pt>
                <c:pt idx="45">
                  <c:v>807682</c:v>
                </c:pt>
                <c:pt idx="46">
                  <c:v>643056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7188680"/>
        <c:axId val="407194168"/>
      </c:scatterChart>
      <c:valAx>
        <c:axId val="40718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194168"/>
        <c:crosses val="autoZero"/>
        <c:crossBetween val="midCat"/>
      </c:valAx>
      <c:valAx>
        <c:axId val="4071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18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万人あたりで比較すると（スタバ</a:t>
            </a:r>
            <a:r>
              <a:rPr lang="en-US" altLang="ja-JP"/>
              <a:t>×</a:t>
            </a:r>
            <a:r>
              <a:rPr lang="ja-JP" altLang="en-US"/>
              <a:t>ドトール・コメダ）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ドトール</c:v>
                </c15:tx>
              </c15:filteredSeriesTitle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'相関係数を求める＆分析ツールを使う'!$J$2:$J$48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コメダ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1816"/>
        <c:axId val="407192600"/>
      </c:scatterChart>
      <c:valAx>
        <c:axId val="4071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192600"/>
        <c:crosses val="autoZero"/>
        <c:crossBetween val="midCat"/>
      </c:valAx>
      <c:valAx>
        <c:axId val="4071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19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'相関係数を求める＆分析ツールを使う'!$E$1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'相関係数を求める＆分析ツールを使う'!$F$1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'相関係数を求める＆分析ツールを使う'!$G$1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7304"/>
        <c:axId val="407194952"/>
      </c:scatterChart>
      <c:valAx>
        <c:axId val="40719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194952"/>
        <c:crosses val="autoZero"/>
        <c:crossBetween val="midCat"/>
      </c:valAx>
      <c:valAx>
        <c:axId val="4071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19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スタバとドトールにモデル式を当てはめてみる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'相関係数を求める＆分析ツールを使う'!$E$1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863D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55730372975124"/>
                  <c:y val="0.2339439569033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0.0236x</a:t>
                    </a:r>
                    <a:r>
                      <a:rPr lang="en-US" altLang="ja-JP" sz="2400" baseline="30000"/>
                      <a:t>1.2294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0.9004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'相関係数を求める＆分析ツールを使う'!$F$1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83577185137312"/>
                  <c:y val="0.51841553773139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0.0018x</a:t>
                    </a:r>
                    <a:r>
                      <a:rPr lang="en-US" altLang="ja-JP" sz="2400" baseline="30000"/>
                      <a:t>1.604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0.8131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'相関係数を求める＆分析ツールを使う'!$G$1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02792"/>
        <c:axId val="407203576"/>
      </c:scatterChart>
      <c:valAx>
        <c:axId val="407202792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  <a:r>
                  <a:rPr lang="ja-JP" altLang="en-US"/>
                  <a:t>（万人）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03576"/>
        <c:crosses val="autoZero"/>
        <c:crossBetween val="midCat"/>
        <c:majorUnit val="10"/>
      </c:valAx>
      <c:valAx>
        <c:axId val="407203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0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C8F083-7B38-4593-8130-E481649E4D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891B28-B4C7-462F-8BA5-0C2BAF79BF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FCC2EF-0F45-43F1-9960-0DD678CD54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BFCFB7-D2CC-4965-B50A-A300FBCE10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80086E-CDC8-420A-95D9-CEE33A2F26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4DE610-CDA0-46CB-929B-1FE5572EE3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F989AB9-2088-4EC9-AC73-2B6BB14891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EF7E76-4CB3-4851-85EC-B23117DC65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C276353-1BB9-4177-BBE2-1C835379D7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B312E1-FFF1-442A-8C28-C7B3E7B30C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94EA7B-01B3-4A1A-9640-F15A4FEDC5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2473441-23AB-4947-9211-458427654F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895E20C-9661-453E-81F0-6183F1E496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437584-F301-4B5D-B96A-DE318D2EB0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AADD0BB-467A-4D3D-8063-ECF4DBF040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D5B3576-E609-48CE-AB60-2EDC9F6C59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05909E1-66FD-46A0-87FA-3721E86DC3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A1E5D1-7717-4417-949D-F9F5AF2032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12AEEFE-9744-4EE2-A341-B961CF9E38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ECFE3D5-82A1-4D18-BAB6-60EF1BB711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6432233-CC49-418F-BB6C-F697033717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03D598-B600-455D-A6A3-0F5C0325C3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FE15F2F-8ED3-4286-918D-7702612DAD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A57DFA9-5CAF-457C-B325-03C889FB7C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929C8EA-3412-48BF-A2AD-31ACDBD5BF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F632C93-1E32-4419-BAD6-E454DCAF61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8CDA49C-A782-437D-A9A9-A63A681AC7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4450FFA-0AAC-4F4F-BFBE-E301877174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8493756-8DF8-4E4C-B3B7-AA6E08A62A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3D91505-21F6-4D12-B43D-B24E343527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EA8EE85-DE5D-4BEA-B0CC-EA264E9C8D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C3C01A9-BCF5-4301-8368-54898ECF15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14B6360-CC02-4D22-8EB5-1153A3F940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ECF0212-C2B9-4492-A617-11F99E22EE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048BD81-195A-494C-80F9-2C6E5A6633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7EF7BAE-08FE-4D57-8B45-7A39E550BF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6E4A4E1-D59F-4657-A0EB-8B182A5145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29A3BC7-4E3F-4B39-B230-755A229BC9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8E94B25-771A-4CBC-B501-3B11903232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F55403A-BD0C-45B1-8D1A-3377B94599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26AD3E1-F965-4108-9C71-7C22B8F663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AE06657-E686-4117-BAC8-94B96BA6AD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2DEA72C-734D-4FDD-A029-33D68D1BE0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4D9CAD9-A7B1-462F-8762-956C522F19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54EC1DB-7634-4E18-954C-48789D8B1A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F269B17-DA4E-4052-8A79-7BC2B58DFB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6DBF224-B153-4107-A783-5239BC7C60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'相関係数を求める＆分析ツールを使う'!$G$2:$G$48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8819416"/>
        <c:axId val="408820984"/>
        <c:extLst/>
      </c:scatterChart>
      <c:valAx>
        <c:axId val="40881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20984"/>
        <c:crosses val="autoZero"/>
        <c:crossBetween val="midCat"/>
      </c:valAx>
      <c:valAx>
        <c:axId val="4088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1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67293B-66F5-4135-8EB0-D015C77985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E5A1D3-54CF-4C26-87CD-E6A5CD0D74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82C460-7648-4F81-B6F1-D2706E1451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510DA6-AD0E-4050-ACC6-C29DA686BF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F424B4-541F-45ED-8D7B-82BD1B76A2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25A81C-94F6-4BDB-BBE8-FCE196FA89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4FF7FA-6CCD-4D56-917D-146E13A8F6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C6D7EB-BAAB-4034-B202-02D0356AD4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065086-16AF-4B4A-A2C0-5BDA9B5715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FD178A7-2933-4015-9871-96A2E5DCC9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DA70A2-F944-43FE-BF8C-F3A9E9C196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3C0453-A583-4330-BAFD-634AA4CB55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F41FE70-9806-4E82-85EE-D5FC4C36E8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1F53842-3481-461B-A211-364E9CDED3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24F1B31-0271-4C1F-93FF-F6B6F618A4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9D75BB0-1D19-43AE-A51E-7231A0F26F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08532CA-7876-4658-98CC-919B7D5605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3FE88F3-BF18-4B2D-892A-F6EAE2DDE6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2716A4D-2231-43F8-9920-9DE645B031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2CCBDF2-8096-46B7-8862-9007E24DF5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40CECBE-A9F3-4853-9C4F-8436A0788B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A9E734B-F3FB-43FC-87A5-377653338E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54D8B29-595B-4A75-9D22-250D901AFD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B90C2E7-FB79-4025-B3AE-30887866BA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D84B348-C974-48E2-8219-D5E6A6BE92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003CCA7-B5DC-4922-ACA3-5F2288F480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4BDEAB2-436A-4C21-969E-32D72C38BB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95EBC25-B114-43BE-AA29-458EC229C3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257DD18-D2F2-48EB-8A16-BCBC6AF8AD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60B357A-2063-418B-8936-37562D3FA3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ABCE1F5-4373-4D4B-BE32-CAEE58345F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9A80104-F850-490A-AAA7-DE377CE1CC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BE60BB6-032A-4ABE-B937-0BF4925CE1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B15CAAB-A221-42AA-A1BA-72D671DBFC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BFBB268-DBFC-4F9E-A37A-67523111F9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2D6E5D2-8395-4C33-AFAC-38F682194E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810C957-4F99-45B8-AC94-6B26DE837E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32BF1A6-D7A6-43ED-92EB-FEDE8CE8E0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C110A08-EA0E-4A78-9B2B-9CC3E9A743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D8B6D3E-778B-47AA-97D5-029835D41F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998A908-C43D-4097-B860-DEFBE1EC28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64CB0CD-7314-4271-A7DC-1CF85239FC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5BB966E-4DCA-4642-A9B9-EE14ABBC83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E4153FE-885B-4C12-952C-E6A105D194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A4F8877-84EB-4025-9009-81F7B7826E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0A31BD3-E09A-4D23-978B-0243A46980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971C955-5D08-4859-8859-FDEF2B5397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'相関係数を求める＆分析ツールを使う'!$J$2:$J$48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8822160"/>
        <c:axId val="408815888"/>
        <c:extLst/>
      </c:scatterChart>
      <c:valAx>
        <c:axId val="4088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15888"/>
        <c:crosses val="autoZero"/>
        <c:crossBetween val="midCat"/>
      </c:valAx>
      <c:valAx>
        <c:axId val="40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EC8CC3-B233-4EB1-951E-692A72E33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F81F13-1E05-476E-BF98-BD6B3F6619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536B7C-7222-4810-8D5D-EC0A0B0909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CF430A-BACD-4056-BD56-DE119A6BAD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664BF9FF-16C4-44EA-B134-BC240D98E8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74AA8C23-CD1D-4D6B-87F3-5962A45954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59E006-93EA-4ACC-973D-FBF10FB273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E23463A-2181-436E-A562-ACBF75804B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89F237-6858-4949-8FBE-EF6A8D3712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11C9C6-703D-487D-88CD-41351AC974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8270503B-9985-400E-AE7E-87864E693F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7E63C91B-E8D5-47F6-8020-0D8EA3F789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18B952-E4D2-4CDE-A516-680CA7DA06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2B2AC4D-A153-4EAB-BC6F-ECA90D8C59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46EBC2-90E1-4A23-B9AF-367F04D52A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06FA634-6827-4576-AAC1-020F9D169B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C300C3-0A5F-4912-866E-DA456056AD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F9C9CBA-3391-4979-9C08-BCEF0C1A08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7398601-02DD-4111-A6EE-BC86357B8A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8CD923A-4CC3-4BC8-8B92-B5E602ECA9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E5815AF-1D8C-46A8-AC8A-A556471E62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75A38A6-4F90-40EC-A0C3-F7F9A09D5E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3D6FBFC-2758-4F41-9D04-DAB4B39FCA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5244EC5-DBB5-4967-A81A-3DF2B3D6C2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3C55D82-8119-4BD0-BCBC-529FB13775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68D97DA-6E87-46C3-8DD4-C25417477E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DEC1838-3153-4FEC-A802-4E270A00A2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2F0879A-8077-418A-BD2D-159B738065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CD9982F-E463-4C1D-BF1B-AE74B84A50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5133D16-F2A2-4CF0-A5AE-8BFD98D397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C9F5950-DFA2-4EA1-B9E8-5BD503855A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C9CAD70-8B36-435B-BF08-62564BC8B9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73F0AA7-CE81-4123-8BDB-8E0B3161C4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E5296FE-8B8D-4849-BBDB-70CA411C6D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D8E54AB-56E3-48FE-9508-80270F49F2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C38EBB3-8FAE-4DE8-89B0-1385998D7D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1141FF5-410F-47B1-835E-4782314A1B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3944CC7-C809-4ECA-94E4-C2E336E865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B37F864-21ED-4D95-9BBE-B0B9A55A76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14A920B-A5FC-453B-9B47-DA9F908E17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BF9FA1A-9EC0-4A0C-BBC0-B2046EE8DB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0AACFB7-FC1A-4F3F-B51E-414E0075FF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BF32C6D-70F5-4CDE-8E58-240B18D4E6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B79789C-DFFE-4646-89D9-5A98E3E98F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892042D-D4D9-45AB-B07C-239F5A25FB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3CE323C-9FDB-450F-AEEC-A6879F2C7E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D27D82D-A1F4-4757-93D0-4EDE42F345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'相関係数を求める＆分析ツールを使う'!$E$2:$E$48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8815496"/>
        <c:axId val="408821768"/>
        <c:extLst/>
      </c:scatterChart>
      <c:valAx>
        <c:axId val="40881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21768"/>
        <c:crosses val="autoZero"/>
        <c:crossBetween val="midCat"/>
      </c:valAx>
      <c:valAx>
        <c:axId val="4088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1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7743A8-AA41-493F-A863-093AE68B05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065F12-D91F-4087-8E55-35B2556D21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4BAB70-C493-4480-BA8B-7F41F76EAE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A1F5E5-EC41-433D-B804-660668320B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8D9F3B-C02E-482C-972A-1D03B9D668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5457FE-1E01-46AE-8FE0-278DF43499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16EFB4-DC33-4482-AAF1-1F51580B49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AC90B9-3393-419D-BE4A-87A324DC90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A8CE31-B6F8-43DF-87FF-8CD89A4FFB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F43EA6-E1F7-44B5-B8B0-E46CE65559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7BE34A-EA9B-498C-9514-62ECDE5403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8283B86-3327-4FCE-801B-A2E830AE44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ABE0F0-D8AA-4A1D-A43C-53435983A8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2080E59-A7A5-4E61-BA56-F0F1E8FD22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7287990-1127-4272-92B5-8412092479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8AFC03-D541-454D-BE93-188C4E0388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5DE8E9A-3BB8-4221-AEA1-06309A0A2F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6E3281A-9927-4F15-B846-94B241B143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C0FC0C7-AE41-4A0F-B49C-8B6B7EBF79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DEB8D24-82C2-4DCF-B90C-CE53FB51D6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8613825-3AE6-4BD4-BCD1-5BDF9EA0BF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8B92A35-93E7-471E-9FD2-DA7A37F730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E899EFD-F45D-4E86-B11E-2F284D9643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B3F5373-61E3-43A8-983D-240F7EC4E7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193F264-57D2-4A20-A363-B4217D9B8B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EFE09F3-438B-4898-9C26-641A2207B7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E701601-BEA1-40B0-A9EE-2A916205CC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C5B82E1-E487-43E0-AC7E-FF158AAEBC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E61B69C-59E8-43D5-81FD-7E20A4AFD2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D1E623C-1E4A-4A68-88C6-955056FCDF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C4AD5F7-0067-4D82-91C5-2ACD5EE399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399B573-C3F3-457B-9BD7-665B6C5462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D135CC2-8CF2-4724-AB27-B05471DF98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622640C-85E5-49F0-BC26-A95FCF7E30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8E349A8-1487-4E68-BFE4-8F39F70775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93A9586-AD2B-4092-A064-1247172B9E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FE77B28-8C1C-4760-B61A-E01600691F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799D1C5-C6F9-4590-B75B-F20AD487D8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2AFDBC3-E29B-4DB4-8846-85D4FF253A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2250C6A-695E-457D-A100-6CB35223B3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8C49C18-461B-4275-81D7-7636D6115D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490754A-5ECA-4D35-BC66-5BE82245E0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B483CD6-1B06-4EE2-B169-C45BD1F989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1F4628C-DA8E-4132-82B0-3B489D161F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C2D3901-6A43-4E8D-BACF-7A676876DF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57319FD-9089-4958-A1C6-F51C897BAD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8502484-D4C7-435B-B128-6B7ABA489D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8817456"/>
        <c:axId val="408818632"/>
        <c:extLst/>
      </c:scatterChart>
      <c:valAx>
        <c:axId val="4088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18632"/>
        <c:crosses val="autoZero"/>
        <c:crossBetween val="midCat"/>
      </c:valAx>
      <c:valAx>
        <c:axId val="4088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8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K49" totalsRowShown="0">
  <autoFilter ref="A1:K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K48">
    <sortCondition ref="A1:A49"/>
  </sortState>
  <tableColumns count="11">
    <tableColumn id="1" name="コード" dataDxfId="4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3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  <tableColumn id="11" name="人口（万人）" dataDxfId="0">
      <calculatedColumnFormula>テーブル1[[#This Row],[人口]]/10000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/>
  </sheetViews>
  <sheetFormatPr defaultRowHeight="13.5" x14ac:dyDescent="0.15"/>
  <cols>
    <col min="1" max="1" width="7.75" style="6" customWidth="1"/>
    <col min="2" max="2" width="10.75" style="6" customWidth="1"/>
    <col min="3" max="3" width="10.5" style="6" bestFit="1" customWidth="1"/>
    <col min="4" max="4" width="9.5" style="6" bestFit="1" customWidth="1"/>
    <col min="5" max="5" width="8.125" style="6" customWidth="1"/>
    <col min="6" max="6" width="9.5" style="6" customWidth="1"/>
    <col min="7" max="7" width="7.75" style="6" customWidth="1"/>
    <col min="8" max="12" width="9" style="6"/>
    <col min="13" max="16384" width="9" style="9"/>
  </cols>
  <sheetData>
    <row r="1" spans="1:16" s="6" customFormat="1" x14ac:dyDescent="0.1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103</v>
      </c>
      <c r="I1" s="6" t="s">
        <v>104</v>
      </c>
      <c r="J1" s="6" t="s">
        <v>105</v>
      </c>
      <c r="K1" s="6" t="s">
        <v>106</v>
      </c>
      <c r="M1" s="6" t="s">
        <v>146</v>
      </c>
    </row>
    <row r="2" spans="1:16" s="6" customFormat="1" ht="14.25" thickBot="1" x14ac:dyDescent="0.2">
      <c r="A2" s="7" t="s">
        <v>7</v>
      </c>
      <c r="B2" s="6" t="s">
        <v>8</v>
      </c>
      <c r="C2" s="6">
        <v>5339539</v>
      </c>
      <c r="D2" s="6">
        <v>2772845</v>
      </c>
      <c r="E2" s="6">
        <v>35</v>
      </c>
      <c r="F2" s="6">
        <v>25</v>
      </c>
      <c r="G2" s="6">
        <v>8</v>
      </c>
      <c r="H2" s="6">
        <f>テーブル1[[#This Row],[スタバ]]/テーブル1[[#This Row],[人口]]*100000</f>
        <v>0.65548729955900686</v>
      </c>
      <c r="I2" s="6">
        <f>テーブル1[[#This Row],[ドトール]]/テーブル1[[#This Row],[人口]]*100000</f>
        <v>0.46820521397071918</v>
      </c>
      <c r="J2" s="6">
        <f>テーブル1[[#This Row],[コメダ]]/テーブル1[[#This Row],[人口]]*100000</f>
        <v>0.14982566847063014</v>
      </c>
      <c r="K2" s="8">
        <f>テーブル1[[#This Row],[人口]]/10000</f>
        <v>533.95389999999998</v>
      </c>
      <c r="N2" s="6">
        <f>CORREL(C:C,D:D)</f>
        <v>0.99981913478163675</v>
      </c>
      <c r="O2" s="6" t="s">
        <v>117</v>
      </c>
    </row>
    <row r="3" spans="1:16" s="6" customFormat="1" ht="14.25" thickBot="1" x14ac:dyDescent="0.2">
      <c r="A3" s="7" t="s">
        <v>9</v>
      </c>
      <c r="B3" s="6" t="s">
        <v>10</v>
      </c>
      <c r="C3" s="6">
        <v>1308707</v>
      </c>
      <c r="D3" s="6">
        <v>591371</v>
      </c>
      <c r="E3" s="6">
        <v>9</v>
      </c>
      <c r="F3" s="6">
        <v>13</v>
      </c>
      <c r="G3" s="6">
        <v>0</v>
      </c>
      <c r="H3" s="6">
        <f>テーブル1[[#This Row],[スタバ]]/テーブル1[[#This Row],[人口]]*100000</f>
        <v>0.6877016780685058</v>
      </c>
      <c r="I3" s="6">
        <f>テーブル1[[#This Row],[ドトール]]/テーブル1[[#This Row],[人口]]*100000</f>
        <v>0.99334686832117502</v>
      </c>
      <c r="J3" s="6">
        <f>テーブル1[[#This Row],[コメダ]]/テーブル1[[#This Row],[人口]]*100000</f>
        <v>0</v>
      </c>
      <c r="K3" s="8">
        <f>テーブル1[[#This Row],[人口]]/10000</f>
        <v>130.8707</v>
      </c>
      <c r="M3" s="6" t="s">
        <v>111</v>
      </c>
      <c r="N3" s="13">
        <f>CORREL(C2:C48,D2:D48)</f>
        <v>0.99586494844238127</v>
      </c>
      <c r="O3" s="6" t="s">
        <v>118</v>
      </c>
    </row>
    <row r="4" spans="1:16" s="6" customFormat="1" x14ac:dyDescent="0.15">
      <c r="A4" s="7" t="s">
        <v>11</v>
      </c>
      <c r="B4" s="6" t="s">
        <v>12</v>
      </c>
      <c r="C4" s="6">
        <v>1264329</v>
      </c>
      <c r="D4" s="6">
        <v>524685</v>
      </c>
      <c r="E4" s="6">
        <v>8</v>
      </c>
      <c r="F4" s="6">
        <v>9</v>
      </c>
      <c r="G4" s="6">
        <v>1</v>
      </c>
      <c r="H4" s="6">
        <f>テーブル1[[#This Row],[スタバ]]/テーブル1[[#This Row],[人口]]*100000</f>
        <v>0.63274669805090289</v>
      </c>
      <c r="I4" s="6">
        <f>テーブル1[[#This Row],[ドトール]]/テーブル1[[#This Row],[人口]]*100000</f>
        <v>0.71184003530726581</v>
      </c>
      <c r="J4" s="6">
        <f>テーブル1[[#This Row],[コメダ]]/テーブル1[[#This Row],[人口]]*100000</f>
        <v>7.9093337256362861E-2</v>
      </c>
      <c r="K4" s="8">
        <f>テーブル1[[#This Row],[人口]]/10000</f>
        <v>126.4329</v>
      </c>
      <c r="N4" s="6">
        <f>CORREL(C2:C49,D2:D49)</f>
        <v>0.99981913478163675</v>
      </c>
      <c r="O4" s="6" t="s">
        <v>107</v>
      </c>
    </row>
    <row r="5" spans="1:16" s="6" customFormat="1" x14ac:dyDescent="0.15">
      <c r="A5" s="7" t="s">
        <v>13</v>
      </c>
      <c r="B5" s="6" t="s">
        <v>14</v>
      </c>
      <c r="C5" s="6">
        <v>2312080</v>
      </c>
      <c r="D5" s="6">
        <v>989296</v>
      </c>
      <c r="E5" s="6">
        <v>22</v>
      </c>
      <c r="F5" s="6">
        <v>27</v>
      </c>
      <c r="G5" s="6">
        <v>5</v>
      </c>
      <c r="H5" s="6">
        <f>テーブル1[[#This Row],[スタバ]]/テーブル1[[#This Row],[人口]]*100000</f>
        <v>0.95152416871388534</v>
      </c>
      <c r="I5" s="6">
        <f>テーブル1[[#This Row],[ドトール]]/テーブル1[[#This Row],[人口]]*100000</f>
        <v>1.1677796616034049</v>
      </c>
      <c r="J5" s="6">
        <f>テーブル1[[#This Row],[コメダ]]/テーブル1[[#This Row],[人口]]*100000</f>
        <v>0.21625549288951937</v>
      </c>
      <c r="K5" s="8">
        <f>テーブル1[[#This Row],[人口]]/10000</f>
        <v>231.208</v>
      </c>
      <c r="N5" s="6" t="s">
        <v>108</v>
      </c>
    </row>
    <row r="6" spans="1:16" s="6" customFormat="1" x14ac:dyDescent="0.15">
      <c r="A6" s="7" t="s">
        <v>15</v>
      </c>
      <c r="B6" s="6" t="s">
        <v>16</v>
      </c>
      <c r="C6" s="6">
        <v>1015057</v>
      </c>
      <c r="D6" s="6">
        <v>425933</v>
      </c>
      <c r="E6" s="6">
        <v>7</v>
      </c>
      <c r="F6" s="6">
        <v>2</v>
      </c>
      <c r="G6" s="6">
        <v>1</v>
      </c>
      <c r="H6" s="6">
        <f>テーブル1[[#This Row],[スタバ]]/テーブル1[[#This Row],[人口]]*100000</f>
        <v>0.68961644518485166</v>
      </c>
      <c r="I6" s="6">
        <f>テーブル1[[#This Row],[ドトール]]/テーブル1[[#This Row],[人口]]*100000</f>
        <v>0.19703327005281476</v>
      </c>
      <c r="J6" s="6">
        <f>テーブル1[[#This Row],[コメダ]]/テーブル1[[#This Row],[人口]]*100000</f>
        <v>9.8516635026407381E-2</v>
      </c>
      <c r="K6" s="8">
        <f>テーブル1[[#This Row],[人口]]/10000</f>
        <v>101.5057</v>
      </c>
    </row>
    <row r="7" spans="1:16" s="6" customFormat="1" x14ac:dyDescent="0.15">
      <c r="A7" s="7" t="s">
        <v>17</v>
      </c>
      <c r="B7" s="6" t="s">
        <v>18</v>
      </c>
      <c r="C7" s="6">
        <v>1106984</v>
      </c>
      <c r="D7" s="6">
        <v>413685</v>
      </c>
      <c r="E7" s="6">
        <v>7</v>
      </c>
      <c r="F7" s="6">
        <v>12</v>
      </c>
      <c r="G7" s="6">
        <v>3</v>
      </c>
      <c r="H7" s="6">
        <f>テーブル1[[#This Row],[スタバ]]/テーブル1[[#This Row],[人口]]*100000</f>
        <v>0.63234879636923391</v>
      </c>
      <c r="I7" s="6">
        <f>テーブル1[[#This Row],[ドトール]]/テーブル1[[#This Row],[人口]]*100000</f>
        <v>1.0840265080615439</v>
      </c>
      <c r="J7" s="6">
        <f>テーブル1[[#This Row],[コメダ]]/テーブル1[[#This Row],[人口]]*100000</f>
        <v>0.27100662701538597</v>
      </c>
      <c r="K7" s="8">
        <f>テーブル1[[#This Row],[人口]]/10000</f>
        <v>110.69840000000001</v>
      </c>
      <c r="M7" s="6" t="s">
        <v>112</v>
      </c>
      <c r="N7" s="14">
        <f>N3^2</f>
        <v>0.99174699553614676</v>
      </c>
      <c r="O7" s="6" t="s">
        <v>119</v>
      </c>
    </row>
    <row r="8" spans="1:16" s="6" customFormat="1" x14ac:dyDescent="0.15">
      <c r="A8" s="7" t="s">
        <v>19</v>
      </c>
      <c r="B8" s="6" t="s">
        <v>20</v>
      </c>
      <c r="C8" s="6">
        <v>1919680</v>
      </c>
      <c r="D8" s="6">
        <v>781157</v>
      </c>
      <c r="E8" s="6">
        <v>9</v>
      </c>
      <c r="F8" s="6">
        <v>25</v>
      </c>
      <c r="G8" s="6">
        <v>6</v>
      </c>
      <c r="H8" s="6">
        <f>テーブル1[[#This Row],[スタバ]]/テーブル1[[#This Row],[人口]]*100000</f>
        <v>0.46882813802300383</v>
      </c>
      <c r="I8" s="6">
        <f>テーブル1[[#This Row],[ドトール]]/テーブル1[[#This Row],[人口]]*100000</f>
        <v>1.3023003833972329</v>
      </c>
      <c r="J8" s="6">
        <f>テーブル1[[#This Row],[コメダ]]/テーブル1[[#This Row],[人口]]*100000</f>
        <v>0.3125520920153359</v>
      </c>
      <c r="K8" s="8">
        <f>テーブル1[[#This Row],[人口]]/10000</f>
        <v>191.96799999999999</v>
      </c>
      <c r="O8" s="6" t="s">
        <v>120</v>
      </c>
    </row>
    <row r="9" spans="1:16" s="6" customFormat="1" x14ac:dyDescent="0.15">
      <c r="A9" s="7" t="s">
        <v>21</v>
      </c>
      <c r="B9" s="6" t="s">
        <v>22</v>
      </c>
      <c r="C9" s="6">
        <v>2951087</v>
      </c>
      <c r="D9" s="6">
        <v>1235665</v>
      </c>
      <c r="E9" s="6">
        <v>31</v>
      </c>
      <c r="F9" s="6">
        <v>11</v>
      </c>
      <c r="G9" s="6">
        <v>12</v>
      </c>
      <c r="H9" s="6">
        <f>テーブル1[[#This Row],[スタバ]]/テーブル1[[#This Row],[人口]]*100000</f>
        <v>1.0504603896801417</v>
      </c>
      <c r="I9" s="6">
        <f>テーブル1[[#This Row],[ドトール]]/テーブル1[[#This Row],[人口]]*100000</f>
        <v>0.37274400924134055</v>
      </c>
      <c r="J9" s="6">
        <f>テーブル1[[#This Row],[コメダ]]/テーブル1[[#This Row],[人口]]*100000</f>
        <v>0.40662982826328065</v>
      </c>
      <c r="K9" s="8">
        <f>テーブル1[[#This Row],[人口]]/10000</f>
        <v>295.1087</v>
      </c>
    </row>
    <row r="10" spans="1:16" s="6" customFormat="1" x14ac:dyDescent="0.15">
      <c r="A10" s="7" t="s">
        <v>23</v>
      </c>
      <c r="B10" s="6" t="s">
        <v>24</v>
      </c>
      <c r="C10" s="6">
        <v>1985738</v>
      </c>
      <c r="D10" s="6">
        <v>826672</v>
      </c>
      <c r="E10" s="6">
        <v>24</v>
      </c>
      <c r="F10" s="6">
        <v>10</v>
      </c>
      <c r="G10" s="6">
        <v>10</v>
      </c>
      <c r="H10" s="6">
        <f>テーブル1[[#This Row],[スタバ]]/テーブル1[[#This Row],[人口]]*100000</f>
        <v>1.2086186596620501</v>
      </c>
      <c r="I10" s="6">
        <f>テーブル1[[#This Row],[ドトール]]/テーブル1[[#This Row],[人口]]*100000</f>
        <v>0.50359110819252084</v>
      </c>
      <c r="J10" s="6">
        <f>テーブル1[[#This Row],[コメダ]]/テーブル1[[#This Row],[人口]]*100000</f>
        <v>0.50359110819252084</v>
      </c>
      <c r="K10" s="8">
        <f>テーブル1[[#This Row],[人口]]/10000</f>
        <v>198.57380000000001</v>
      </c>
      <c r="M10" s="6" t="s">
        <v>147</v>
      </c>
    </row>
    <row r="11" spans="1:16" s="6" customFormat="1" ht="14.25" thickBot="1" x14ac:dyDescent="0.2">
      <c r="A11" s="7" t="s">
        <v>25</v>
      </c>
      <c r="B11" s="6" t="s">
        <v>26</v>
      </c>
      <c r="C11" s="6">
        <v>1990584</v>
      </c>
      <c r="D11" s="6">
        <v>841085</v>
      </c>
      <c r="E11" s="6">
        <v>15</v>
      </c>
      <c r="F11" s="6">
        <v>7</v>
      </c>
      <c r="G11" s="6">
        <v>7</v>
      </c>
      <c r="H11" s="6">
        <f>テーブル1[[#This Row],[スタバ]]/テーブル1[[#This Row],[人口]]*100000</f>
        <v>0.75354770258376436</v>
      </c>
      <c r="I11" s="6">
        <f>テーブル1[[#This Row],[ドトール]]/テーブル1[[#This Row],[人口]]*100000</f>
        <v>0.35165559453909001</v>
      </c>
      <c r="J11" s="6">
        <f>テーブル1[[#This Row],[コメダ]]/テーブル1[[#This Row],[人口]]*100000</f>
        <v>0.35165559453909001</v>
      </c>
      <c r="K11" s="8">
        <f>テーブル1[[#This Row],[人口]]/10000</f>
        <v>199.05840000000001</v>
      </c>
      <c r="M11" s="6" t="s">
        <v>110</v>
      </c>
    </row>
    <row r="12" spans="1:16" s="6" customFormat="1" x14ac:dyDescent="0.15">
      <c r="A12" s="7" t="s">
        <v>27</v>
      </c>
      <c r="B12" s="6" t="s">
        <v>28</v>
      </c>
      <c r="C12" s="6">
        <v>7363011</v>
      </c>
      <c r="D12" s="6">
        <v>3259736</v>
      </c>
      <c r="E12" s="6">
        <v>66</v>
      </c>
      <c r="F12" s="6">
        <v>79</v>
      </c>
      <c r="G12" s="6">
        <v>27</v>
      </c>
      <c r="H12" s="6">
        <f>テーブル1[[#This Row],[スタバ]]/テーブル1[[#This Row],[人口]]*100000</f>
        <v>0.89637242155417118</v>
      </c>
      <c r="I12" s="6">
        <f>テーブル1[[#This Row],[ドトール]]/テーブル1[[#This Row],[人口]]*100000</f>
        <v>1.0729306257996898</v>
      </c>
      <c r="J12" s="6">
        <f>テーブル1[[#This Row],[コメダ]]/テーブル1[[#This Row],[人口]]*100000</f>
        <v>0.36669780881761554</v>
      </c>
      <c r="K12" s="8">
        <f>テーブル1[[#This Row],[人口]]/10000</f>
        <v>736.30110000000002</v>
      </c>
      <c r="N12" s="5"/>
      <c r="O12" s="5" t="s">
        <v>2</v>
      </c>
      <c r="P12" s="5" t="s">
        <v>3</v>
      </c>
    </row>
    <row r="13" spans="1:16" s="6" customFormat="1" x14ac:dyDescent="0.15">
      <c r="A13" s="7" t="s">
        <v>29</v>
      </c>
      <c r="B13" s="6" t="s">
        <v>30</v>
      </c>
      <c r="C13" s="6">
        <v>6298992</v>
      </c>
      <c r="D13" s="6">
        <v>2851491</v>
      </c>
      <c r="E13" s="6">
        <v>66</v>
      </c>
      <c r="F13" s="6">
        <v>78</v>
      </c>
      <c r="G13" s="6">
        <v>24</v>
      </c>
      <c r="H13" s="6">
        <f>テーブル1[[#This Row],[スタバ]]/テーブル1[[#This Row],[人口]]*100000</f>
        <v>1.047786693490006</v>
      </c>
      <c r="I13" s="6">
        <f>テーブル1[[#This Row],[ドトール]]/テーブル1[[#This Row],[人口]]*100000</f>
        <v>1.2382933650336434</v>
      </c>
      <c r="J13" s="6">
        <f>テーブル1[[#This Row],[コメダ]]/テーブル1[[#This Row],[人口]]*100000</f>
        <v>0.38101334308727491</v>
      </c>
      <c r="K13" s="8">
        <f>テーブル1[[#This Row],[人口]]/10000</f>
        <v>629.89919999999995</v>
      </c>
      <c r="N13" s="3" t="s">
        <v>2</v>
      </c>
      <c r="O13" s="3">
        <v>1</v>
      </c>
      <c r="P13" s="3"/>
    </row>
    <row r="14" spans="1:16" s="6" customFormat="1" ht="14.25" thickBot="1" x14ac:dyDescent="0.2">
      <c r="A14" s="7" t="s">
        <v>31</v>
      </c>
      <c r="B14" s="6" t="s">
        <v>32</v>
      </c>
      <c r="C14" s="6">
        <v>13637346</v>
      </c>
      <c r="D14" s="6">
        <v>7096622</v>
      </c>
      <c r="E14" s="6">
        <v>320</v>
      </c>
      <c r="F14" s="6">
        <v>507</v>
      </c>
      <c r="G14" s="6">
        <v>52</v>
      </c>
      <c r="H14" s="6">
        <f>テーブル1[[#This Row],[スタバ]]/テーブル1[[#This Row],[人口]]*100000</f>
        <v>2.3464976249777632</v>
      </c>
      <c r="I14" s="6">
        <f>テーブル1[[#This Row],[ドトール]]/テーブル1[[#This Row],[人口]]*100000</f>
        <v>3.7177321745741438</v>
      </c>
      <c r="J14" s="6">
        <f>テーブル1[[#This Row],[コメダ]]/テーブル1[[#This Row],[人口]]*100000</f>
        <v>0.3813058640588865</v>
      </c>
      <c r="K14" s="8">
        <f>テーブル1[[#This Row],[人口]]/10000</f>
        <v>1363.7346</v>
      </c>
      <c r="N14" s="4" t="s">
        <v>3</v>
      </c>
      <c r="O14" s="15">
        <v>0.99586494844238127</v>
      </c>
      <c r="P14" s="4">
        <v>1</v>
      </c>
    </row>
    <row r="15" spans="1:16" s="6" customFormat="1" x14ac:dyDescent="0.15">
      <c r="A15" s="7" t="s">
        <v>33</v>
      </c>
      <c r="B15" s="6" t="s">
        <v>34</v>
      </c>
      <c r="C15" s="6">
        <v>9171274</v>
      </c>
      <c r="D15" s="6">
        <v>4280874</v>
      </c>
      <c r="E15" s="6">
        <v>104</v>
      </c>
      <c r="F15" s="6">
        <v>175</v>
      </c>
      <c r="G15" s="6">
        <v>34</v>
      </c>
      <c r="H15" s="6">
        <f>テーブル1[[#This Row],[スタバ]]/テーブル1[[#This Row],[人口]]*100000</f>
        <v>1.1339754978425025</v>
      </c>
      <c r="I15" s="6">
        <f>テーブル1[[#This Row],[ドトール]]/テーブル1[[#This Row],[人口]]*100000</f>
        <v>1.9081318473311342</v>
      </c>
      <c r="J15" s="6">
        <f>テーブル1[[#This Row],[コメダ]]/テーブル1[[#This Row],[人口]]*100000</f>
        <v>0.37072275891004891</v>
      </c>
      <c r="K15" s="8">
        <f>テーブル1[[#This Row],[人口]]/10000</f>
        <v>917.12739999999997</v>
      </c>
      <c r="M15" s="6" t="s">
        <v>109</v>
      </c>
    </row>
    <row r="16" spans="1:16" s="6" customFormat="1" x14ac:dyDescent="0.15">
      <c r="A16" s="7" t="s">
        <v>35</v>
      </c>
      <c r="B16" s="6" t="s">
        <v>36</v>
      </c>
      <c r="C16" s="6">
        <v>2281291</v>
      </c>
      <c r="D16" s="6">
        <v>895463</v>
      </c>
      <c r="E16" s="6">
        <v>13</v>
      </c>
      <c r="F16" s="6">
        <v>6</v>
      </c>
      <c r="G16" s="6">
        <v>8</v>
      </c>
      <c r="H16" s="6">
        <f>テーブル1[[#This Row],[スタバ]]/テーブル1[[#This Row],[人口]]*100000</f>
        <v>0.56985277196113948</v>
      </c>
      <c r="I16" s="6">
        <f>テーブル1[[#This Row],[ドトール]]/テーブル1[[#This Row],[人口]]*100000</f>
        <v>0.26300897167437209</v>
      </c>
      <c r="J16" s="6">
        <f>テーブル1[[#This Row],[コメダ]]/テーブル1[[#This Row],[人口]]*100000</f>
        <v>0.35067862889916279</v>
      </c>
      <c r="K16" s="8">
        <f>テーブル1[[#This Row],[人口]]/10000</f>
        <v>228.12909999999999</v>
      </c>
    </row>
    <row r="17" spans="1:21" s="6" customFormat="1" x14ac:dyDescent="0.15">
      <c r="A17" s="7" t="s">
        <v>37</v>
      </c>
      <c r="B17" s="6" t="s">
        <v>38</v>
      </c>
      <c r="C17" s="6">
        <v>1069512</v>
      </c>
      <c r="D17" s="6">
        <v>418653</v>
      </c>
      <c r="E17" s="6">
        <v>9</v>
      </c>
      <c r="F17" s="6">
        <v>6</v>
      </c>
      <c r="G17" s="6">
        <v>6</v>
      </c>
      <c r="H17" s="6">
        <f>テーブル1[[#This Row],[スタバ]]/テーブル1[[#This Row],[人口]]*100000</f>
        <v>0.84150528465318775</v>
      </c>
      <c r="I17" s="6">
        <f>テーブル1[[#This Row],[ドトール]]/テーブル1[[#This Row],[人口]]*100000</f>
        <v>0.56100352310212509</v>
      </c>
      <c r="J17" s="6">
        <f>テーブル1[[#This Row],[コメダ]]/テーブル1[[#This Row],[人口]]*100000</f>
        <v>0.56100352310212509</v>
      </c>
      <c r="K17" s="8">
        <f>テーブル1[[#This Row],[人口]]/10000</f>
        <v>106.9512</v>
      </c>
    </row>
    <row r="18" spans="1:21" x14ac:dyDescent="0.15">
      <c r="A18" s="7" t="s">
        <v>39</v>
      </c>
      <c r="B18" s="6" t="s">
        <v>40</v>
      </c>
      <c r="C18" s="6">
        <v>1150398</v>
      </c>
      <c r="D18" s="6">
        <v>482491</v>
      </c>
      <c r="E18" s="6">
        <v>10</v>
      </c>
      <c r="F18" s="6">
        <v>4</v>
      </c>
      <c r="G18" s="6">
        <v>8</v>
      </c>
      <c r="H18" s="6">
        <f>テーブル1[[#This Row],[スタバ]]/テーブル1[[#This Row],[人口]]*100000</f>
        <v>0.86926437632888798</v>
      </c>
      <c r="I18" s="6">
        <f>テーブル1[[#This Row],[ドトール]]/テーブル1[[#This Row],[人口]]*100000</f>
        <v>0.34770575053155517</v>
      </c>
      <c r="J18" s="6">
        <f>テーブル1[[#This Row],[コメダ]]/テーブル1[[#This Row],[人口]]*100000</f>
        <v>0.69541150106311034</v>
      </c>
      <c r="K18" s="8">
        <f>テーブル1[[#This Row],[人口]]/10000</f>
        <v>115.0398</v>
      </c>
      <c r="M18" s="9" t="s">
        <v>148</v>
      </c>
    </row>
    <row r="19" spans="1:21" x14ac:dyDescent="0.15">
      <c r="A19" s="7" t="s">
        <v>41</v>
      </c>
      <c r="B19" s="6" t="s">
        <v>42</v>
      </c>
      <c r="C19" s="6">
        <v>790758</v>
      </c>
      <c r="D19" s="6">
        <v>292518</v>
      </c>
      <c r="E19" s="6">
        <v>6</v>
      </c>
      <c r="F19" s="6">
        <v>3</v>
      </c>
      <c r="G19" s="6">
        <v>6</v>
      </c>
      <c r="H19" s="6">
        <f>テーブル1[[#This Row],[スタバ]]/テーブル1[[#This Row],[人口]]*100000</f>
        <v>0.75876564005675562</v>
      </c>
      <c r="I19" s="6">
        <f>テーブル1[[#This Row],[ドトール]]/テーブル1[[#This Row],[人口]]*100000</f>
        <v>0.37938282002837781</v>
      </c>
      <c r="J19" s="6">
        <f>テーブル1[[#This Row],[コメダ]]/テーブル1[[#This Row],[人口]]*100000</f>
        <v>0.75876564005675562</v>
      </c>
      <c r="K19" s="8">
        <f>テーブル1[[#This Row],[人口]]/10000</f>
        <v>79.075800000000001</v>
      </c>
      <c r="M19" s="9" t="s">
        <v>143</v>
      </c>
    </row>
    <row r="20" spans="1:21" x14ac:dyDescent="0.15">
      <c r="A20" s="7" t="s">
        <v>43</v>
      </c>
      <c r="B20" s="6" t="s">
        <v>44</v>
      </c>
      <c r="C20" s="6">
        <v>838823</v>
      </c>
      <c r="D20" s="6">
        <v>358393</v>
      </c>
      <c r="E20" s="6">
        <v>11</v>
      </c>
      <c r="F20" s="6">
        <v>2</v>
      </c>
      <c r="G20" s="6">
        <v>4</v>
      </c>
      <c r="H20" s="6">
        <f>テーブル1[[#This Row],[スタバ]]/テーブル1[[#This Row],[人口]]*100000</f>
        <v>1.3113612764552236</v>
      </c>
      <c r="I20" s="6">
        <f>テーブル1[[#This Row],[ドトール]]/テーブル1[[#This Row],[人口]]*100000</f>
        <v>0.23842932299185882</v>
      </c>
      <c r="J20" s="6">
        <f>テーブル1[[#This Row],[コメダ]]/テーブル1[[#This Row],[人口]]*100000</f>
        <v>0.47685864598371763</v>
      </c>
      <c r="K20" s="8">
        <f>テーブル1[[#This Row],[人口]]/10000</f>
        <v>83.882300000000001</v>
      </c>
      <c r="M20" t="s">
        <v>121</v>
      </c>
      <c r="N20"/>
      <c r="O20"/>
      <c r="P20"/>
      <c r="Q20"/>
      <c r="R20"/>
      <c r="S20"/>
      <c r="T20"/>
      <c r="U20"/>
    </row>
    <row r="21" spans="1:21" ht="14.25" thickBot="1" x14ac:dyDescent="0.2">
      <c r="A21" s="7" t="s">
        <v>45</v>
      </c>
      <c r="B21" s="6" t="s">
        <v>46</v>
      </c>
      <c r="C21" s="6">
        <v>2114140</v>
      </c>
      <c r="D21" s="6">
        <v>866562</v>
      </c>
      <c r="E21" s="6">
        <v>20</v>
      </c>
      <c r="F21" s="6">
        <v>4</v>
      </c>
      <c r="G21" s="6">
        <v>10</v>
      </c>
      <c r="H21" s="6">
        <f>テーブル1[[#This Row],[スタバ]]/テーブル1[[#This Row],[人口]]*100000</f>
        <v>0.94601114401127639</v>
      </c>
      <c r="I21" s="6">
        <f>テーブル1[[#This Row],[ドトール]]/テーブル1[[#This Row],[人口]]*100000</f>
        <v>0.18920222880225529</v>
      </c>
      <c r="J21" s="6">
        <f>テーブル1[[#This Row],[コメダ]]/テーブル1[[#This Row],[人口]]*100000</f>
        <v>0.4730055720056382</v>
      </c>
      <c r="K21" s="8">
        <f>テーブル1[[#This Row],[人口]]/10000</f>
        <v>211.41399999999999</v>
      </c>
      <c r="M21"/>
      <c r="N21"/>
      <c r="O21"/>
      <c r="P21"/>
      <c r="Q21"/>
      <c r="R21"/>
      <c r="S21"/>
      <c r="T21"/>
      <c r="U21"/>
    </row>
    <row r="22" spans="1:21" x14ac:dyDescent="0.15">
      <c r="A22" s="7" t="s">
        <v>47</v>
      </c>
      <c r="B22" s="6" t="s">
        <v>48</v>
      </c>
      <c r="C22" s="6">
        <v>2054349</v>
      </c>
      <c r="D22" s="6">
        <v>816077</v>
      </c>
      <c r="E22" s="6">
        <v>13</v>
      </c>
      <c r="F22" s="6">
        <v>12</v>
      </c>
      <c r="G22" s="6">
        <v>32</v>
      </c>
      <c r="H22" s="6">
        <f>テーブル1[[#This Row],[スタバ]]/テーブル1[[#This Row],[人口]]*100000</f>
        <v>0.63280387120202064</v>
      </c>
      <c r="I22" s="6">
        <f>テーブル1[[#This Row],[ドトール]]/テーブル1[[#This Row],[人口]]*100000</f>
        <v>0.58412665034032674</v>
      </c>
      <c r="J22" s="6">
        <f>テーブル1[[#This Row],[コメダ]]/テーブル1[[#This Row],[人口]]*100000</f>
        <v>1.5576710675742049</v>
      </c>
      <c r="K22" s="8">
        <f>テーブル1[[#This Row],[人口]]/10000</f>
        <v>205.4349</v>
      </c>
      <c r="M22" s="10" t="s">
        <v>122</v>
      </c>
      <c r="N22" s="10"/>
      <c r="O22"/>
      <c r="P22"/>
      <c r="Q22"/>
      <c r="R22"/>
      <c r="S22"/>
      <c r="T22"/>
      <c r="U22"/>
    </row>
    <row r="23" spans="1:21" x14ac:dyDescent="0.15">
      <c r="A23" s="7" t="s">
        <v>49</v>
      </c>
      <c r="B23" s="6" t="s">
        <v>50</v>
      </c>
      <c r="C23" s="6">
        <v>3743015</v>
      </c>
      <c r="D23" s="6">
        <v>1571636</v>
      </c>
      <c r="E23" s="6">
        <v>31</v>
      </c>
      <c r="F23" s="6">
        <v>20</v>
      </c>
      <c r="G23" s="6">
        <v>29</v>
      </c>
      <c r="H23" s="6">
        <f>テーブル1[[#This Row],[スタバ]]/テーブル1[[#This Row],[人口]]*100000</f>
        <v>0.82820934460588591</v>
      </c>
      <c r="I23" s="6">
        <f>テーブル1[[#This Row],[ドトール]]/テーブル1[[#This Row],[人口]]*100000</f>
        <v>0.53432860942315219</v>
      </c>
      <c r="J23" s="6">
        <f>テーブル1[[#This Row],[コメダ]]/テーブル1[[#This Row],[人口]]*100000</f>
        <v>0.77477648366357066</v>
      </c>
      <c r="K23" s="8">
        <f>テーブル1[[#This Row],[人口]]/10000</f>
        <v>374.30149999999998</v>
      </c>
      <c r="M23" s="3" t="s">
        <v>123</v>
      </c>
      <c r="N23" s="12">
        <v>0.99586494844238138</v>
      </c>
      <c r="O23" t="s">
        <v>144</v>
      </c>
      <c r="P23"/>
      <c r="Q23"/>
      <c r="R23"/>
      <c r="S23"/>
      <c r="T23"/>
      <c r="U23"/>
    </row>
    <row r="24" spans="1:21" x14ac:dyDescent="0.15">
      <c r="A24" s="7" t="s">
        <v>51</v>
      </c>
      <c r="B24" s="6" t="s">
        <v>52</v>
      </c>
      <c r="C24" s="6">
        <v>7551840</v>
      </c>
      <c r="D24" s="6">
        <v>3257903</v>
      </c>
      <c r="E24" s="6">
        <v>95</v>
      </c>
      <c r="F24" s="6">
        <v>49</v>
      </c>
      <c r="G24" s="6">
        <v>240</v>
      </c>
      <c r="H24" s="6">
        <f>テーブル1[[#This Row],[スタバ]]/テーブル1[[#This Row],[人口]]*100000</f>
        <v>1.2579715671942202</v>
      </c>
      <c r="I24" s="6">
        <f>テーブル1[[#This Row],[ドトール]]/テーブル1[[#This Row],[人口]]*100000</f>
        <v>0.64884849255280841</v>
      </c>
      <c r="J24" s="6">
        <f>テーブル1[[#This Row],[コメダ]]/テーブル1[[#This Row],[人口]]*100000</f>
        <v>3.1780334329117141</v>
      </c>
      <c r="K24" s="8">
        <f>テーブル1[[#This Row],[人口]]/10000</f>
        <v>755.18399999999997</v>
      </c>
      <c r="M24" s="3" t="s">
        <v>124</v>
      </c>
      <c r="N24" s="3">
        <v>0.99174699553614698</v>
      </c>
      <c r="O24"/>
      <c r="P24"/>
      <c r="Q24"/>
      <c r="R24"/>
      <c r="S24"/>
      <c r="T24"/>
      <c r="U24"/>
    </row>
    <row r="25" spans="1:21" x14ac:dyDescent="0.15">
      <c r="A25" s="7" t="s">
        <v>53</v>
      </c>
      <c r="B25" s="6" t="s">
        <v>54</v>
      </c>
      <c r="C25" s="6">
        <v>1834269</v>
      </c>
      <c r="D25" s="6">
        <v>789961</v>
      </c>
      <c r="E25" s="6">
        <v>16</v>
      </c>
      <c r="F25" s="6">
        <v>7</v>
      </c>
      <c r="G25" s="6">
        <v>30</v>
      </c>
      <c r="H25" s="6">
        <f>テーブル1[[#This Row],[スタバ]]/テーブル1[[#This Row],[人口]]*100000</f>
        <v>0.87228209166703463</v>
      </c>
      <c r="I25" s="6">
        <f>テーブル1[[#This Row],[ドトール]]/テーブル1[[#This Row],[人口]]*100000</f>
        <v>0.38162341510432762</v>
      </c>
      <c r="J25" s="6">
        <f>テーブル1[[#This Row],[コメダ]]/テーブル1[[#This Row],[人口]]*100000</f>
        <v>1.6355289218756899</v>
      </c>
      <c r="K25" s="8">
        <f>テーブル1[[#This Row],[人口]]/10000</f>
        <v>183.42689999999999</v>
      </c>
      <c r="M25" s="3" t="s">
        <v>125</v>
      </c>
      <c r="N25" s="3">
        <v>0.99156359543695027</v>
      </c>
      <c r="O25"/>
      <c r="P25"/>
      <c r="Q25"/>
      <c r="R25"/>
      <c r="S25"/>
      <c r="T25"/>
      <c r="U25"/>
    </row>
    <row r="26" spans="1:21" x14ac:dyDescent="0.15">
      <c r="A26" s="7" t="s">
        <v>55</v>
      </c>
      <c r="B26" s="6" t="s">
        <v>56</v>
      </c>
      <c r="C26" s="6">
        <v>1419635</v>
      </c>
      <c r="D26" s="6">
        <v>572842</v>
      </c>
      <c r="E26" s="6">
        <v>14</v>
      </c>
      <c r="F26" s="6">
        <v>1</v>
      </c>
      <c r="G26" s="6">
        <v>16</v>
      </c>
      <c r="H26" s="6">
        <f>テーブル1[[#This Row],[スタバ]]/テーブル1[[#This Row],[人口]]*100000</f>
        <v>0.98616898005473241</v>
      </c>
      <c r="I26" s="6">
        <f>テーブル1[[#This Row],[ドトール]]/テーブル1[[#This Row],[人口]]*100000</f>
        <v>7.0440641432480883E-2</v>
      </c>
      <c r="J26" s="6">
        <f>テーブル1[[#This Row],[コメダ]]/テーブル1[[#This Row],[人口]]*100000</f>
        <v>1.1270502629196941</v>
      </c>
      <c r="K26" s="8">
        <f>テーブル1[[#This Row],[人口]]/10000</f>
        <v>141.96350000000001</v>
      </c>
      <c r="M26" s="3" t="s">
        <v>126</v>
      </c>
      <c r="N26" s="3">
        <v>124700.01896758215</v>
      </c>
      <c r="O26"/>
      <c r="P26"/>
      <c r="Q26"/>
      <c r="R26"/>
      <c r="S26"/>
      <c r="T26"/>
      <c r="U26"/>
    </row>
    <row r="27" spans="1:21" ht="14.25" thickBot="1" x14ac:dyDescent="0.2">
      <c r="A27" s="7" t="s">
        <v>57</v>
      </c>
      <c r="B27" s="6" t="s">
        <v>58</v>
      </c>
      <c r="C27" s="6">
        <v>2563152</v>
      </c>
      <c r="D27" s="6">
        <v>1210844</v>
      </c>
      <c r="E27" s="6">
        <v>33</v>
      </c>
      <c r="F27" s="6">
        <v>22</v>
      </c>
      <c r="G27" s="6">
        <v>15</v>
      </c>
      <c r="H27" s="6">
        <f>テーブル1[[#This Row],[スタバ]]/テーブル1[[#This Row],[人口]]*100000</f>
        <v>1.2874772935822769</v>
      </c>
      <c r="I27" s="6">
        <f>テーブル1[[#This Row],[ドトール]]/テーブル1[[#This Row],[人口]]*100000</f>
        <v>0.8583181957215178</v>
      </c>
      <c r="J27" s="6">
        <f>テーブル1[[#This Row],[コメダ]]/テーブル1[[#This Row],[人口]]*100000</f>
        <v>0.58521695162830767</v>
      </c>
      <c r="K27" s="8">
        <f>テーブル1[[#This Row],[人口]]/10000</f>
        <v>256.3152</v>
      </c>
      <c r="M27" s="4" t="s">
        <v>127</v>
      </c>
      <c r="N27" s="4">
        <v>47</v>
      </c>
      <c r="O27"/>
      <c r="P27"/>
      <c r="Q27"/>
      <c r="R27"/>
      <c r="S27"/>
      <c r="T27"/>
      <c r="U27"/>
    </row>
    <row r="28" spans="1:21" x14ac:dyDescent="0.15">
      <c r="A28" s="7" t="s">
        <v>59</v>
      </c>
      <c r="B28" s="6" t="s">
        <v>60</v>
      </c>
      <c r="C28" s="6">
        <v>8856444</v>
      </c>
      <c r="D28" s="6">
        <v>4261381</v>
      </c>
      <c r="E28" s="6">
        <v>103</v>
      </c>
      <c r="F28" s="6">
        <v>81</v>
      </c>
      <c r="G28" s="6">
        <v>50</v>
      </c>
      <c r="H28" s="6">
        <f>テーブル1[[#This Row],[スタバ]]/テーブル1[[#This Row],[人口]]*100000</f>
        <v>1.1629949898627485</v>
      </c>
      <c r="I28" s="6">
        <f>テーブル1[[#This Row],[ドトール]]/テーブル1[[#This Row],[人口]]*100000</f>
        <v>0.91458829299886057</v>
      </c>
      <c r="J28" s="6">
        <f>テーブル1[[#This Row],[コメダ]]/テーブル1[[#This Row],[人口]]*100000</f>
        <v>0.56456067469065463</v>
      </c>
      <c r="K28" s="8">
        <f>テーブル1[[#This Row],[人口]]/10000</f>
        <v>885.64440000000002</v>
      </c>
      <c r="M28"/>
      <c r="N28"/>
      <c r="O28"/>
      <c r="P28"/>
      <c r="Q28"/>
      <c r="R28"/>
      <c r="S28"/>
      <c r="T28"/>
      <c r="U28"/>
    </row>
    <row r="29" spans="1:21" ht="14.25" thickBot="1" x14ac:dyDescent="0.2">
      <c r="A29" s="7" t="s">
        <v>61</v>
      </c>
      <c r="B29" s="6" t="s">
        <v>62</v>
      </c>
      <c r="C29" s="6">
        <v>5589708</v>
      </c>
      <c r="D29" s="6">
        <v>2524247</v>
      </c>
      <c r="E29" s="6">
        <v>50</v>
      </c>
      <c r="F29" s="6">
        <v>30</v>
      </c>
      <c r="G29" s="6">
        <v>29</v>
      </c>
      <c r="H29" s="6">
        <f>テーブル1[[#This Row],[スタバ]]/テーブル1[[#This Row],[人口]]*100000</f>
        <v>0.89450110810797268</v>
      </c>
      <c r="I29" s="6">
        <f>テーブル1[[#This Row],[ドトール]]/テーブル1[[#This Row],[人口]]*100000</f>
        <v>0.53670066486478363</v>
      </c>
      <c r="J29" s="6">
        <f>テーブル1[[#This Row],[コメダ]]/テーブル1[[#This Row],[人口]]*100000</f>
        <v>0.51881064270262423</v>
      </c>
      <c r="K29" s="8">
        <f>テーブル1[[#This Row],[人口]]/10000</f>
        <v>558.97080000000005</v>
      </c>
      <c r="M29" t="s">
        <v>128</v>
      </c>
      <c r="N29"/>
      <c r="O29"/>
      <c r="P29"/>
      <c r="Q29"/>
      <c r="R29"/>
      <c r="S29"/>
      <c r="T29"/>
      <c r="U29"/>
    </row>
    <row r="30" spans="1:21" x14ac:dyDescent="0.15">
      <c r="A30" s="7" t="s">
        <v>63</v>
      </c>
      <c r="B30" s="6" t="s">
        <v>64</v>
      </c>
      <c r="C30" s="6">
        <v>1371700</v>
      </c>
      <c r="D30" s="6">
        <v>590664</v>
      </c>
      <c r="E30" s="6">
        <v>11</v>
      </c>
      <c r="F30" s="6">
        <v>7</v>
      </c>
      <c r="G30" s="6">
        <v>13</v>
      </c>
      <c r="H30" s="6">
        <f>テーブル1[[#This Row],[スタバ]]/テーブル1[[#This Row],[人口]]*100000</f>
        <v>0.80192461908580603</v>
      </c>
      <c r="I30" s="6">
        <f>テーブル1[[#This Row],[ドトール]]/テーブル1[[#This Row],[人口]]*100000</f>
        <v>0.5103156666909674</v>
      </c>
      <c r="J30" s="6">
        <f>テーブル1[[#This Row],[コメダ]]/テーブル1[[#This Row],[人口]]*100000</f>
        <v>0.94772909528322524</v>
      </c>
      <c r="K30" s="8">
        <f>テーブル1[[#This Row],[人口]]/10000</f>
        <v>137.16999999999999</v>
      </c>
      <c r="M30" s="5"/>
      <c r="N30" s="5" t="s">
        <v>131</v>
      </c>
      <c r="O30" s="5" t="s">
        <v>132</v>
      </c>
      <c r="P30" s="5" t="s">
        <v>133</v>
      </c>
      <c r="Q30" s="5" t="s">
        <v>134</v>
      </c>
      <c r="R30" s="5" t="s">
        <v>135</v>
      </c>
      <c r="S30"/>
      <c r="T30"/>
      <c r="U30"/>
    </row>
    <row r="31" spans="1:21" x14ac:dyDescent="0.15">
      <c r="A31" s="7" t="s">
        <v>65</v>
      </c>
      <c r="B31" s="6" t="s">
        <v>66</v>
      </c>
      <c r="C31" s="6">
        <v>975074</v>
      </c>
      <c r="D31" s="6">
        <v>440666</v>
      </c>
      <c r="E31" s="6">
        <v>7</v>
      </c>
      <c r="F31" s="6">
        <v>4</v>
      </c>
      <c r="G31" s="6">
        <v>8</v>
      </c>
      <c r="H31" s="6">
        <f>テーブル1[[#This Row],[スタバ]]/テーブル1[[#This Row],[人口]]*100000</f>
        <v>0.71789423161729271</v>
      </c>
      <c r="I31" s="6">
        <f>テーブル1[[#This Row],[ドトール]]/テーブル1[[#This Row],[人口]]*100000</f>
        <v>0.4102252752098815</v>
      </c>
      <c r="J31" s="6">
        <f>テーブル1[[#This Row],[コメダ]]/テーブル1[[#This Row],[人口]]*100000</f>
        <v>0.820450550419763</v>
      </c>
      <c r="K31" s="8">
        <f>テーブル1[[#This Row],[人口]]/10000</f>
        <v>97.507400000000004</v>
      </c>
      <c r="M31" s="3" t="s">
        <v>129</v>
      </c>
      <c r="N31" s="3">
        <v>1</v>
      </c>
      <c r="O31" s="3">
        <v>84088066455995.297</v>
      </c>
      <c r="P31" s="3">
        <v>84088066455995.297</v>
      </c>
      <c r="Q31" s="3">
        <v>5407.5597553101552</v>
      </c>
      <c r="R31" s="3">
        <v>1.5791222281636175E-48</v>
      </c>
      <c r="S31"/>
      <c r="T31"/>
      <c r="U31"/>
    </row>
    <row r="32" spans="1:21" x14ac:dyDescent="0.15">
      <c r="A32" s="7" t="s">
        <v>67</v>
      </c>
      <c r="B32" s="6" t="s">
        <v>68</v>
      </c>
      <c r="C32" s="6">
        <v>570824</v>
      </c>
      <c r="D32" s="6">
        <v>236209</v>
      </c>
      <c r="E32" s="6">
        <v>4</v>
      </c>
      <c r="F32" s="6">
        <v>3</v>
      </c>
      <c r="G32" s="6">
        <v>4</v>
      </c>
      <c r="H32" s="6">
        <f>テーブル1[[#This Row],[スタバ]]/テーブル1[[#This Row],[人口]]*100000</f>
        <v>0.70074138438467903</v>
      </c>
      <c r="I32" s="6">
        <f>テーブル1[[#This Row],[ドトール]]/テーブル1[[#This Row],[人口]]*100000</f>
        <v>0.52555603828850928</v>
      </c>
      <c r="J32" s="6">
        <f>テーブル1[[#This Row],[コメダ]]/テーブル1[[#This Row],[人口]]*100000</f>
        <v>0.70074138438467903</v>
      </c>
      <c r="K32" s="8">
        <f>テーブル1[[#This Row],[人口]]/10000</f>
        <v>57.0824</v>
      </c>
      <c r="M32" s="3" t="s">
        <v>113</v>
      </c>
      <c r="N32" s="3">
        <v>45</v>
      </c>
      <c r="O32" s="3">
        <v>699754262873.19055</v>
      </c>
      <c r="P32" s="3">
        <v>15550094730.515347</v>
      </c>
      <c r="Q32" s="3"/>
      <c r="R32" s="3"/>
      <c r="S32"/>
      <c r="T32"/>
      <c r="U32"/>
    </row>
    <row r="33" spans="1:21" ht="14.25" thickBot="1" x14ac:dyDescent="0.2">
      <c r="A33" s="7" t="s">
        <v>69</v>
      </c>
      <c r="B33" s="6" t="s">
        <v>70</v>
      </c>
      <c r="C33" s="6">
        <v>691225</v>
      </c>
      <c r="D33" s="6">
        <v>290245</v>
      </c>
      <c r="E33" s="6">
        <v>4</v>
      </c>
      <c r="F33" s="6">
        <v>1</v>
      </c>
      <c r="G33" s="6">
        <v>5</v>
      </c>
      <c r="H33" s="6">
        <f>テーブル1[[#This Row],[スタバ]]/テーブル1[[#This Row],[人口]]*100000</f>
        <v>0.5786827733371912</v>
      </c>
      <c r="I33" s="6">
        <f>テーブル1[[#This Row],[ドトール]]/テーブル1[[#This Row],[人口]]*100000</f>
        <v>0.1446706933342978</v>
      </c>
      <c r="J33" s="6">
        <f>テーブル1[[#This Row],[コメダ]]/テーブル1[[#This Row],[人口]]*100000</f>
        <v>0.72335346667148903</v>
      </c>
      <c r="K33" s="8">
        <f>テーブル1[[#This Row],[人口]]/10000</f>
        <v>69.122500000000002</v>
      </c>
      <c r="M33" s="4" t="s">
        <v>102</v>
      </c>
      <c r="N33" s="4">
        <v>46</v>
      </c>
      <c r="O33" s="4">
        <v>84787820718868.484</v>
      </c>
      <c r="P33" s="4"/>
      <c r="Q33" s="4"/>
      <c r="R33" s="4"/>
      <c r="S33"/>
      <c r="T33"/>
      <c r="U33"/>
    </row>
    <row r="34" spans="1:21" ht="14.25" thickBot="1" x14ac:dyDescent="0.2">
      <c r="A34" s="7" t="s">
        <v>71</v>
      </c>
      <c r="B34" s="6" t="s">
        <v>72</v>
      </c>
      <c r="C34" s="6">
        <v>1920619</v>
      </c>
      <c r="D34" s="6">
        <v>841911</v>
      </c>
      <c r="E34" s="6">
        <v>12</v>
      </c>
      <c r="F34" s="6">
        <v>8</v>
      </c>
      <c r="G34" s="6">
        <v>8</v>
      </c>
      <c r="H34" s="6">
        <f>テーブル1[[#This Row],[スタバ]]/テーブル1[[#This Row],[人口]]*100000</f>
        <v>0.62479856754515084</v>
      </c>
      <c r="I34" s="6">
        <f>テーブル1[[#This Row],[ドトール]]/テーブル1[[#This Row],[人口]]*100000</f>
        <v>0.41653237836343388</v>
      </c>
      <c r="J34" s="6">
        <f>テーブル1[[#This Row],[コメダ]]/テーブル1[[#This Row],[人口]]*100000</f>
        <v>0.41653237836343388</v>
      </c>
      <c r="K34" s="8">
        <f>テーブル1[[#This Row],[人口]]/10000</f>
        <v>192.06190000000001</v>
      </c>
      <c r="M34"/>
      <c r="N34"/>
      <c r="O34"/>
      <c r="P34"/>
      <c r="Q34"/>
      <c r="R34"/>
      <c r="S34"/>
      <c r="T34"/>
      <c r="U34"/>
    </row>
    <row r="35" spans="1:21" x14ac:dyDescent="0.15">
      <c r="A35" s="7" t="s">
        <v>73</v>
      </c>
      <c r="B35" s="6" t="s">
        <v>74</v>
      </c>
      <c r="C35" s="6">
        <v>2848846</v>
      </c>
      <c r="D35" s="6">
        <v>1308439</v>
      </c>
      <c r="E35" s="6">
        <v>24</v>
      </c>
      <c r="F35" s="6">
        <v>14</v>
      </c>
      <c r="G35" s="6">
        <v>11</v>
      </c>
      <c r="H35" s="6">
        <f>テーブル1[[#This Row],[スタバ]]/テーブル1[[#This Row],[人口]]*100000</f>
        <v>0.84244638004300698</v>
      </c>
      <c r="I35" s="6">
        <f>テーブル1[[#This Row],[ドトール]]/テーブル1[[#This Row],[人口]]*100000</f>
        <v>0.49142705502508732</v>
      </c>
      <c r="J35" s="6">
        <f>テーブル1[[#This Row],[コメダ]]/テーブル1[[#This Row],[人口]]*100000</f>
        <v>0.38612125751971149</v>
      </c>
      <c r="K35" s="8">
        <f>テーブル1[[#This Row],[人口]]/10000</f>
        <v>284.88459999999998</v>
      </c>
      <c r="M35" s="5"/>
      <c r="N35" s="5" t="s">
        <v>136</v>
      </c>
      <c r="O35" s="5" t="s">
        <v>126</v>
      </c>
      <c r="P35" s="5" t="s">
        <v>137</v>
      </c>
      <c r="Q35" s="5" t="s">
        <v>138</v>
      </c>
      <c r="R35" s="5" t="s">
        <v>139</v>
      </c>
      <c r="S35" s="5" t="s">
        <v>140</v>
      </c>
      <c r="T35" s="5" t="s">
        <v>141</v>
      </c>
      <c r="U35" s="5" t="s">
        <v>142</v>
      </c>
    </row>
    <row r="36" spans="1:21" x14ac:dyDescent="0.15">
      <c r="A36" s="7" t="s">
        <v>75</v>
      </c>
      <c r="B36" s="6" t="s">
        <v>76</v>
      </c>
      <c r="C36" s="6">
        <v>1396197</v>
      </c>
      <c r="D36" s="6">
        <v>660004</v>
      </c>
      <c r="E36" s="6">
        <v>6</v>
      </c>
      <c r="F36" s="6">
        <v>5</v>
      </c>
      <c r="G36" s="6">
        <v>9</v>
      </c>
      <c r="H36" s="6">
        <f>テーブル1[[#This Row],[スタバ]]/テーブル1[[#This Row],[人口]]*100000</f>
        <v>0.42973878328058285</v>
      </c>
      <c r="I36" s="6">
        <f>テーブル1[[#This Row],[ドトール]]/テーブル1[[#This Row],[人口]]*100000</f>
        <v>0.35811565273381907</v>
      </c>
      <c r="J36" s="6">
        <f>テーブル1[[#This Row],[コメダ]]/テーブル1[[#This Row],[人口]]*100000</f>
        <v>0.6446081749208743</v>
      </c>
      <c r="K36" s="8">
        <f>テーブル1[[#This Row],[人口]]/10000</f>
        <v>139.61969999999999</v>
      </c>
      <c r="M36" s="3" t="s">
        <v>130</v>
      </c>
      <c r="N36" s="12">
        <v>-101232.87303600018</v>
      </c>
      <c r="O36" s="3">
        <v>25703.08434599925</v>
      </c>
      <c r="P36" s="3">
        <v>-3.9385496181417361</v>
      </c>
      <c r="Q36" s="3">
        <v>2.8226149218705355E-4</v>
      </c>
      <c r="R36" s="3">
        <v>-153001.54232196748</v>
      </c>
      <c r="S36" s="3">
        <v>-49464.203750032873</v>
      </c>
      <c r="T36" s="3">
        <v>-153001.54232196748</v>
      </c>
      <c r="U36" s="3">
        <v>-49464.203750032873</v>
      </c>
    </row>
    <row r="37" spans="1:21" ht="14.25" thickBot="1" x14ac:dyDescent="0.2">
      <c r="A37" s="7" t="s">
        <v>77</v>
      </c>
      <c r="B37" s="6" t="s">
        <v>78</v>
      </c>
      <c r="C37" s="6">
        <v>757377</v>
      </c>
      <c r="D37" s="6">
        <v>334916</v>
      </c>
      <c r="E37" s="6">
        <v>4</v>
      </c>
      <c r="F37" s="6">
        <v>1</v>
      </c>
      <c r="G37" s="6">
        <v>6</v>
      </c>
      <c r="H37" s="6">
        <f>テーブル1[[#This Row],[スタバ]]/テーブル1[[#This Row],[人口]]*100000</f>
        <v>0.52813856243323998</v>
      </c>
      <c r="I37" s="6">
        <f>テーブル1[[#This Row],[ドトール]]/テーブル1[[#This Row],[人口]]*100000</f>
        <v>0.13203464060830999</v>
      </c>
      <c r="J37" s="6">
        <f>テーブル1[[#This Row],[コメダ]]/テーブル1[[#This Row],[人口]]*100000</f>
        <v>0.79220784364985997</v>
      </c>
      <c r="K37" s="8">
        <f>テーブル1[[#This Row],[人口]]/10000</f>
        <v>75.737700000000004</v>
      </c>
      <c r="M37" s="4" t="s">
        <v>2</v>
      </c>
      <c r="N37" s="15">
        <v>0.49147935304673646</v>
      </c>
      <c r="O37" s="4">
        <v>6.6835101864902652E-3</v>
      </c>
      <c r="P37" s="4">
        <v>73.536111913196422</v>
      </c>
      <c r="Q37" s="4">
        <v>1.5791222281636622E-48</v>
      </c>
      <c r="R37" s="4">
        <v>0.47801807253050677</v>
      </c>
      <c r="S37" s="4">
        <v>0.50494063356296615</v>
      </c>
      <c r="T37" s="4">
        <v>0.47801807253050677</v>
      </c>
      <c r="U37" s="4">
        <v>0.50494063356296615</v>
      </c>
    </row>
    <row r="38" spans="1:21" x14ac:dyDescent="0.15">
      <c r="A38" s="7" t="s">
        <v>79</v>
      </c>
      <c r="B38" s="6" t="s">
        <v>80</v>
      </c>
      <c r="C38" s="6">
        <v>993205</v>
      </c>
      <c r="D38" s="6">
        <v>438842</v>
      </c>
      <c r="E38" s="6">
        <v>8</v>
      </c>
      <c r="F38" s="6">
        <v>2</v>
      </c>
      <c r="G38" s="6">
        <v>5</v>
      </c>
      <c r="H38" s="6">
        <f>テーブル1[[#This Row],[スタバ]]/テーブル1[[#This Row],[人口]]*100000</f>
        <v>0.80547319032828069</v>
      </c>
      <c r="I38" s="6">
        <f>テーブル1[[#This Row],[ドトール]]/テーブル1[[#This Row],[人口]]*100000</f>
        <v>0.20136829758207017</v>
      </c>
      <c r="J38" s="6">
        <f>テーブル1[[#This Row],[コメダ]]/テーブル1[[#This Row],[人口]]*100000</f>
        <v>0.50342074395517544</v>
      </c>
      <c r="K38" s="8">
        <f>テーブル1[[#This Row],[人口]]/10000</f>
        <v>99.320499999999996</v>
      </c>
      <c r="M38"/>
      <c r="N38" t="s">
        <v>145</v>
      </c>
      <c r="O38"/>
      <c r="P38"/>
      <c r="Q38"/>
      <c r="R38"/>
      <c r="S38"/>
      <c r="T38"/>
      <c r="U38"/>
    </row>
    <row r="39" spans="1:21" x14ac:dyDescent="0.15">
      <c r="A39" s="7" t="s">
        <v>81</v>
      </c>
      <c r="B39" s="6" t="s">
        <v>82</v>
      </c>
      <c r="C39" s="6">
        <v>1394339</v>
      </c>
      <c r="D39" s="6">
        <v>653377</v>
      </c>
      <c r="E39" s="6">
        <v>10</v>
      </c>
      <c r="F39" s="6">
        <v>2</v>
      </c>
      <c r="G39" s="6">
        <v>5</v>
      </c>
      <c r="H39" s="6">
        <f>テーブル1[[#This Row],[スタバ]]/テーブル1[[#This Row],[人口]]*100000</f>
        <v>0.71718570591513253</v>
      </c>
      <c r="I39" s="6">
        <f>テーブル1[[#This Row],[ドトール]]/テーブル1[[#This Row],[人口]]*100000</f>
        <v>0.1434371411830265</v>
      </c>
      <c r="J39" s="6">
        <f>テーブル1[[#This Row],[コメダ]]/テーブル1[[#This Row],[人口]]*100000</f>
        <v>0.35859285295756627</v>
      </c>
      <c r="K39" s="8">
        <f>テーブル1[[#This Row],[人口]]/10000</f>
        <v>139.43389999999999</v>
      </c>
      <c r="M39"/>
      <c r="N39"/>
      <c r="O39"/>
      <c r="P39"/>
      <c r="Q39"/>
      <c r="R39"/>
      <c r="S39"/>
      <c r="T39"/>
      <c r="U39"/>
    </row>
    <row r="40" spans="1:21" x14ac:dyDescent="0.15">
      <c r="A40" s="7" t="s">
        <v>83</v>
      </c>
      <c r="B40" s="6" t="s">
        <v>84</v>
      </c>
      <c r="C40" s="6">
        <v>725289</v>
      </c>
      <c r="D40" s="6">
        <v>352538</v>
      </c>
      <c r="E40" s="6">
        <v>4</v>
      </c>
      <c r="F40" s="6">
        <v>2</v>
      </c>
      <c r="G40" s="6">
        <v>3</v>
      </c>
      <c r="H40" s="6">
        <f>テーブル1[[#This Row],[スタバ]]/テーブル1[[#This Row],[人口]]*100000</f>
        <v>0.5515042969078533</v>
      </c>
      <c r="I40" s="6">
        <f>テーブル1[[#This Row],[ドトール]]/テーブル1[[#This Row],[人口]]*100000</f>
        <v>0.27575214845392665</v>
      </c>
      <c r="J40" s="6">
        <f>テーブル1[[#This Row],[コメダ]]/テーブル1[[#This Row],[人口]]*100000</f>
        <v>0.41362822268089</v>
      </c>
      <c r="K40" s="8">
        <f>テーブル1[[#This Row],[人口]]/10000</f>
        <v>72.528899999999993</v>
      </c>
      <c r="M40"/>
      <c r="N40"/>
      <c r="O40"/>
      <c r="P40"/>
      <c r="Q40"/>
      <c r="R40"/>
      <c r="S40"/>
      <c r="T40"/>
      <c r="U40"/>
    </row>
    <row r="41" spans="1:21" x14ac:dyDescent="0.15">
      <c r="A41" s="7" t="s">
        <v>85</v>
      </c>
      <c r="B41" s="6" t="s">
        <v>86</v>
      </c>
      <c r="C41" s="6">
        <v>5130773</v>
      </c>
      <c r="D41" s="6">
        <v>2398419</v>
      </c>
      <c r="E41" s="6">
        <v>48</v>
      </c>
      <c r="F41" s="6">
        <v>34</v>
      </c>
      <c r="G41" s="6">
        <v>28</v>
      </c>
      <c r="H41" s="6">
        <f>テーブル1[[#This Row],[スタバ]]/テーブル1[[#This Row],[人口]]*100000</f>
        <v>0.93553154661100768</v>
      </c>
      <c r="I41" s="6">
        <f>テーブル1[[#This Row],[ドトール]]/テーブル1[[#This Row],[人口]]*100000</f>
        <v>0.66266817884946383</v>
      </c>
      <c r="J41" s="6">
        <f>テーブル1[[#This Row],[コメダ]]/テーブル1[[#This Row],[人口]]*100000</f>
        <v>0.54572673552308792</v>
      </c>
      <c r="K41" s="8">
        <f>テーブル1[[#This Row],[人口]]/10000</f>
        <v>513.07730000000004</v>
      </c>
      <c r="M41" t="s">
        <v>114</v>
      </c>
      <c r="N41"/>
      <c r="O41"/>
      <c r="P41"/>
      <c r="Q41"/>
      <c r="R41"/>
      <c r="S41"/>
      <c r="T41"/>
      <c r="U41"/>
    </row>
    <row r="42" spans="1:21" ht="14.25" thickBot="1" x14ac:dyDescent="0.2">
      <c r="A42" s="7" t="s">
        <v>87</v>
      </c>
      <c r="B42" s="6" t="s">
        <v>88</v>
      </c>
      <c r="C42" s="6">
        <v>833272</v>
      </c>
      <c r="D42" s="6">
        <v>330790</v>
      </c>
      <c r="E42" s="6">
        <v>9</v>
      </c>
      <c r="F42" s="6">
        <v>2</v>
      </c>
      <c r="G42" s="6">
        <v>3</v>
      </c>
      <c r="H42" s="6">
        <f>テーブル1[[#This Row],[スタバ]]/テーブル1[[#This Row],[人口]]*100000</f>
        <v>1.0800794938507474</v>
      </c>
      <c r="I42" s="6">
        <f>テーブル1[[#This Row],[ドトール]]/テーブル1[[#This Row],[人口]]*100000</f>
        <v>0.24001766530016608</v>
      </c>
      <c r="J42" s="6">
        <f>テーブル1[[#This Row],[コメダ]]/テーブル1[[#This Row],[人口]]*100000</f>
        <v>0.36002649795024916</v>
      </c>
      <c r="K42" s="8">
        <f>テーブル1[[#This Row],[人口]]/10000</f>
        <v>83.327200000000005</v>
      </c>
      <c r="M42"/>
      <c r="N42"/>
      <c r="O42"/>
      <c r="P42"/>
      <c r="Q42"/>
      <c r="R42"/>
      <c r="S42"/>
      <c r="T42"/>
      <c r="U42"/>
    </row>
    <row r="43" spans="1:21" x14ac:dyDescent="0.15">
      <c r="A43" s="7" t="s">
        <v>89</v>
      </c>
      <c r="B43" s="6" t="s">
        <v>90</v>
      </c>
      <c r="C43" s="6">
        <v>1379003</v>
      </c>
      <c r="D43" s="6">
        <v>633972</v>
      </c>
      <c r="E43" s="6">
        <v>8</v>
      </c>
      <c r="F43" s="6">
        <v>5</v>
      </c>
      <c r="G43" s="6">
        <v>3</v>
      </c>
      <c r="H43" s="6">
        <f>テーブル1[[#This Row],[スタバ]]/テーブル1[[#This Row],[人口]]*100000</f>
        <v>0.58012926730398706</v>
      </c>
      <c r="I43" s="6">
        <f>テーブル1[[#This Row],[ドトール]]/テーブル1[[#This Row],[人口]]*100000</f>
        <v>0.36258079206499189</v>
      </c>
      <c r="J43" s="6">
        <f>テーブル1[[#This Row],[コメダ]]/テーブル1[[#This Row],[人口]]*100000</f>
        <v>0.21754847523899515</v>
      </c>
      <c r="K43" s="8">
        <f>テーブル1[[#This Row],[人口]]/10000</f>
        <v>137.90029999999999</v>
      </c>
      <c r="M43" s="5" t="s">
        <v>115</v>
      </c>
      <c r="N43" s="5" t="s">
        <v>116</v>
      </c>
      <c r="O43" s="5" t="s">
        <v>113</v>
      </c>
      <c r="P43"/>
      <c r="Q43"/>
      <c r="R43"/>
      <c r="S43"/>
      <c r="T43"/>
      <c r="U43"/>
    </row>
    <row r="44" spans="1:21" x14ac:dyDescent="0.15">
      <c r="A44" s="7" t="s">
        <v>91</v>
      </c>
      <c r="B44" s="6" t="s">
        <v>92</v>
      </c>
      <c r="C44" s="6">
        <v>1789184</v>
      </c>
      <c r="D44" s="6">
        <v>776133</v>
      </c>
      <c r="E44" s="6">
        <v>10</v>
      </c>
      <c r="F44" s="6">
        <v>3</v>
      </c>
      <c r="G44" s="6">
        <v>5</v>
      </c>
      <c r="H44" s="6">
        <f>テーブル1[[#This Row],[スタバ]]/テーブル1[[#This Row],[人口]]*100000</f>
        <v>0.5589140077264273</v>
      </c>
      <c r="I44" s="6">
        <f>テーブル1[[#This Row],[ドトール]]/テーブル1[[#This Row],[人口]]*100000</f>
        <v>0.16767420231792818</v>
      </c>
      <c r="J44" s="6">
        <f>テーブル1[[#This Row],[コメダ]]/テーブル1[[#This Row],[人口]]*100000</f>
        <v>0.27945700386321365</v>
      </c>
      <c r="K44" s="8">
        <f>テーブル1[[#This Row],[人口]]/10000</f>
        <v>178.91839999999999</v>
      </c>
      <c r="M44" s="3">
        <v>1</v>
      </c>
      <c r="N44" s="3">
        <v>2523040.3002518183</v>
      </c>
      <c r="O44" s="3">
        <v>249804.69974818174</v>
      </c>
      <c r="P44"/>
      <c r="Q44"/>
      <c r="R44"/>
      <c r="S44"/>
      <c r="T44"/>
      <c r="U44"/>
    </row>
    <row r="45" spans="1:21" x14ac:dyDescent="0.15">
      <c r="A45" s="7" t="s">
        <v>93</v>
      </c>
      <c r="B45" s="6" t="s">
        <v>94</v>
      </c>
      <c r="C45" s="6">
        <v>1169158</v>
      </c>
      <c r="D45" s="6">
        <v>535794</v>
      </c>
      <c r="E45" s="6">
        <v>7</v>
      </c>
      <c r="F45" s="6">
        <v>2</v>
      </c>
      <c r="G45" s="6">
        <v>4</v>
      </c>
      <c r="H45" s="6">
        <f>テーブル1[[#This Row],[スタバ]]/テーブル1[[#This Row],[人口]]*100000</f>
        <v>0.59872147306009971</v>
      </c>
      <c r="I45" s="6">
        <f>テーブル1[[#This Row],[ドトール]]/テーブル1[[#This Row],[人口]]*100000</f>
        <v>0.17106327801717133</v>
      </c>
      <c r="J45" s="6">
        <f>テーブル1[[#This Row],[コメダ]]/テーブル1[[#This Row],[人口]]*100000</f>
        <v>0.34212655603434267</v>
      </c>
      <c r="K45" s="8">
        <f>テーブル1[[#This Row],[人口]]/10000</f>
        <v>116.9158</v>
      </c>
      <c r="M45" s="3">
        <v>2</v>
      </c>
      <c r="N45" s="3">
        <v>541969.59665173513</v>
      </c>
      <c r="O45" s="3">
        <v>49401.403348264867</v>
      </c>
      <c r="P45"/>
      <c r="Q45"/>
      <c r="R45"/>
      <c r="S45"/>
      <c r="T45"/>
      <c r="U45"/>
    </row>
    <row r="46" spans="1:21" x14ac:dyDescent="0.15">
      <c r="A46" s="7" t="s">
        <v>95</v>
      </c>
      <c r="B46" s="6" t="s">
        <v>96</v>
      </c>
      <c r="C46" s="6">
        <v>1112008</v>
      </c>
      <c r="D46" s="6">
        <v>523791</v>
      </c>
      <c r="E46" s="6">
        <v>5</v>
      </c>
      <c r="F46" s="6">
        <v>4</v>
      </c>
      <c r="G46" s="6">
        <v>4</v>
      </c>
      <c r="H46" s="6">
        <f>テーブル1[[#This Row],[スタバ]]/テーブル1[[#This Row],[人口]]*100000</f>
        <v>0.44963705297084194</v>
      </c>
      <c r="I46" s="6">
        <f>テーブル1[[#This Row],[ドトール]]/テーブル1[[#This Row],[人口]]*100000</f>
        <v>0.35970964237667358</v>
      </c>
      <c r="J46" s="6">
        <f>テーブル1[[#This Row],[コメダ]]/テーブル1[[#This Row],[人口]]*100000</f>
        <v>0.35970964237667358</v>
      </c>
      <c r="K46" s="8">
        <f>テーブル1[[#This Row],[人口]]/10000</f>
        <v>111.2008</v>
      </c>
      <c r="M46" s="3">
        <v>3</v>
      </c>
      <c r="N46" s="3">
        <v>520158.72592222702</v>
      </c>
      <c r="O46" s="3">
        <v>4526.2740777729778</v>
      </c>
      <c r="P46"/>
      <c r="Q46"/>
      <c r="R46"/>
      <c r="S46"/>
      <c r="T46"/>
      <c r="U46"/>
    </row>
    <row r="47" spans="1:21" x14ac:dyDescent="0.15">
      <c r="A47" s="7" t="s">
        <v>97</v>
      </c>
      <c r="B47" s="6" t="s">
        <v>98</v>
      </c>
      <c r="C47" s="6">
        <v>1655888</v>
      </c>
      <c r="D47" s="6">
        <v>807682</v>
      </c>
      <c r="E47" s="6">
        <v>5</v>
      </c>
      <c r="F47" s="6">
        <v>5</v>
      </c>
      <c r="G47" s="6">
        <v>10</v>
      </c>
      <c r="H47" s="6">
        <f>テーブル1[[#This Row],[スタバ]]/テーブル1[[#This Row],[人口]]*100000</f>
        <v>0.30195278907752215</v>
      </c>
      <c r="I47" s="6">
        <f>テーブル1[[#This Row],[ドトール]]/テーブル1[[#This Row],[人口]]*100000</f>
        <v>0.30195278907752215</v>
      </c>
      <c r="J47" s="6">
        <f>テーブル1[[#This Row],[コメダ]]/テーブル1[[#This Row],[人口]]*100000</f>
        <v>0.60390557815504431</v>
      </c>
      <c r="K47" s="8">
        <f>テーブル1[[#This Row],[人口]]/10000</f>
        <v>165.58879999999999</v>
      </c>
      <c r="M47" s="3">
        <v>4</v>
      </c>
      <c r="N47" s="3">
        <v>1035106.7095562983</v>
      </c>
      <c r="O47" s="3">
        <v>-45810.70955629833</v>
      </c>
      <c r="P47"/>
      <c r="Q47"/>
      <c r="R47"/>
      <c r="S47"/>
      <c r="T47"/>
      <c r="U47"/>
    </row>
    <row r="48" spans="1:21" x14ac:dyDescent="0.15">
      <c r="A48" s="7" t="s">
        <v>99</v>
      </c>
      <c r="B48" s="6" t="s">
        <v>100</v>
      </c>
      <c r="C48" s="6">
        <v>1471536</v>
      </c>
      <c r="D48" s="6">
        <v>643056</v>
      </c>
      <c r="E48" s="6">
        <v>21</v>
      </c>
      <c r="F48" s="6">
        <v>7</v>
      </c>
      <c r="G48" s="6">
        <v>1</v>
      </c>
      <c r="H48" s="6">
        <f>テーブル1[[#This Row],[スタバ]]/テーブル1[[#This Row],[人口]]*100000</f>
        <v>1.4270802753041718</v>
      </c>
      <c r="I48" s="6">
        <f>テーブル1[[#This Row],[ドトール]]/テーブル1[[#This Row],[人口]]*100000</f>
        <v>0.47569342510139068</v>
      </c>
      <c r="J48" s="6">
        <f>テーブル1[[#This Row],[コメダ]]/テーブル1[[#This Row],[人口]]*100000</f>
        <v>6.795620358591295E-2</v>
      </c>
      <c r="K48" s="8">
        <f>テーブル1[[#This Row],[人口]]/10000</f>
        <v>147.15360000000001</v>
      </c>
      <c r="M48" s="3">
        <v>5</v>
      </c>
      <c r="N48" s="3">
        <v>397646.68462956097</v>
      </c>
      <c r="O48" s="3">
        <v>28286.315370439028</v>
      </c>
      <c r="P48"/>
      <c r="Q48"/>
      <c r="R48"/>
      <c r="S48"/>
      <c r="T48"/>
      <c r="U48"/>
    </row>
    <row r="49" spans="1:21" s="11" customFormat="1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  <c r="K49" s="2">
        <f>テーブル1[[#This Row],[人口]]/10000</f>
        <v>12770.725899999999</v>
      </c>
      <c r="L49"/>
      <c r="M49" s="3">
        <v>6</v>
      </c>
      <c r="N49" s="3">
        <v>442826.90711708833</v>
      </c>
      <c r="O49" s="3">
        <v>-29141.907117088325</v>
      </c>
      <c r="P49"/>
      <c r="Q49"/>
      <c r="R49"/>
      <c r="S49"/>
      <c r="T49"/>
      <c r="U49"/>
    </row>
    <row r="50" spans="1:21" x14ac:dyDescent="0.15">
      <c r="M50" s="3">
        <v>7</v>
      </c>
      <c r="N50" s="3">
        <v>842250.21142075886</v>
      </c>
      <c r="O50" s="3">
        <v>-61093.21142075886</v>
      </c>
      <c r="P50"/>
      <c r="Q50"/>
      <c r="R50"/>
      <c r="S50"/>
      <c r="T50"/>
      <c r="U50"/>
    </row>
    <row r="51" spans="1:21" x14ac:dyDescent="0.15">
      <c r="M51" s="3">
        <v>8</v>
      </c>
      <c r="N51" s="3">
        <v>1349165.4565086341</v>
      </c>
      <c r="O51" s="3">
        <v>-113500.45650863415</v>
      </c>
      <c r="P51"/>
      <c r="Q51"/>
      <c r="R51"/>
      <c r="S51"/>
      <c r="T51"/>
      <c r="U51"/>
    </row>
    <row r="52" spans="1:21" x14ac:dyDescent="0.15">
      <c r="M52" s="3">
        <v>9</v>
      </c>
      <c r="N52" s="3">
        <v>874716.35452432022</v>
      </c>
      <c r="O52" s="3">
        <v>-48044.354524320224</v>
      </c>
      <c r="P52"/>
      <c r="Q52"/>
      <c r="R52"/>
      <c r="S52"/>
      <c r="T52"/>
      <c r="U52"/>
    </row>
    <row r="53" spans="1:21" x14ac:dyDescent="0.15">
      <c r="M53" s="3">
        <v>10</v>
      </c>
      <c r="N53" s="3">
        <v>877098.06346918468</v>
      </c>
      <c r="O53" s="3">
        <v>-36013.063469184679</v>
      </c>
      <c r="P53"/>
      <c r="Q53"/>
      <c r="R53"/>
      <c r="S53"/>
      <c r="T53"/>
      <c r="U53"/>
    </row>
    <row r="54" spans="1:21" x14ac:dyDescent="0.15">
      <c r="M54" s="3">
        <v>11</v>
      </c>
      <c r="N54" s="3">
        <v>3517535.0097200042</v>
      </c>
      <c r="O54" s="3">
        <v>-257799.00972000416</v>
      </c>
      <c r="P54"/>
      <c r="Q54"/>
      <c r="R54"/>
      <c r="S54"/>
      <c r="T54"/>
      <c r="U54"/>
    </row>
    <row r="55" spans="1:21" x14ac:dyDescent="0.15">
      <c r="M55" s="3">
        <v>12</v>
      </c>
      <c r="N55" s="3">
        <v>2994591.639970568</v>
      </c>
      <c r="O55" s="3">
        <v>-143100.63997056801</v>
      </c>
      <c r="P55"/>
      <c r="Q55"/>
      <c r="R55"/>
      <c r="S55"/>
      <c r="T55"/>
      <c r="U55"/>
    </row>
    <row r="56" spans="1:21" x14ac:dyDescent="0.15">
      <c r="M56" s="3">
        <v>13</v>
      </c>
      <c r="N56" s="3">
        <v>6601241.1163184997</v>
      </c>
      <c r="O56" s="3">
        <v>495380.88368150033</v>
      </c>
      <c r="P56"/>
      <c r="Q56"/>
      <c r="R56"/>
      <c r="S56"/>
      <c r="T56"/>
      <c r="U56"/>
    </row>
    <row r="57" spans="1:21" x14ac:dyDescent="0.15">
      <c r="M57" s="3">
        <v>14</v>
      </c>
      <c r="N57" s="3">
        <v>4406258.9390983554</v>
      </c>
      <c r="O57" s="3">
        <v>-125384.93909835536</v>
      </c>
      <c r="P57"/>
      <c r="Q57"/>
      <c r="R57"/>
      <c r="S57"/>
      <c r="T57"/>
      <c r="U57"/>
    </row>
    <row r="58" spans="1:21" x14ac:dyDescent="0.15">
      <c r="M58" s="3">
        <v>15</v>
      </c>
      <c r="N58" s="3">
        <v>1019974.5517553422</v>
      </c>
      <c r="O58" s="3">
        <v>-124511.55175534217</v>
      </c>
      <c r="P58"/>
      <c r="Q58"/>
      <c r="R58"/>
      <c r="S58"/>
      <c r="T58"/>
      <c r="U58"/>
    </row>
    <row r="59" spans="1:21" x14ac:dyDescent="0.15">
      <c r="M59" s="3">
        <v>16</v>
      </c>
      <c r="N59" s="3">
        <v>424410.19279972103</v>
      </c>
      <c r="O59" s="3">
        <v>-5757.1927997210296</v>
      </c>
      <c r="P59"/>
      <c r="Q59"/>
      <c r="R59"/>
      <c r="S59"/>
      <c r="T59"/>
      <c r="U59"/>
    </row>
    <row r="60" spans="1:21" x14ac:dyDescent="0.15">
      <c r="M60" s="3">
        <v>17</v>
      </c>
      <c r="N60" s="3">
        <v>464163.9917502593</v>
      </c>
      <c r="O60" s="3">
        <v>18327.008249740698</v>
      </c>
      <c r="P60"/>
      <c r="Q60"/>
      <c r="R60"/>
      <c r="S60"/>
      <c r="T60"/>
      <c r="U60"/>
    </row>
    <row r="61" spans="1:21" x14ac:dyDescent="0.15">
      <c r="M61" s="3">
        <v>18</v>
      </c>
      <c r="N61" s="3">
        <v>287408.35722053103</v>
      </c>
      <c r="O61" s="3">
        <v>5109.6427794689662</v>
      </c>
      <c r="P61"/>
      <c r="Q61"/>
      <c r="R61"/>
      <c r="S61"/>
      <c r="T61"/>
      <c r="U61"/>
    </row>
    <row r="62" spans="1:21" x14ac:dyDescent="0.15">
      <c r="M62" s="3">
        <v>19</v>
      </c>
      <c r="N62" s="3">
        <v>311031.31232472241</v>
      </c>
      <c r="O62" s="3">
        <v>47361.687675277586</v>
      </c>
      <c r="P62"/>
      <c r="Q62"/>
      <c r="R62"/>
      <c r="S62"/>
      <c r="T62"/>
      <c r="U62"/>
    </row>
    <row r="63" spans="1:21" x14ac:dyDescent="0.15">
      <c r="M63" s="3">
        <v>20</v>
      </c>
      <c r="N63" s="3">
        <v>937823.28641422722</v>
      </c>
      <c r="O63" s="3">
        <v>-71261.286414227216</v>
      </c>
      <c r="P63"/>
      <c r="Q63"/>
      <c r="R63"/>
      <c r="S63"/>
      <c r="T63"/>
      <c r="U63"/>
    </row>
    <row r="64" spans="1:21" x14ac:dyDescent="0.15">
      <c r="M64" s="3">
        <v>21</v>
      </c>
      <c r="N64" s="3">
        <v>908437.24441620987</v>
      </c>
      <c r="O64" s="3">
        <v>-92360.244416209869</v>
      </c>
      <c r="P64"/>
      <c r="Q64"/>
      <c r="R64"/>
      <c r="S64"/>
      <c r="T64"/>
      <c r="U64"/>
    </row>
    <row r="65" spans="13:21" x14ac:dyDescent="0.15">
      <c r="M65" s="3">
        <v>22</v>
      </c>
      <c r="N65" s="3">
        <v>1738381.7176082302</v>
      </c>
      <c r="O65" s="3">
        <v>-166745.71760823019</v>
      </c>
      <c r="P65"/>
      <c r="Q65"/>
      <c r="R65"/>
      <c r="S65"/>
      <c r="T65"/>
      <c r="U65"/>
    </row>
    <row r="66" spans="13:21" x14ac:dyDescent="0.15">
      <c r="M66" s="3">
        <v>23</v>
      </c>
      <c r="N66" s="3">
        <v>3610340.5644764658</v>
      </c>
      <c r="O66" s="3">
        <v>-352437.56447646581</v>
      </c>
      <c r="P66"/>
      <c r="Q66"/>
      <c r="R66"/>
      <c r="S66"/>
      <c r="T66"/>
      <c r="U66"/>
    </row>
    <row r="67" spans="13:21" x14ac:dyDescent="0.15">
      <c r="M67" s="3">
        <v>24</v>
      </c>
      <c r="N67" s="3">
        <v>800272.46839768405</v>
      </c>
      <c r="O67" s="3">
        <v>-10311.468397684046</v>
      </c>
      <c r="P67"/>
      <c r="Q67"/>
      <c r="R67"/>
      <c r="S67"/>
      <c r="T67"/>
      <c r="U67"/>
    </row>
    <row r="68" spans="13:21" x14ac:dyDescent="0.15">
      <c r="M68" s="3">
        <v>25</v>
      </c>
      <c r="N68" s="3">
        <v>596488.41832650348</v>
      </c>
      <c r="O68" s="3">
        <v>-23646.418326503481</v>
      </c>
      <c r="P68"/>
      <c r="Q68"/>
      <c r="R68"/>
      <c r="S68"/>
      <c r="T68"/>
      <c r="U68"/>
    </row>
    <row r="69" spans="13:21" x14ac:dyDescent="0.15">
      <c r="M69" s="3">
        <v>26</v>
      </c>
      <c r="N69" s="3">
        <v>1158503.4136844485</v>
      </c>
      <c r="O69" s="3">
        <v>52340.58631555154</v>
      </c>
      <c r="P69"/>
      <c r="Q69"/>
      <c r="R69"/>
      <c r="S69"/>
      <c r="T69"/>
      <c r="U69"/>
    </row>
    <row r="70" spans="13:21" x14ac:dyDescent="0.15">
      <c r="M70" s="3">
        <v>27</v>
      </c>
      <c r="N70" s="3">
        <v>4251526.4943786506</v>
      </c>
      <c r="O70" s="3">
        <v>9854.505621349439</v>
      </c>
      <c r="P70"/>
      <c r="Q70"/>
      <c r="R70"/>
      <c r="S70"/>
      <c r="T70"/>
      <c r="U70"/>
    </row>
    <row r="71" spans="13:21" x14ac:dyDescent="0.15">
      <c r="M71" s="3">
        <v>28</v>
      </c>
      <c r="N71" s="3">
        <v>2645993.1985241668</v>
      </c>
      <c r="O71" s="3">
        <v>-121746.19852416683</v>
      </c>
      <c r="P71"/>
      <c r="Q71"/>
      <c r="R71"/>
      <c r="S71"/>
      <c r="T71"/>
      <c r="U71"/>
    </row>
    <row r="72" spans="13:21" x14ac:dyDescent="0.15">
      <c r="M72" s="3">
        <v>29</v>
      </c>
      <c r="N72" s="3">
        <v>572929.35553820827</v>
      </c>
      <c r="O72" s="3">
        <v>17734.64446179173</v>
      </c>
      <c r="P72"/>
      <c r="Q72"/>
      <c r="R72"/>
      <c r="S72"/>
      <c r="T72"/>
      <c r="U72"/>
    </row>
    <row r="73" spans="13:21" x14ac:dyDescent="0.15">
      <c r="M73" s="3">
        <v>30</v>
      </c>
      <c r="N73" s="3">
        <v>377995.86565669335</v>
      </c>
      <c r="O73" s="3">
        <v>62670.13434330665</v>
      </c>
      <c r="P73"/>
      <c r="Q73"/>
      <c r="R73"/>
      <c r="S73"/>
      <c r="T73"/>
      <c r="U73"/>
    </row>
    <row r="74" spans="13:21" x14ac:dyDescent="0.15">
      <c r="M74" s="3">
        <v>31</v>
      </c>
      <c r="N74" s="3">
        <v>179315.33718755009</v>
      </c>
      <c r="O74" s="3">
        <v>56893.662812449897</v>
      </c>
      <c r="P74"/>
      <c r="Q74"/>
      <c r="R74"/>
      <c r="S74"/>
      <c r="T74"/>
      <c r="U74"/>
    </row>
    <row r="75" spans="13:21" x14ac:dyDescent="0.15">
      <c r="M75" s="3">
        <v>32</v>
      </c>
      <c r="N75" s="3">
        <v>238489.9427737302</v>
      </c>
      <c r="O75" s="3">
        <v>51755.057226269797</v>
      </c>
      <c r="P75"/>
      <c r="Q75"/>
      <c r="R75"/>
      <c r="S75"/>
      <c r="T75"/>
      <c r="U75"/>
    </row>
    <row r="76" spans="13:21" x14ac:dyDescent="0.15">
      <c r="M76" s="3">
        <v>33</v>
      </c>
      <c r="N76" s="3">
        <v>842711.7105332698</v>
      </c>
      <c r="O76" s="3">
        <v>-800.71053326979745</v>
      </c>
      <c r="P76"/>
      <c r="Q76"/>
      <c r="R76"/>
      <c r="S76"/>
      <c r="T76"/>
      <c r="U76"/>
    </row>
    <row r="77" spans="13:21" x14ac:dyDescent="0.15">
      <c r="M77" s="3">
        <v>34</v>
      </c>
      <c r="N77" s="3">
        <v>1298916.1159737827</v>
      </c>
      <c r="O77" s="3">
        <v>9522.8840262172744</v>
      </c>
      <c r="P77"/>
      <c r="Q77"/>
      <c r="R77"/>
      <c r="S77"/>
      <c r="T77"/>
      <c r="U77"/>
    </row>
    <row r="78" spans="13:21" x14ac:dyDescent="0.15">
      <c r="M78" s="3">
        <v>35</v>
      </c>
      <c r="N78" s="3">
        <v>584969.1252497941</v>
      </c>
      <c r="O78" s="3">
        <v>75034.874750205898</v>
      </c>
      <c r="P78"/>
      <c r="Q78"/>
      <c r="R78"/>
      <c r="S78"/>
      <c r="T78"/>
      <c r="U78"/>
    </row>
    <row r="79" spans="13:21" x14ac:dyDescent="0.15">
      <c r="M79" s="3">
        <v>36</v>
      </c>
      <c r="N79" s="3">
        <v>271002.28493647795</v>
      </c>
      <c r="O79" s="3">
        <v>63913.715063522046</v>
      </c>
      <c r="P79"/>
      <c r="Q79"/>
      <c r="R79"/>
      <c r="S79"/>
      <c r="T79"/>
      <c r="U79"/>
    </row>
    <row r="80" spans="13:21" x14ac:dyDescent="0.15">
      <c r="M80" s="3">
        <v>37</v>
      </c>
      <c r="N80" s="3">
        <v>386906.87780678371</v>
      </c>
      <c r="O80" s="3">
        <v>51935.122193216288</v>
      </c>
      <c r="P80"/>
      <c r="Q80"/>
      <c r="R80"/>
      <c r="S80"/>
      <c r="T80"/>
      <c r="U80"/>
    </row>
    <row r="81" spans="13:21" x14ac:dyDescent="0.15">
      <c r="M81" s="3">
        <v>38</v>
      </c>
      <c r="N81" s="3">
        <v>584055.9566118333</v>
      </c>
      <c r="O81" s="3">
        <v>69321.043388166698</v>
      </c>
      <c r="P81"/>
      <c r="Q81"/>
      <c r="R81"/>
      <c r="S81"/>
      <c r="T81"/>
      <c r="U81"/>
    </row>
    <row r="82" spans="13:21" x14ac:dyDescent="0.15">
      <c r="M82" s="3">
        <v>39</v>
      </c>
      <c r="N82" s="3">
        <v>255231.69545591425</v>
      </c>
      <c r="O82" s="3">
        <v>97306.304544085753</v>
      </c>
      <c r="P82"/>
      <c r="Q82"/>
      <c r="R82"/>
      <c r="S82"/>
      <c r="T82"/>
      <c r="U82"/>
    </row>
    <row r="83" spans="13:21" x14ac:dyDescent="0.15">
      <c r="M83" s="3">
        <v>40</v>
      </c>
      <c r="N83" s="3">
        <v>2420436.1216336628</v>
      </c>
      <c r="O83" s="3">
        <v>-22017.121633662842</v>
      </c>
      <c r="P83"/>
      <c r="Q83"/>
      <c r="R83"/>
      <c r="S83"/>
      <c r="T83"/>
      <c r="U83"/>
    </row>
    <row r="84" spans="13:21" x14ac:dyDescent="0.15">
      <c r="M84" s="3">
        <v>41</v>
      </c>
      <c r="N84" s="3">
        <v>308303.11043596</v>
      </c>
      <c r="O84" s="3">
        <v>22486.889564040001</v>
      </c>
      <c r="P84"/>
      <c r="Q84"/>
      <c r="R84"/>
      <c r="S84"/>
      <c r="T84"/>
      <c r="U84"/>
    </row>
    <row r="85" spans="13:21" x14ac:dyDescent="0.15">
      <c r="M85" s="3">
        <v>42</v>
      </c>
      <c r="N85" s="3">
        <v>576518.62925350852</v>
      </c>
      <c r="O85" s="3">
        <v>57453.370746491477</v>
      </c>
      <c r="P85"/>
      <c r="Q85"/>
      <c r="R85"/>
      <c r="S85"/>
      <c r="T85"/>
      <c r="U85"/>
    </row>
    <row r="86" spans="13:21" x14ac:dyDescent="0.15">
      <c r="M86" s="3">
        <v>43</v>
      </c>
      <c r="N86" s="3">
        <v>778114.121765572</v>
      </c>
      <c r="O86" s="3">
        <v>-1981.1217655719956</v>
      </c>
      <c r="P86"/>
      <c r="Q86"/>
      <c r="R86"/>
      <c r="S86"/>
      <c r="T86"/>
      <c r="U86"/>
    </row>
    <row r="87" spans="13:21" x14ac:dyDescent="0.15">
      <c r="M87" s="3">
        <v>44</v>
      </c>
      <c r="N87" s="3">
        <v>473384.14441341616</v>
      </c>
      <c r="O87" s="3">
        <v>62409.855586583843</v>
      </c>
      <c r="P87"/>
      <c r="Q87"/>
      <c r="R87"/>
      <c r="S87"/>
      <c r="T87"/>
      <c r="U87"/>
    </row>
    <row r="88" spans="13:21" x14ac:dyDescent="0.15">
      <c r="M88" s="3">
        <v>45</v>
      </c>
      <c r="N88" s="3">
        <v>445296.09938679519</v>
      </c>
      <c r="O88" s="3">
        <v>78494.900613204809</v>
      </c>
      <c r="P88"/>
      <c r="Q88"/>
      <c r="R88"/>
      <c r="S88"/>
      <c r="T88"/>
      <c r="U88"/>
    </row>
    <row r="89" spans="13:21" x14ac:dyDescent="0.15">
      <c r="M89" s="3">
        <v>46</v>
      </c>
      <c r="N89" s="3">
        <v>712601.88992185413</v>
      </c>
      <c r="O89" s="3">
        <v>95080.110078145866</v>
      </c>
      <c r="P89"/>
      <c r="Q89"/>
      <c r="R89"/>
      <c r="S89"/>
      <c r="T89"/>
      <c r="U89"/>
    </row>
    <row r="90" spans="13:21" ht="14.25" thickBot="1" x14ac:dyDescent="0.2">
      <c r="M90" s="4">
        <v>47</v>
      </c>
      <c r="N90" s="4">
        <v>621996.68822898215</v>
      </c>
      <c r="O90" s="4">
        <v>21059.311771017849</v>
      </c>
      <c r="P90"/>
      <c r="Q90"/>
      <c r="R90"/>
      <c r="S90"/>
      <c r="T90"/>
      <c r="U90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相関係数を求める＆分析ツールを使う</vt:lpstr>
      <vt:lpstr>取り込んだデータの控え</vt:lpstr>
      <vt:lpstr>人口と世帯数は直線的な関係</vt:lpstr>
      <vt:lpstr>人口10万人あたりで見ると</vt:lpstr>
      <vt:lpstr>都道府県の人口×３チェーン</vt:lpstr>
      <vt:lpstr>人口を万人に+軸を対数に+近似曲線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2018-09-17T07:04:39Z</dcterms:modified>
</cp:coreProperties>
</file>