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人口と世帯数は直線的な関係" sheetId="13" r:id="rId1"/>
    <sheet name="相関係数を求める" sheetId="1" r:id="rId2"/>
    <sheet name="人口10万人あたりで見ると" sheetId="8" r:id="rId3"/>
    <sheet name="都道府県の人口×３チェーン" sheetId="3" r:id="rId4"/>
    <sheet name="人口を万人に+軸を対数に+近似曲線" sheetId="11" r:id="rId5"/>
    <sheet name="D×K傾向の違いは" sheetId="6" r:id="rId6"/>
    <sheet name="D×K（10万人あたり）" sheetId="10" r:id="rId7"/>
    <sheet name="D×S傾向の違いは" sheetId="7" r:id="rId8"/>
    <sheet name="D×S（10万人あたり）" sheetId="9" r:id="rId9"/>
    <sheet name="取り込んだデータの控え" sheetId="2" r:id="rId10"/>
  </sheets>
  <definedNames>
    <definedName name="cafe_data" localSheetId="9">取り込んだデータの控え!$A$1:$G$49</definedName>
  </definedNames>
  <calcPr calcId="152511"/>
</workbook>
</file>

<file path=xl/calcChain.xml><?xml version="1.0" encoding="utf-8"?>
<calcChain xmlns="http://schemas.openxmlformats.org/spreadsheetml/2006/main">
  <c r="N4" i="1" l="1"/>
  <c r="N3" i="1"/>
  <c r="N2" i="1"/>
  <c r="N7" i="1" l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2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connections.xml><?xml version="1.0" encoding="utf-8"?>
<connections xmlns="http://schemas.openxmlformats.org/spreadsheetml/2006/main">
  <connection id="1" name="cafe_data1" type="6" refreshedVersion="5" background="1" saveData="1">
    <textPr codePage="65001" sourceFile="C:\Users\0920334\Documents\JNPC_CAR\JNPC\data\cafe_data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<sst xmlns="http://schemas.openxmlformats.org/spreadsheetml/2006/main" count="226" uniqueCount="119">
  <si>
    <t>コード</t>
  </si>
  <si>
    <t>都道府県</t>
  </si>
  <si>
    <t>人口</t>
  </si>
  <si>
    <t>世帯数</t>
  </si>
  <si>
    <t>スタバ</t>
  </si>
  <si>
    <t>ドトール</t>
  </si>
  <si>
    <t>コメダ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</si>
  <si>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</si>
  <si>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</si>
  <si>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</si>
  <si>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</si>
  <si>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</si>
  <si>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</si>
  <si>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</si>
  <si>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</si>
  <si>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</si>
  <si>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</si>
  <si>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</si>
  <si>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</si>
  <si>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</si>
  <si>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</si>
  <si>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</si>
  <si>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</si>
  <si>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</si>
  <si>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</si>
  <si>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</si>
  <si>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</si>
  <si>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</si>
  <si>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</si>
  <si>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</si>
  <si>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</si>
  <si>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</si>
  <si>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</si>
  <si>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</si>
  <si>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</si>
  <si>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</si>
  <si>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</si>
  <si>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</si>
  <si>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</si>
  <si>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</si>
  <si>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</si>
  <si>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</si>
  <si>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</si>
  <si>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</si>
  <si>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</si>
  <si>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</si>
  <si>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</si>
  <si>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</si>
  <si>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</si>
  <si>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</si>
  <si>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</si>
  <si>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</si>
  <si>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</si>
  <si>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</si>
  <si>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</si>
  <si>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</si>
  <si>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</si>
  <si>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</si>
  <si>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</si>
  <si>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</si>
  <si>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</si>
  <si>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</si>
  <si>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</si>
  <si>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</si>
  <si>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</si>
  <si>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</si>
  <si>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</si>
  <si>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</si>
  <si>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</si>
  <si>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</si>
  <si>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</si>
  <si>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</si>
  <si>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</si>
  <si>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</si>
  <si>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</si>
  <si>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</si>
  <si>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</si>
  <si>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</si>
  <si>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</si>
  <si>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</si>
  <si>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</si>
  <si>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</si>
  <si>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</si>
  <si>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</si>
  <si>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</si>
  <si>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</si>
  <si>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</si>
  <si>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</si>
  <si>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</si>
  <si>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</si>
  <si>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</si>
  <si>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</si>
  <si>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</si>
  <si>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</si>
  <si>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</si>
  <si>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</si>
  <si>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</si>
  <si>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</si>
  <si>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</si>
  <si>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</si>
  <si>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</si>
  <si>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NULL</t>
  </si>
  <si>
    <t>合計</t>
  </si>
  <si>
    <t>S人口比</t>
    <rPh sb="1" eb="4">
      <t>ジンコウヒ</t>
    </rPh>
    <phoneticPr fontId="1"/>
  </si>
  <si>
    <t>D人口比</t>
    <rPh sb="1" eb="4">
      <t>ジンコウヒ</t>
    </rPh>
    <phoneticPr fontId="1"/>
  </si>
  <si>
    <t>K人口比</t>
    <rPh sb="1" eb="4">
      <t>ジンコウヒ</t>
    </rPh>
    <phoneticPr fontId="1"/>
  </si>
  <si>
    <t>人口（万人）</t>
    <rPh sb="0" eb="2">
      <t>ジンコウ</t>
    </rPh>
    <rPh sb="3" eb="5">
      <t>マンニン</t>
    </rPh>
    <phoneticPr fontId="1"/>
  </si>
  <si>
    <t>48行目までで全国計を含まない</t>
    <rPh sb="2" eb="3">
      <t>イ</t>
    </rPh>
    <rPh sb="3" eb="4">
      <t>メ</t>
    </rPh>
    <rPh sb="7" eb="9">
      <t>ゼンコク</t>
    </rPh>
    <rPh sb="9" eb="10">
      <t>ケイ</t>
    </rPh>
    <rPh sb="11" eb="12">
      <t>フク</t>
    </rPh>
    <phoneticPr fontId="1"/>
  </si>
  <si>
    <t>49行目までにしたら、列すべてと同じ値に</t>
    <rPh sb="2" eb="3">
      <t>イ</t>
    </rPh>
    <rPh sb="3" eb="4">
      <t>メ</t>
    </rPh>
    <rPh sb="11" eb="12">
      <t>レツ</t>
    </rPh>
    <rPh sb="16" eb="17">
      <t>オナ</t>
    </rPh>
    <rPh sb="18" eb="19">
      <t>アタイ</t>
    </rPh>
    <phoneticPr fontId="1"/>
  </si>
  <si>
    <t>この場合、適切なのは全国計を除いたもの</t>
    <rPh sb="2" eb="4">
      <t>バアイ</t>
    </rPh>
    <rPh sb="5" eb="7">
      <t>テキセツ</t>
    </rPh>
    <rPh sb="10" eb="12">
      <t>ゼンコク</t>
    </rPh>
    <rPh sb="12" eb="13">
      <t>ケイ</t>
    </rPh>
    <rPh sb="14" eb="15">
      <t>ノゾ</t>
    </rPh>
    <phoneticPr fontId="1"/>
  </si>
  <si>
    <t>罫で囲ったセルの値を２乗した</t>
    <rPh sb="0" eb="1">
      <t>ケイ</t>
    </rPh>
    <rPh sb="2" eb="3">
      <t>カコ</t>
    </rPh>
    <rPh sb="8" eb="9">
      <t>アタイ</t>
    </rPh>
    <rPh sb="11" eb="12">
      <t>ノ</t>
    </rPh>
    <phoneticPr fontId="1"/>
  </si>
  <si>
    <t>こちらは「データ」タブの「データ分析」から「相関」を選んで計算</t>
    <rPh sb="16" eb="18">
      <t>ブンセキ</t>
    </rPh>
    <rPh sb="22" eb="24">
      <t>ソウカン</t>
    </rPh>
    <rPh sb="26" eb="27">
      <t>エラ</t>
    </rPh>
    <rPh sb="29" eb="31">
      <t>ケイサン</t>
    </rPh>
    <phoneticPr fontId="1"/>
  </si>
  <si>
    <t>同じ結果になっている</t>
    <rPh sb="0" eb="1">
      <t>オナ</t>
    </rPh>
    <rPh sb="2" eb="4">
      <t>ケッカ</t>
    </rPh>
    <phoneticPr fontId="1"/>
  </si>
  <si>
    <t>列すべてを指定した</t>
    <rPh sb="0" eb="1">
      <t>レツ</t>
    </rPh>
    <rPh sb="5" eb="7">
      <t>シテイ</t>
    </rPh>
    <phoneticPr fontId="1"/>
  </si>
  <si>
    <t>近似曲線のR２乗値（決定係数）と同じ</t>
    <rPh sb="0" eb="4">
      <t>キンジキョクセン</t>
    </rPh>
    <rPh sb="7" eb="8">
      <t>ノ</t>
    </rPh>
    <rPh sb="8" eb="9">
      <t>アタイ</t>
    </rPh>
    <rPh sb="10" eb="12">
      <t>ケッテイ</t>
    </rPh>
    <rPh sb="12" eb="14">
      <t>ケイスウ</t>
    </rPh>
    <rPh sb="16" eb="17">
      <t>オナ</t>
    </rPh>
    <phoneticPr fontId="1"/>
  </si>
  <si>
    <t>アドイン「分析ツール」を有効にしておく必要がある</t>
    <rPh sb="5" eb="7">
      <t>ブンセキ</t>
    </rPh>
    <rPh sb="12" eb="14">
      <t>ユウコウ</t>
    </rPh>
    <rPh sb="19" eb="21">
      <t>ヒツヨウ</t>
    </rPh>
    <phoneticPr fontId="1"/>
  </si>
  <si>
    <t>人口（C列）と世帯数（D列）の相関係数を求める。PEARSON関数を使う</t>
    <rPh sb="0" eb="2">
      <t>ジンコウ</t>
    </rPh>
    <rPh sb="4" eb="5">
      <t>レツ</t>
    </rPh>
    <rPh sb="7" eb="10">
      <t>セタイスウ</t>
    </rPh>
    <rPh sb="12" eb="13">
      <t>レツ</t>
    </rPh>
    <rPh sb="15" eb="17">
      <t>ソウカン</t>
    </rPh>
    <rPh sb="17" eb="19">
      <t>ケイスウ</t>
    </rPh>
    <rPh sb="20" eb="21">
      <t>モト</t>
    </rPh>
    <rPh sb="31" eb="33">
      <t>カンスウ</t>
    </rPh>
    <rPh sb="34" eb="35">
      <t>ツカ</t>
    </rPh>
    <phoneticPr fontId="1"/>
  </si>
  <si>
    <t>相関係数＝</t>
    <rPh sb="0" eb="2">
      <t>ソウカン</t>
    </rPh>
    <rPh sb="2" eb="4">
      <t>ケイスウ</t>
    </rPh>
    <phoneticPr fontId="1"/>
  </si>
  <si>
    <t>決定係数＝</t>
    <rPh sb="0" eb="2">
      <t>ケッテイ</t>
    </rPh>
    <rPh sb="2" eb="4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</si>
</sst>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2" fillId="0" borderId="2" xfId="0" applyFont="1" applyFill="1" applyBorder="1" applyAlignment="1"/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Medium9"/>
  <colors>
    <mruColors>
      <color rgb="FF00863D"/>
      <color rgb="FF6F3505"/>
      <color rgb="FFEA8600"/>
      <color rgb="FFFFB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各県の人口と世帯数の関係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9BD6083-01D0-44DE-B626-CF72457656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2D2B015-7FF6-4914-85E2-F682AF11E2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54B2419-AAA7-4DE0-A53C-F082037F55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A3A8A86-3724-48AF-A09D-18779BEE2C5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A439E57-29E2-4354-BE0D-86DFC5F8CA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60C1BCC-13AE-43F2-A668-D25DD64CA6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7212496-9F9E-4BE4-943F-55A1E0ADA5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7F84A5A-BDA9-4130-AD5C-8C6378D89B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49997F8-9D3D-4199-B9AB-02ADBF4A33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D30E638-5D8E-4D71-B63C-0360035D4C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6.4250936234847775E-2"/>
                  <c:y val="-3.5270248108918469E-2"/>
                </c:manualLayout>
              </c:layout>
              <c:tx>
                <c:rich>
                  <a:bodyPr/>
                  <a:lstStyle/>
                  <a:p>
                    <a:fld id="{6CF5299B-F0E3-4FC9-9C09-D12CC264EE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85C14B8-A6B6-4A69-879D-5C702A704D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170FAF6-2822-4B85-8B51-9CB1D3CE18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2.3923220938507048E-2"/>
                  <c:y val="-6.6668095090151383E-2"/>
                </c:manualLayout>
              </c:layout>
              <c:tx>
                <c:rich>
                  <a:bodyPr/>
                  <a:lstStyle/>
                  <a:p>
                    <a:fld id="{ACB8B3BF-FA1F-446A-90E3-A4BC5A18A7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936761F-FF5C-47AD-9008-5710ED446F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E54A7C9-2A9C-40ED-B6A3-DFA976A252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B064154-8EC9-4B93-BD59-0ABF097D48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8EDE7E88-5B36-4CA1-B705-5CE4E4BCB7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4D295DA2-0A68-4EA6-B3D5-B9160B75D8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450A5486-46EF-4DD4-B4CC-C8A665923B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5A65D3B-4E82-489D-95C8-66B973C614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0059485-F4A2-48B3-861F-5C66A7E511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3.8277153501611441E-2"/>
                  <c:y val="1.9152686658552121E-2"/>
                </c:manualLayout>
              </c:layout>
              <c:tx>
                <c:rich>
                  <a:bodyPr/>
                  <a:lstStyle/>
                  <a:p>
                    <a:fld id="{5000DDD4-0671-4B0A-ABD7-12EC51BB46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D226F05C-7CB2-4F19-A854-478FF58989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1ADAFA90-FD18-4D3E-9B32-AD5076899A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EAFABE55-9D2B-4E40-9A53-21506BF522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>
                <c:manualLayout>
                  <c:x val="-7.4449063560634257E-2"/>
                  <c:y val="-9.4036963754029548E-3"/>
                </c:manualLayout>
              </c:layout>
              <c:tx>
                <c:rich>
                  <a:bodyPr/>
                  <a:lstStyle/>
                  <a:p>
                    <a:fld id="{B5541349-CC8D-45F0-BFB8-1DEE05E6C0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811E3363-E858-4A5E-9F87-18556C138C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88661A21-3B04-43AD-8B45-36ADACD213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E4A336E7-BB07-4F97-A375-B1E58A2DC5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BDADB8EF-002D-48A8-9012-252B57EDF3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F1E9CA28-9A13-4F28-BA98-19E504B921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2D48DFD5-D4A0-4066-9202-35C6B821AA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6A585356-D3DB-4556-89E9-9D581486D1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0A055332-CBF0-4A36-98FD-288CED6915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B7FDF3B9-EFB3-4BA8-843B-71E4834A84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D8CF4C60-8FEA-4316-AD43-5A5EA30E53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F8C17D3C-ECEF-4490-985A-B73F8D287D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A866BE64-6555-48F6-8FF4-89AEC60B4F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0BFB0060-F716-4670-86DB-3C2FAC7FF6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1A357ABF-D643-464A-ADDE-17D9A64502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D9CADF94-C817-491A-8877-D25021EFD3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73B97B7D-2340-41BF-AD9E-C832BE55B6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7082631C-3011-409A-8896-1405244651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5E36BDB2-8236-4283-AE4B-BB06BEB160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CDFAF9FC-41DA-4B4C-B06F-254BFBFFD3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62C33F47-5EE8-40B2-AE41-CE87ABEDEE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800" baseline="0"/>
                      <a:t>y = 0.4915x - 101233</a:t>
                    </a:r>
                    <a:br>
                      <a:rPr lang="en-US" altLang="ja-JP" sz="2800" baseline="0"/>
                    </a:br>
                    <a:r>
                      <a:rPr lang="en-US" altLang="ja-JP" sz="2800" baseline="0"/>
                      <a:t>R² = 0.9917</a:t>
                    </a:r>
                    <a:endParaRPr lang="en-US" altLang="ja-JP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相関係数を求める!$C$2:$C$48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相関係数を求める!$D$2:$D$48</c:f>
              <c:numCache>
                <c:formatCode>General</c:formatCode>
                <c:ptCount val="47"/>
                <c:pt idx="0">
                  <c:v>2772845</c:v>
                </c:pt>
                <c:pt idx="1">
                  <c:v>591371</c:v>
                </c:pt>
                <c:pt idx="2">
                  <c:v>524685</c:v>
                </c:pt>
                <c:pt idx="3">
                  <c:v>989296</c:v>
                </c:pt>
                <c:pt idx="4">
                  <c:v>425933</c:v>
                </c:pt>
                <c:pt idx="5">
                  <c:v>413685</c:v>
                </c:pt>
                <c:pt idx="6">
                  <c:v>781157</c:v>
                </c:pt>
                <c:pt idx="7">
                  <c:v>1235665</c:v>
                </c:pt>
                <c:pt idx="8">
                  <c:v>826672</c:v>
                </c:pt>
                <c:pt idx="9">
                  <c:v>841085</c:v>
                </c:pt>
                <c:pt idx="10">
                  <c:v>3259736</c:v>
                </c:pt>
                <c:pt idx="11">
                  <c:v>2851491</c:v>
                </c:pt>
                <c:pt idx="12">
                  <c:v>7096622</c:v>
                </c:pt>
                <c:pt idx="13">
                  <c:v>4280874</c:v>
                </c:pt>
                <c:pt idx="14">
                  <c:v>895463</c:v>
                </c:pt>
                <c:pt idx="15">
                  <c:v>418653</c:v>
                </c:pt>
                <c:pt idx="16">
                  <c:v>482491</c:v>
                </c:pt>
                <c:pt idx="17">
                  <c:v>292518</c:v>
                </c:pt>
                <c:pt idx="18">
                  <c:v>358393</c:v>
                </c:pt>
                <c:pt idx="19">
                  <c:v>866562</c:v>
                </c:pt>
                <c:pt idx="20">
                  <c:v>816077</c:v>
                </c:pt>
                <c:pt idx="21">
                  <c:v>1571636</c:v>
                </c:pt>
                <c:pt idx="22">
                  <c:v>3257903</c:v>
                </c:pt>
                <c:pt idx="23">
                  <c:v>789961</c:v>
                </c:pt>
                <c:pt idx="24">
                  <c:v>572842</c:v>
                </c:pt>
                <c:pt idx="25">
                  <c:v>1210844</c:v>
                </c:pt>
                <c:pt idx="26">
                  <c:v>4261381</c:v>
                </c:pt>
                <c:pt idx="27">
                  <c:v>2524247</c:v>
                </c:pt>
                <c:pt idx="28">
                  <c:v>590664</c:v>
                </c:pt>
                <c:pt idx="29">
                  <c:v>440666</c:v>
                </c:pt>
                <c:pt idx="30">
                  <c:v>236209</c:v>
                </c:pt>
                <c:pt idx="31">
                  <c:v>290245</c:v>
                </c:pt>
                <c:pt idx="32">
                  <c:v>841911</c:v>
                </c:pt>
                <c:pt idx="33">
                  <c:v>1308439</c:v>
                </c:pt>
                <c:pt idx="34">
                  <c:v>660004</c:v>
                </c:pt>
                <c:pt idx="35">
                  <c:v>334916</c:v>
                </c:pt>
                <c:pt idx="36">
                  <c:v>438842</c:v>
                </c:pt>
                <c:pt idx="37">
                  <c:v>653377</c:v>
                </c:pt>
                <c:pt idx="38">
                  <c:v>352538</c:v>
                </c:pt>
                <c:pt idx="39">
                  <c:v>2398419</c:v>
                </c:pt>
                <c:pt idx="40">
                  <c:v>330790</c:v>
                </c:pt>
                <c:pt idx="41">
                  <c:v>633972</c:v>
                </c:pt>
                <c:pt idx="42">
                  <c:v>776133</c:v>
                </c:pt>
                <c:pt idx="43">
                  <c:v>535794</c:v>
                </c:pt>
                <c:pt idx="44">
                  <c:v>523791</c:v>
                </c:pt>
                <c:pt idx="45">
                  <c:v>807682</c:v>
                </c:pt>
                <c:pt idx="46">
                  <c:v>643056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相関係数を求める!$B$2:$B$48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6744008"/>
        <c:axId val="426732248"/>
      </c:scatterChart>
      <c:valAx>
        <c:axId val="42674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人口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32248"/>
        <c:crosses val="autoZero"/>
        <c:crossBetween val="midCat"/>
      </c:valAx>
      <c:valAx>
        <c:axId val="4267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世帯数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4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都道府県の喫茶店数、人口</a:t>
            </a:r>
            <a:r>
              <a:rPr lang="en-US" altLang="ja-JP"/>
              <a:t>10</a:t>
            </a:r>
            <a:r>
              <a:rPr lang="ja-JP" altLang="en-US"/>
              <a:t>万人あたりで比較すると（スタバ</a:t>
            </a:r>
            <a:r>
              <a:rPr lang="en-US" altLang="ja-JP"/>
              <a:t>×</a:t>
            </a:r>
            <a:r>
              <a:rPr lang="ja-JP" altLang="en-US"/>
              <a:t>ドトール・コメダ）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相関係数を求める!$H$2:$H$48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相関係数を求める!$I$2:$I$48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ドトール</c:v>
                </c15:tx>
              </c15:filteredSeriesTitle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相関係数を求める!$H$2:$H$48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相関係数を求める!$J$2:$J$48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コメダ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33032"/>
        <c:axId val="426740480"/>
      </c:scatterChart>
      <c:valAx>
        <c:axId val="42673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40480"/>
        <c:crosses val="autoZero"/>
        <c:crossBetween val="midCat"/>
      </c:valAx>
      <c:valAx>
        <c:axId val="4267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ドトールとコメダの</a:t>
                </a: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3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都道府県ごとにみた喫茶店数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相関係数を求める!$E$1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相関係数を求める!$C$2:$C$49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相関係数を求める!$E$2:$E$49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相関係数を求める!$F$1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相関係数を求める!$C$2:$C$49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相関係数を求める!$F$2:$F$49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相関係数を求める!$G$1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相関係数を求める!$C$2:$C$49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相関係数を求める!$G$2:$G$49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35384"/>
        <c:axId val="426742440"/>
      </c:scatterChart>
      <c:valAx>
        <c:axId val="4267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42440"/>
        <c:crosses val="autoZero"/>
        <c:crossBetween val="midCat"/>
      </c:valAx>
      <c:valAx>
        <c:axId val="4267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3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スタバとドトールにモデル式を当てはめてみる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相関係数を求める!$E$1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863D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655730372975124"/>
                  <c:y val="0.233943956903364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0.0236x</a:t>
                    </a:r>
                    <a:r>
                      <a:rPr lang="en-US" altLang="ja-JP" sz="2400" baseline="30000"/>
                      <a:t>1.2294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0.9004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相関係数を求める!$K$2:$K$49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相関係数を求める!$E$2:$E$49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相関係数を求める!$F$1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583577185137312"/>
                  <c:y val="0.518415537731394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0.0018x</a:t>
                    </a:r>
                    <a:r>
                      <a:rPr lang="en-US" altLang="ja-JP" sz="2400" baseline="30000"/>
                      <a:t>1.604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0.8131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相関係数を求める!$K$2:$K$49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相関係数を求める!$F$2:$F$49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相関係数を求める!$G$1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相関係数を求める!$K$2:$K$49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相関係数を求める!$G$2:$G$49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37344"/>
        <c:axId val="426738912"/>
      </c:scatterChart>
      <c:valAx>
        <c:axId val="426737344"/>
        <c:scaling>
          <c:logBase val="10"/>
          <c:orientation val="minMax"/>
          <c:max val="2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  <a:r>
                  <a:rPr lang="ja-JP" altLang="en-US"/>
                  <a:t>（万人）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38912"/>
        <c:crosses val="autoZero"/>
        <c:crossBetween val="midCat"/>
        <c:majorUnit val="10"/>
      </c:valAx>
      <c:valAx>
        <c:axId val="42673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3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1D6EBFD-AAA4-4413-AFB5-D4A74937DA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45CEBED-EA36-4196-A71D-558DFB20C7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20CE66A-FDB7-45CE-891C-88C67FE6BD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A3212F7-3533-4C17-B022-23B723A424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9F752CB-8A1A-4F41-B976-553833A68A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AE8D14A-8E64-404D-9E7B-099ED053BE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0FEC9AB-BDE6-4326-80BF-B1C87B95A9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B543228-8F07-4AE2-9DF7-34630757E5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1286136-DE17-4F1A-A2FB-4D6C698233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6D2238B-DDF5-4274-B315-ABF2C1C834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56A28FA-17E1-44E6-B2C5-9E2669CF08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D6C97DF5-0A68-45BA-96B8-8807125DA4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8B139B57-6C0E-424A-B607-C0786C80BC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981CAB9-1E66-4A68-91A6-85B24753A9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AF864CC2-1BFE-4741-92AB-C7FA1A23C6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1E733AAB-86FB-4479-AF28-FC06ACB6B1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FD1D8DC-5B42-4636-B23D-1C9AAD59D3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1A9D22F0-74B6-40BA-8C38-757D124A0C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F66A2FBB-EB35-45BF-96AA-26362785D5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B872C77-2122-4161-8FA2-93F4FD13B9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B17DE875-A2FF-488A-BA34-785282EA94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023DC7E-2031-47A2-BAB4-73D1CC7A60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DB275C68-DA49-4965-8425-3D563DF1E2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842D3824-6E80-44D3-96B3-2525658FB6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A3528243-2042-4E0F-8123-83B3260D88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C3103CCD-42BE-41E0-B1A1-4C2A934893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994ED87F-E8B2-4D6D-8AA4-3484BC855C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E93BB0EB-7ADA-4C97-8058-715E01A95F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555A9DAC-A295-474E-AEFF-44EAA3C43C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BB7FC99A-419D-4861-A7EF-A730F2E576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5E1AD13F-7A17-4289-9BD0-DF6CB8518F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2FFD7BB1-0899-41FE-9810-6ECF0F97B5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BCE65AFB-529A-4666-84FF-26D6AD76B7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AE193853-A84B-4726-948C-3E94B55E0A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F4D797FF-9141-4B26-B1E4-1001A98DCF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86AC06D8-D301-44DD-A8D5-C37737647F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49430174-724F-4E75-A8B0-143B7D94DE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325290C0-6407-442D-A91E-026B04CB69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F16F5C9C-612A-4DA8-8270-F917E03FED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8AEA3FC3-11ED-40BE-9871-DC1F9A6795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24413C52-8796-47E5-864B-61C8F8BD89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55F219C6-4DA5-4440-A88A-666E60A290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7BB593BA-93AF-4AA5-B368-4F6DDE98C8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47FCDB82-577F-4A04-BEF2-C90B24FDF3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6604A86E-A60B-4848-B977-455BD6E6A9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20B78F74-6982-4F5E-88C9-DB4C97A1BA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2844E644-B5F2-4558-B8E5-3C10D23411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相関係数を求める!$F$2:$F$48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相関係数を求める!$G$2:$G$48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相関係数を求める!$B$2:$B$48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6745576"/>
        <c:axId val="426746752"/>
        <c:extLst/>
      </c:scatterChart>
      <c:valAx>
        <c:axId val="42674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46752"/>
        <c:crosses val="autoZero"/>
        <c:crossBetween val="midCat"/>
      </c:valAx>
      <c:valAx>
        <c:axId val="4267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4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19CE740-DB35-4154-BCE3-5715EB70B8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D7238A3-B103-4786-BE78-F3A457CD75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817B3FA-310C-41D3-B9DE-7888ABAE53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D56FA65-62C3-4CCA-865D-99B41C6DED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72C6025-91AA-42EF-B987-F8063A6C1D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D0B2D8B-E4DE-4B2F-B04D-10186CDC73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E1CFBC6-8F5F-472D-8B44-E2DF56F647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978BFDD-F08E-48EB-AEA5-665298309C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8D593AE-F829-4012-8808-4F5FD8E614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B18488E-8E9D-49A1-AF46-9F7FF696C0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6B96045-75D6-41E5-831A-56CA641E4B6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623F60F-EF5C-4690-BEF7-1AB4254BD6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C6EF148-A077-4252-94D5-25C872387F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97AD120B-93C6-4143-AC1C-5C4A0FAF0C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7B330C0C-D801-4211-BD2B-8A8B29FA5A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414BD038-00BA-4D49-82C4-EFFE235AAE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99C2605-9A9E-4E79-B2B7-89B597C61E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57B548D-6B55-4661-98E3-D7F0ED36C6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4F01E3FF-573C-4E21-913D-F1DEAE6A3A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97BCE896-9E4E-496A-8202-27C2AD84D4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111FA9EE-5858-446B-84A7-766A385032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8C838A7-F1F9-4056-AE3C-538DE2240B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BD51ECCD-C5B2-44F4-981A-61A3DE27FB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CE642BAC-12BE-4DEE-928B-56635B8BC2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751262E-EF4D-4EAC-8004-D82315F425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B0A56478-1584-4F97-8779-BD103573D6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9EB9FD8F-42A6-4FA1-A092-26A9D96C00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4E15C592-1B2C-4333-8848-DFF3530A06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F1C5A9DC-E6C1-4041-8703-DDAFF2FC23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E16694CE-1BA0-4C8E-B8DD-483A653464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13F46040-109A-4DC4-A54D-136F3DBCCB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169B7FFB-10B3-4E0E-9CBB-FCC3AA8196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041BF8CD-FFA2-423B-9F8D-B14369A9B2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95F6CAF8-9968-43ED-B04B-2514B74A2A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05A0CFF4-125D-4629-9975-377484430B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6C54389F-28BF-4CC6-8832-88F119A972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1C73C210-B479-402C-9CB5-E752038ECF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12D9ECE1-AE32-4C11-B248-E4E3E32800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03861F4A-6787-4E4F-966D-5BF83F25DF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9F80220C-53BD-4E4F-BF8D-529F5EB616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550C20A8-C7CD-4060-93DB-4BF853C10B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C8725E0C-41C8-406F-8D8A-6006AAD870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D8E97E9B-81FD-41C4-8179-6684704FCD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E40A752D-BD9B-40A7-987B-BD928A96BD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C4FB00AF-BDBD-4942-8AE3-FA7D28E3C6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4A3FA47C-5893-42D3-A7EB-7923573AAF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C0321A18-F7FA-400F-8B72-EFB9678140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相関係数を求める!$I$2:$I$48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相関係数を求める!$J$2:$J$48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相関係数を求める!$B$2:$B$48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1541120"/>
        <c:axId val="421540336"/>
        <c:extLst/>
      </c:scatterChart>
      <c:valAx>
        <c:axId val="4215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540336"/>
        <c:crosses val="autoZero"/>
        <c:crossBetween val="midCat"/>
      </c:valAx>
      <c:valAx>
        <c:axId val="4215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5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4997128-382D-4A92-BD89-EAB5AE3944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FDB96CF-D721-452E-9218-D1B2827EB0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4DDD8A5-D4DC-4AD7-8890-06EE6922D8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39B70BA-7739-4F1E-A975-C4EE085A9D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2.593971537047993E-2"/>
                  <c:y val="-3.7323827484048527E-2"/>
                </c:manualLayout>
              </c:layout>
              <c:tx>
                <c:rich>
                  <a:bodyPr/>
                  <a:lstStyle/>
                  <a:p>
                    <a:fld id="{FCFF6E6B-4A0A-43F1-B30A-9AD41F3A7C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7.5088649756652581E-2"/>
                  <c:y val="-4.1505768938843883E-2"/>
                </c:manualLayout>
              </c:layout>
              <c:tx>
                <c:rich>
                  <a:bodyPr/>
                  <a:lstStyle/>
                  <a:p>
                    <a:fld id="{ECE86E4B-A536-4D4D-8EEB-CA13FF907C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A8FCEAB-1C64-44C9-8F9C-7D417F2E2C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AF7FE17-3A70-4AA0-9DC1-AB92C28DA2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7EC7B12-DA62-4D97-AC68-A9D47C5CFB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1891694-2387-4FE6-8256-115928FFDD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1.7748226306117981E-2"/>
                  <c:y val="-1.6414120210071763E-2"/>
                </c:manualLayout>
              </c:layout>
              <c:tx>
                <c:rich>
                  <a:bodyPr/>
                  <a:lstStyle/>
                  <a:p>
                    <a:fld id="{907FCD4C-FD2D-4C0A-8E17-4E0D5E2243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4.5053189853991545E-2"/>
                  <c:y val="-8.7507124941592809E-2"/>
                </c:manualLayout>
              </c:layout>
              <c:tx>
                <c:rich>
                  <a:bodyPr/>
                  <a:lstStyle/>
                  <a:p>
                    <a:fld id="{1D3B0903-CE7B-4268-B69B-2D28A9F002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41C39AB-2B83-4FC7-8E59-CD1844D990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63AFAF5A-540F-4D42-B7FD-A29278498D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1E673EC9-9FC4-43A4-8BBD-F7CE6415BC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ED8AB500-20B2-4A2E-91EC-954D7FD2F9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4A2AF13-080F-4559-84D7-AD76793C94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809FB1E3-80A8-4E8B-A89B-4B09D87A20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40A2F60B-8B64-4904-B04E-C65A03749E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6354435E-0DD3-485E-AA6B-D886B6D0D9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D0640A8-54A2-4986-9D76-20ED31EA57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DA3F9D9C-5944-40EB-9345-723717A153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10223C36-0472-46B9-BB55-770F5EDC61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7F4DB6C9-F143-4392-8123-FBFA7119E2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57EFB162-AC24-4A3B-B608-54DBEEAC33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301FC7ED-50DB-414C-B6C7-B1674268A2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B252637D-7DB1-45E2-A861-09B500A4A7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E8523FFC-A555-43B4-B2BC-8DEBFF1A53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C01BB35-9344-4962-8963-AE487EE6A6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AA7EE7A6-5C48-4ECC-AAE1-FB0D27697A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F4AD9A48-1652-481F-839C-9C726BD4C2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74CCFFE3-0B1C-462E-86E8-6E9721DDA6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7EE1611B-F385-46E4-B23F-D56E5E3C0F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DD5832F8-AD24-44EF-85B2-82B1D3876C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8939242F-00D7-4D0B-9A62-6015EF1911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08EFF366-64A9-4F7D-82D8-5F448C8DCC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88A7D5CC-2AD6-49F6-95F0-B6C8C7CEF7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237E3A43-4300-4BA3-8F90-C89B7811C4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54196878-D462-4655-93C6-E458D6FCB8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6DF15264-EF36-40BB-95C9-D8BEC32597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2BD9C9F5-3367-4EDE-A33B-39A0FBB32E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526869CC-270E-4966-B58D-4C4D4F1514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8BDCFAC0-0F8E-4DDA-BDBE-12895CC8AE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513601A7-9825-45C7-BD00-BE189A68CD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06B7B99B-5903-4B74-868C-F02B7847D6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429D1B83-4609-4AD0-B9E1-F7901759F0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3BF6FACD-DDF4-48A6-B510-0DE324669F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相関係数を求める!$F$2:$F$48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相関係数を求める!$E$2:$E$48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相関係数を求める!$B$2:$B$48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1547000"/>
        <c:axId val="421541904"/>
        <c:extLst/>
      </c:scatterChart>
      <c:valAx>
        <c:axId val="4215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541904"/>
        <c:crosses val="autoZero"/>
        <c:crossBetween val="midCat"/>
      </c:valAx>
      <c:valAx>
        <c:axId val="4215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5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24B750B-2AE0-49B8-8793-593D747DF7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81B6834-0D82-42BD-AFC7-B0B2CBDF58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72C1CD2-4016-4CD0-B7A4-F614E94012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E5412DA-637C-423A-BABB-5768891F2D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CE9F8D0-4871-47CE-A790-8B853C2DBE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066898E-04F9-4A4D-AF56-3B52F21CC6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0280E79-8A0D-434C-9B59-F2DCD7D357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7DF2800-D717-4B07-8C46-E6065D5793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107CEB7-17B8-4FF6-8412-CDEDF8C9F5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04F2395-BA5D-4920-B0D5-42A0360A26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793A80A-8B75-4A96-A8CE-CE16AD3749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ECF2E3CA-86C2-4383-B41B-6ED69C141A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5CE875AA-5366-49C0-A95D-6389E5D7A6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B39C7048-136C-4A29-8018-747E4946BD6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8E185DB-B81E-4A7C-BE91-61C290C4DE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0DC4A05-D280-44E5-A994-0CF1957DA4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A1AEFA6-E7D3-4EAE-AAFB-15C6FAAC54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5397262-A9D6-4E6A-BAFD-3EE606686B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F086E9E6-6400-441A-BBDA-3B01206A7F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E8908130-8A27-49A1-A0E6-BB6CE3BE9A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334B84B-96B9-4004-8D6B-5FC22ABCE2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0C18C74-04AD-4836-BE99-E2DC619043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D29E6BCC-E4C3-454E-BBB5-3D65AD999A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0CF4D5A6-C423-4450-B25E-B6FA4AA775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989F2AD4-0FDC-4F7B-BE81-2513516E88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563FCE72-87B8-4C63-8F67-D66B0117B3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1D46276D-0145-4B49-987F-08832A596D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8508D4C1-A4F6-4196-9D13-01BD490A8A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5058FBAC-0E10-4319-9BA0-3C0957D8A0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9744104-FF69-4909-BEA5-AF6724C607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6BC2CA1C-6C6B-4781-BBCE-41F82AE442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1211F76E-CEC9-49FF-BA2B-06A9ADAA99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2E4C0098-8411-4DC7-B328-0A84EC7EF1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A629C783-099E-400A-A0BB-3553008F60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8994F756-73E0-4134-B46D-BC7E6B123D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A2CACFC2-B6F2-4BDF-A284-79ADB58A36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F9024FA5-A786-41A5-82B4-2B1479454E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0CF0F96B-BDA0-43B5-814B-D65F0BEC4E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4CC6D040-2740-4792-9928-955F66364B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6F062667-D177-4037-A2AA-FC5A4FE6AC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2894C0AA-C84D-498B-B922-F9C6A675DA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43CFE5AB-C7FF-4867-BADC-CCE04FF90C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B373A831-8C17-4000-8197-C4DE316607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F9747512-3402-46C1-90BF-E0212E54DF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BB76E2F7-8236-46B6-A04F-7549101A06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FDA8BDB1-989B-414E-A777-BE0DECD696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152B8015-8D2B-45FE-B80D-E4B9B29C57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相関係数を求める!$I$2:$I$48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相関係数を求める!$H$2:$H$48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相関係数を求める!$B$2:$B$48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21536024"/>
        <c:axId val="421542296"/>
        <c:extLst/>
      </c:scatterChart>
      <c:valAx>
        <c:axId val="42153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542296"/>
        <c:crosses val="autoZero"/>
        <c:crossBetween val="midCat"/>
      </c:valAx>
      <c:valAx>
        <c:axId val="4215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53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fe_data" connectionId="1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K49" totalsRowShown="0">
  <autoFilter ref="A1:K49">
    <filterColumn colId="0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</filters>
    </filterColumn>
  </autoFilter>
  <sortState ref="A2:K48">
    <sortCondition ref="A1:A49"/>
  </sortState>
  <tableColumns count="11">
    <tableColumn id="1" name="コード" dataDxfId="4"/>
    <tableColumn id="2" name="都道府県"/>
    <tableColumn id="3" name="人口"/>
    <tableColumn id="4" name="世帯数"/>
    <tableColumn id="5" name="スタバ"/>
    <tableColumn id="6" name="ドトール"/>
    <tableColumn id="7" name="コメダ"/>
    <tableColumn id="8" name="S人口比" dataDxfId="3">
      <calculatedColumnFormula>テーブル1[[#This Row],[スタバ]]/テーブル1[[#This Row],[人口]]*100000</calculatedColumnFormula>
    </tableColumn>
    <tableColumn id="9" name="D人口比" dataDxfId="2">
      <calculatedColumnFormula>テーブル1[[#This Row],[ドトール]]/テーブル1[[#This Row],[人口]]*100000</calculatedColumnFormula>
    </tableColumn>
    <tableColumn id="10" name="K人口比" dataDxfId="1">
      <calculatedColumnFormula>テーブル1[[#This Row],[コメダ]]/テーブル1[[#This Row],[人口]]*100000</calculatedColumnFormula>
    </tableColumn>
    <tableColumn id="11" name="人口（万人）" dataDxfId="0">
      <calculatedColumnFormula>テーブル1[[#This Row],[人口]]/10000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N5" sqref="N5"/>
    </sheetView>
  </sheetViews>
  <sheetFormatPr defaultRowHeight="13.5" x14ac:dyDescent="0.15"/>
  <cols>
    <col min="1" max="1" width="7.75" customWidth="1"/>
    <col min="2" max="2" width="10.75" customWidth="1"/>
    <col min="3" max="3" width="10.5" bestFit="1" customWidth="1"/>
    <col min="4" max="4" width="9.5" bestFit="1" customWidth="1"/>
    <col min="5" max="5" width="8.125" customWidth="1"/>
    <col min="6" max="6" width="9.5" customWidth="1"/>
    <col min="7" max="7" width="7.75" customWidth="1"/>
  </cols>
  <sheetData>
    <row r="1" spans="1:16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</v>
      </c>
      <c r="I1" t="s">
        <v>104</v>
      </c>
      <c r="J1" t="s">
        <v>105</v>
      </c>
      <c r="K1" t="s">
        <v>106</v>
      </c>
      <c r="N1" t="s">
        <v>116</v>
      </c>
    </row>
    <row r="2" spans="1:16" ht="14.25" thickBot="1" x14ac:dyDescent="0.2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  <c r="H2">
        <f>テーブル1[[#This Row],[スタバ]]/テーブル1[[#This Row],[人口]]*100000</f>
        <v>0.65548729955900686</v>
      </c>
      <c r="I2">
        <f>テーブル1[[#This Row],[ドトール]]/テーブル1[[#This Row],[人口]]*100000</f>
        <v>0.46820521397071918</v>
      </c>
      <c r="J2">
        <f>テーブル1[[#This Row],[コメダ]]/テーブル1[[#This Row],[人口]]*100000</f>
        <v>0.14982566847063014</v>
      </c>
      <c r="K2" s="2">
        <f>テーブル1[[#This Row],[人口]]/10000</f>
        <v>533.95389999999998</v>
      </c>
      <c r="N2">
        <f>CORREL(C:C,D:D)</f>
        <v>0.99981913478163675</v>
      </c>
      <c r="O2" t="s">
        <v>113</v>
      </c>
    </row>
    <row r="3" spans="1:16" ht="14.25" thickBot="1" x14ac:dyDescent="0.2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  <c r="H3">
        <f>テーブル1[[#This Row],[スタバ]]/テーブル1[[#This Row],[人口]]*100000</f>
        <v>0.6877016780685058</v>
      </c>
      <c r="I3">
        <f>テーブル1[[#This Row],[ドトール]]/テーブル1[[#This Row],[人口]]*100000</f>
        <v>0.99334686832117502</v>
      </c>
      <c r="J3">
        <f>テーブル1[[#This Row],[コメダ]]/テーブル1[[#This Row],[人口]]*100000</f>
        <v>0</v>
      </c>
      <c r="K3" s="2">
        <f>テーブル1[[#This Row],[人口]]/10000</f>
        <v>130.8707</v>
      </c>
      <c r="M3" t="s">
        <v>117</v>
      </c>
      <c r="N3" s="4">
        <f>CORREL(C2:C48,D2:D48)</f>
        <v>0.99586494844238127</v>
      </c>
      <c r="O3" t="s">
        <v>107</v>
      </c>
    </row>
    <row r="4" spans="1:16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  <c r="H4">
        <f>テーブル1[[#This Row],[スタバ]]/テーブル1[[#This Row],[人口]]*100000</f>
        <v>0.63274669805090289</v>
      </c>
      <c r="I4">
        <f>テーブル1[[#This Row],[ドトール]]/テーブル1[[#This Row],[人口]]*100000</f>
        <v>0.71184003530726581</v>
      </c>
      <c r="J4">
        <f>テーブル1[[#This Row],[コメダ]]/テーブル1[[#This Row],[人口]]*100000</f>
        <v>7.9093337256362861E-2</v>
      </c>
      <c r="K4" s="2">
        <f>テーブル1[[#This Row],[人口]]/10000</f>
        <v>126.4329</v>
      </c>
      <c r="N4">
        <f>CORREL(C2:C49,D2:D49)</f>
        <v>0.99981913478163675</v>
      </c>
      <c r="O4" t="s">
        <v>108</v>
      </c>
    </row>
    <row r="5" spans="1:16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  <c r="H5">
        <f>テーブル1[[#This Row],[スタバ]]/テーブル1[[#This Row],[人口]]*100000</f>
        <v>0.95152416871388534</v>
      </c>
      <c r="I5">
        <f>テーブル1[[#This Row],[ドトール]]/テーブル1[[#This Row],[人口]]*100000</f>
        <v>1.1677796616034049</v>
      </c>
      <c r="J5">
        <f>テーブル1[[#This Row],[コメダ]]/テーブル1[[#This Row],[人口]]*100000</f>
        <v>0.21625549288951937</v>
      </c>
      <c r="K5" s="2">
        <f>テーブル1[[#This Row],[人口]]/10000</f>
        <v>231.208</v>
      </c>
      <c r="N5" t="s">
        <v>109</v>
      </c>
    </row>
    <row r="6" spans="1:16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  <c r="H6">
        <f>テーブル1[[#This Row],[スタバ]]/テーブル1[[#This Row],[人口]]*100000</f>
        <v>0.68961644518485166</v>
      </c>
      <c r="I6">
        <f>テーブル1[[#This Row],[ドトール]]/テーブル1[[#This Row],[人口]]*100000</f>
        <v>0.19703327005281476</v>
      </c>
      <c r="J6">
        <f>テーブル1[[#This Row],[コメダ]]/テーブル1[[#This Row],[人口]]*100000</f>
        <v>9.8516635026407381E-2</v>
      </c>
      <c r="K6" s="2">
        <f>テーブル1[[#This Row],[人口]]/10000</f>
        <v>101.5057</v>
      </c>
    </row>
    <row r="7" spans="1:16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  <c r="H7">
        <f>テーブル1[[#This Row],[スタバ]]/テーブル1[[#This Row],[人口]]*100000</f>
        <v>0.63234879636923391</v>
      </c>
      <c r="I7">
        <f>テーブル1[[#This Row],[ドトール]]/テーブル1[[#This Row],[人口]]*100000</f>
        <v>1.0840265080615439</v>
      </c>
      <c r="J7">
        <f>テーブル1[[#This Row],[コメダ]]/テーブル1[[#This Row],[人口]]*100000</f>
        <v>0.27100662701538597</v>
      </c>
      <c r="K7" s="2">
        <f>テーブル1[[#This Row],[人口]]/10000</f>
        <v>110.69840000000001</v>
      </c>
      <c r="M7" t="s">
        <v>118</v>
      </c>
      <c r="N7" s="3">
        <f>N3^2</f>
        <v>0.99174699553614676</v>
      </c>
      <c r="O7" t="s">
        <v>110</v>
      </c>
    </row>
    <row r="8" spans="1:16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  <c r="H8">
        <f>テーブル1[[#This Row],[スタバ]]/テーブル1[[#This Row],[人口]]*100000</f>
        <v>0.46882813802300383</v>
      </c>
      <c r="I8">
        <f>テーブル1[[#This Row],[ドトール]]/テーブル1[[#This Row],[人口]]*100000</f>
        <v>1.3023003833972329</v>
      </c>
      <c r="J8">
        <f>テーブル1[[#This Row],[コメダ]]/テーブル1[[#This Row],[人口]]*100000</f>
        <v>0.3125520920153359</v>
      </c>
      <c r="K8" s="2">
        <f>テーブル1[[#This Row],[人口]]/10000</f>
        <v>191.96799999999999</v>
      </c>
      <c r="O8" t="s">
        <v>114</v>
      </c>
    </row>
    <row r="9" spans="1:16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  <c r="H9">
        <f>テーブル1[[#This Row],[スタバ]]/テーブル1[[#This Row],[人口]]*100000</f>
        <v>1.0504603896801417</v>
      </c>
      <c r="I9">
        <f>テーブル1[[#This Row],[ドトール]]/テーブル1[[#This Row],[人口]]*100000</f>
        <v>0.37274400924134055</v>
      </c>
      <c r="J9">
        <f>テーブル1[[#This Row],[コメダ]]/テーブル1[[#This Row],[人口]]*100000</f>
        <v>0.40662982826328065</v>
      </c>
      <c r="K9" s="2">
        <f>テーブル1[[#This Row],[人口]]/10000</f>
        <v>295.1087</v>
      </c>
    </row>
    <row r="10" spans="1:16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  <c r="H10">
        <f>テーブル1[[#This Row],[スタバ]]/テーブル1[[#This Row],[人口]]*100000</f>
        <v>1.2086186596620501</v>
      </c>
      <c r="I10">
        <f>テーブル1[[#This Row],[ドトール]]/テーブル1[[#This Row],[人口]]*100000</f>
        <v>0.50359110819252084</v>
      </c>
      <c r="J10">
        <f>テーブル1[[#This Row],[コメダ]]/テーブル1[[#This Row],[人口]]*100000</f>
        <v>0.50359110819252084</v>
      </c>
      <c r="K10" s="2">
        <f>テーブル1[[#This Row],[人口]]/10000</f>
        <v>198.57380000000001</v>
      </c>
      <c r="M10" t="s">
        <v>111</v>
      </c>
    </row>
    <row r="11" spans="1:16" ht="14.25" thickBot="1" x14ac:dyDescent="0.2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  <c r="H11">
        <f>テーブル1[[#This Row],[スタバ]]/テーブル1[[#This Row],[人口]]*100000</f>
        <v>0.75354770258376436</v>
      </c>
      <c r="I11">
        <f>テーブル1[[#This Row],[ドトール]]/テーブル1[[#This Row],[人口]]*100000</f>
        <v>0.35165559453909001</v>
      </c>
      <c r="J11">
        <f>テーブル1[[#This Row],[コメダ]]/テーブル1[[#This Row],[人口]]*100000</f>
        <v>0.35165559453909001</v>
      </c>
      <c r="K11" s="2">
        <f>テーブル1[[#This Row],[人口]]/10000</f>
        <v>199.05840000000001</v>
      </c>
      <c r="M11" t="s">
        <v>115</v>
      </c>
    </row>
    <row r="12" spans="1:16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  <c r="H12">
        <f>テーブル1[[#This Row],[スタバ]]/テーブル1[[#This Row],[人口]]*100000</f>
        <v>0.89637242155417118</v>
      </c>
      <c r="I12">
        <f>テーブル1[[#This Row],[ドトール]]/テーブル1[[#This Row],[人口]]*100000</f>
        <v>1.0729306257996898</v>
      </c>
      <c r="J12">
        <f>テーブル1[[#This Row],[コメダ]]/テーブル1[[#This Row],[人口]]*100000</f>
        <v>0.36669780881761554</v>
      </c>
      <c r="K12" s="2">
        <f>テーブル1[[#This Row],[人口]]/10000</f>
        <v>736.30110000000002</v>
      </c>
      <c r="N12" s="7"/>
      <c r="O12" s="7" t="s">
        <v>2</v>
      </c>
      <c r="P12" s="7" t="s">
        <v>3</v>
      </c>
    </row>
    <row r="13" spans="1:16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  <c r="H13">
        <f>テーブル1[[#This Row],[スタバ]]/テーブル1[[#This Row],[人口]]*100000</f>
        <v>1.047786693490006</v>
      </c>
      <c r="I13">
        <f>テーブル1[[#This Row],[ドトール]]/テーブル1[[#This Row],[人口]]*100000</f>
        <v>1.2382933650336434</v>
      </c>
      <c r="J13">
        <f>テーブル1[[#This Row],[コメダ]]/テーブル1[[#This Row],[人口]]*100000</f>
        <v>0.38101334308727491</v>
      </c>
      <c r="K13" s="2">
        <f>テーブル1[[#This Row],[人口]]/10000</f>
        <v>629.89919999999995</v>
      </c>
      <c r="N13" s="5" t="s">
        <v>2</v>
      </c>
      <c r="O13" s="5">
        <v>1</v>
      </c>
      <c r="P13" s="5"/>
    </row>
    <row r="14" spans="1:16" ht="14.25" thickBot="1" x14ac:dyDescent="0.2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  <c r="H14">
        <f>テーブル1[[#This Row],[スタバ]]/テーブル1[[#This Row],[人口]]*100000</f>
        <v>2.3464976249777632</v>
      </c>
      <c r="I14">
        <f>テーブル1[[#This Row],[ドトール]]/テーブル1[[#This Row],[人口]]*100000</f>
        <v>3.7177321745741438</v>
      </c>
      <c r="J14">
        <f>テーブル1[[#This Row],[コメダ]]/テーブル1[[#This Row],[人口]]*100000</f>
        <v>0.3813058640588865</v>
      </c>
      <c r="K14" s="2">
        <f>テーブル1[[#This Row],[人口]]/10000</f>
        <v>1363.7346</v>
      </c>
      <c r="N14" s="6" t="s">
        <v>3</v>
      </c>
      <c r="O14" s="8">
        <v>0.99586494844238127</v>
      </c>
      <c r="P14" s="6">
        <v>1</v>
      </c>
    </row>
    <row r="15" spans="1:16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  <c r="H15">
        <f>テーブル1[[#This Row],[スタバ]]/テーブル1[[#This Row],[人口]]*100000</f>
        <v>1.1339754978425025</v>
      </c>
      <c r="I15">
        <f>テーブル1[[#This Row],[ドトール]]/テーブル1[[#This Row],[人口]]*100000</f>
        <v>1.9081318473311342</v>
      </c>
      <c r="J15">
        <f>テーブル1[[#This Row],[コメダ]]/テーブル1[[#This Row],[人口]]*100000</f>
        <v>0.37072275891004891</v>
      </c>
      <c r="K15" s="2">
        <f>テーブル1[[#This Row],[人口]]/10000</f>
        <v>917.12739999999997</v>
      </c>
      <c r="M15" t="s">
        <v>112</v>
      </c>
    </row>
    <row r="16" spans="1:16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  <c r="H16">
        <f>テーブル1[[#This Row],[スタバ]]/テーブル1[[#This Row],[人口]]*100000</f>
        <v>0.56985277196113948</v>
      </c>
      <c r="I16">
        <f>テーブル1[[#This Row],[ドトール]]/テーブル1[[#This Row],[人口]]*100000</f>
        <v>0.26300897167437209</v>
      </c>
      <c r="J16">
        <f>テーブル1[[#This Row],[コメダ]]/テーブル1[[#This Row],[人口]]*100000</f>
        <v>0.35067862889916279</v>
      </c>
      <c r="K16" s="2">
        <f>テーブル1[[#This Row],[人口]]/10000</f>
        <v>228.12909999999999</v>
      </c>
    </row>
    <row r="17" spans="1:11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  <c r="H17">
        <f>テーブル1[[#This Row],[スタバ]]/テーブル1[[#This Row],[人口]]*100000</f>
        <v>0.84150528465318775</v>
      </c>
      <c r="I17">
        <f>テーブル1[[#This Row],[ドトール]]/テーブル1[[#This Row],[人口]]*100000</f>
        <v>0.56100352310212509</v>
      </c>
      <c r="J17">
        <f>テーブル1[[#This Row],[コメダ]]/テーブル1[[#This Row],[人口]]*100000</f>
        <v>0.56100352310212509</v>
      </c>
      <c r="K17" s="2">
        <f>テーブル1[[#This Row],[人口]]/10000</f>
        <v>106.9512</v>
      </c>
    </row>
    <row r="18" spans="1:11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  <c r="H18">
        <f>テーブル1[[#This Row],[スタバ]]/テーブル1[[#This Row],[人口]]*100000</f>
        <v>0.86926437632888798</v>
      </c>
      <c r="I18">
        <f>テーブル1[[#This Row],[ドトール]]/テーブル1[[#This Row],[人口]]*100000</f>
        <v>0.34770575053155517</v>
      </c>
      <c r="J18">
        <f>テーブル1[[#This Row],[コメダ]]/テーブル1[[#This Row],[人口]]*100000</f>
        <v>0.69541150106311034</v>
      </c>
      <c r="K18" s="2">
        <f>テーブル1[[#This Row],[人口]]/10000</f>
        <v>115.0398</v>
      </c>
    </row>
    <row r="19" spans="1:11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  <c r="H19">
        <f>テーブル1[[#This Row],[スタバ]]/テーブル1[[#This Row],[人口]]*100000</f>
        <v>0.75876564005675562</v>
      </c>
      <c r="I19">
        <f>テーブル1[[#This Row],[ドトール]]/テーブル1[[#This Row],[人口]]*100000</f>
        <v>0.37938282002837781</v>
      </c>
      <c r="J19">
        <f>テーブル1[[#This Row],[コメダ]]/テーブル1[[#This Row],[人口]]*100000</f>
        <v>0.75876564005675562</v>
      </c>
      <c r="K19" s="2">
        <f>テーブル1[[#This Row],[人口]]/10000</f>
        <v>79.075800000000001</v>
      </c>
    </row>
    <row r="20" spans="1:11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  <c r="H20">
        <f>テーブル1[[#This Row],[スタバ]]/テーブル1[[#This Row],[人口]]*100000</f>
        <v>1.3113612764552236</v>
      </c>
      <c r="I20">
        <f>テーブル1[[#This Row],[ドトール]]/テーブル1[[#This Row],[人口]]*100000</f>
        <v>0.23842932299185882</v>
      </c>
      <c r="J20">
        <f>テーブル1[[#This Row],[コメダ]]/テーブル1[[#This Row],[人口]]*100000</f>
        <v>0.47685864598371763</v>
      </c>
      <c r="K20" s="2">
        <f>テーブル1[[#This Row],[人口]]/10000</f>
        <v>83.882300000000001</v>
      </c>
    </row>
    <row r="21" spans="1:11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  <c r="H21">
        <f>テーブル1[[#This Row],[スタバ]]/テーブル1[[#This Row],[人口]]*100000</f>
        <v>0.94601114401127639</v>
      </c>
      <c r="I21">
        <f>テーブル1[[#This Row],[ドトール]]/テーブル1[[#This Row],[人口]]*100000</f>
        <v>0.18920222880225529</v>
      </c>
      <c r="J21">
        <f>テーブル1[[#This Row],[コメダ]]/テーブル1[[#This Row],[人口]]*100000</f>
        <v>0.4730055720056382</v>
      </c>
      <c r="K21" s="2">
        <f>テーブル1[[#This Row],[人口]]/10000</f>
        <v>211.41399999999999</v>
      </c>
    </row>
    <row r="22" spans="1:11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  <c r="H22">
        <f>テーブル1[[#This Row],[スタバ]]/テーブル1[[#This Row],[人口]]*100000</f>
        <v>0.63280387120202064</v>
      </c>
      <c r="I22">
        <f>テーブル1[[#This Row],[ドトール]]/テーブル1[[#This Row],[人口]]*100000</f>
        <v>0.58412665034032674</v>
      </c>
      <c r="J22">
        <f>テーブル1[[#This Row],[コメダ]]/テーブル1[[#This Row],[人口]]*100000</f>
        <v>1.5576710675742049</v>
      </c>
      <c r="K22" s="2">
        <f>テーブル1[[#This Row],[人口]]/10000</f>
        <v>205.4349</v>
      </c>
    </row>
    <row r="23" spans="1:11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  <c r="H23">
        <f>テーブル1[[#This Row],[スタバ]]/テーブル1[[#This Row],[人口]]*100000</f>
        <v>0.82820934460588591</v>
      </c>
      <c r="I23">
        <f>テーブル1[[#This Row],[ドトール]]/テーブル1[[#This Row],[人口]]*100000</f>
        <v>0.53432860942315219</v>
      </c>
      <c r="J23">
        <f>テーブル1[[#This Row],[コメダ]]/テーブル1[[#This Row],[人口]]*100000</f>
        <v>0.77477648366357066</v>
      </c>
      <c r="K23" s="2">
        <f>テーブル1[[#This Row],[人口]]/10000</f>
        <v>374.30149999999998</v>
      </c>
    </row>
    <row r="24" spans="1:11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  <c r="H24">
        <f>テーブル1[[#This Row],[スタバ]]/テーブル1[[#This Row],[人口]]*100000</f>
        <v>1.2579715671942202</v>
      </c>
      <c r="I24">
        <f>テーブル1[[#This Row],[ドトール]]/テーブル1[[#This Row],[人口]]*100000</f>
        <v>0.64884849255280841</v>
      </c>
      <c r="J24">
        <f>テーブル1[[#This Row],[コメダ]]/テーブル1[[#This Row],[人口]]*100000</f>
        <v>3.1780334329117141</v>
      </c>
      <c r="K24" s="2">
        <f>テーブル1[[#This Row],[人口]]/10000</f>
        <v>755.18399999999997</v>
      </c>
    </row>
    <row r="25" spans="1:11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  <c r="H25">
        <f>テーブル1[[#This Row],[スタバ]]/テーブル1[[#This Row],[人口]]*100000</f>
        <v>0.87228209166703463</v>
      </c>
      <c r="I25">
        <f>テーブル1[[#This Row],[ドトール]]/テーブル1[[#This Row],[人口]]*100000</f>
        <v>0.38162341510432762</v>
      </c>
      <c r="J25">
        <f>テーブル1[[#This Row],[コメダ]]/テーブル1[[#This Row],[人口]]*100000</f>
        <v>1.6355289218756899</v>
      </c>
      <c r="K25" s="2">
        <f>テーブル1[[#This Row],[人口]]/10000</f>
        <v>183.42689999999999</v>
      </c>
    </row>
    <row r="26" spans="1:11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  <c r="H26">
        <f>テーブル1[[#This Row],[スタバ]]/テーブル1[[#This Row],[人口]]*100000</f>
        <v>0.98616898005473241</v>
      </c>
      <c r="I26">
        <f>テーブル1[[#This Row],[ドトール]]/テーブル1[[#This Row],[人口]]*100000</f>
        <v>7.0440641432480883E-2</v>
      </c>
      <c r="J26">
        <f>テーブル1[[#This Row],[コメダ]]/テーブル1[[#This Row],[人口]]*100000</f>
        <v>1.1270502629196941</v>
      </c>
      <c r="K26" s="2">
        <f>テーブル1[[#This Row],[人口]]/10000</f>
        <v>141.96350000000001</v>
      </c>
    </row>
    <row r="27" spans="1:11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  <c r="H27">
        <f>テーブル1[[#This Row],[スタバ]]/テーブル1[[#This Row],[人口]]*100000</f>
        <v>1.2874772935822769</v>
      </c>
      <c r="I27">
        <f>テーブル1[[#This Row],[ドトール]]/テーブル1[[#This Row],[人口]]*100000</f>
        <v>0.8583181957215178</v>
      </c>
      <c r="J27">
        <f>テーブル1[[#This Row],[コメダ]]/テーブル1[[#This Row],[人口]]*100000</f>
        <v>0.58521695162830767</v>
      </c>
      <c r="K27" s="2">
        <f>テーブル1[[#This Row],[人口]]/10000</f>
        <v>256.3152</v>
      </c>
    </row>
    <row r="28" spans="1:11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  <c r="H28">
        <f>テーブル1[[#This Row],[スタバ]]/テーブル1[[#This Row],[人口]]*100000</f>
        <v>1.1629949898627485</v>
      </c>
      <c r="I28">
        <f>テーブル1[[#This Row],[ドトール]]/テーブル1[[#This Row],[人口]]*100000</f>
        <v>0.91458829299886057</v>
      </c>
      <c r="J28">
        <f>テーブル1[[#This Row],[コメダ]]/テーブル1[[#This Row],[人口]]*100000</f>
        <v>0.56456067469065463</v>
      </c>
      <c r="K28" s="2">
        <f>テーブル1[[#This Row],[人口]]/10000</f>
        <v>885.64440000000002</v>
      </c>
    </row>
    <row r="29" spans="1:11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  <c r="H29">
        <f>テーブル1[[#This Row],[スタバ]]/テーブル1[[#This Row],[人口]]*100000</f>
        <v>0.89450110810797268</v>
      </c>
      <c r="I29">
        <f>テーブル1[[#This Row],[ドトール]]/テーブル1[[#This Row],[人口]]*100000</f>
        <v>0.53670066486478363</v>
      </c>
      <c r="J29">
        <f>テーブル1[[#This Row],[コメダ]]/テーブル1[[#This Row],[人口]]*100000</f>
        <v>0.51881064270262423</v>
      </c>
      <c r="K29" s="2">
        <f>テーブル1[[#This Row],[人口]]/10000</f>
        <v>558.97080000000005</v>
      </c>
    </row>
    <row r="30" spans="1:11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  <c r="H30">
        <f>テーブル1[[#This Row],[スタバ]]/テーブル1[[#This Row],[人口]]*100000</f>
        <v>0.80192461908580603</v>
      </c>
      <c r="I30">
        <f>テーブル1[[#This Row],[ドトール]]/テーブル1[[#This Row],[人口]]*100000</f>
        <v>0.5103156666909674</v>
      </c>
      <c r="J30">
        <f>テーブル1[[#This Row],[コメダ]]/テーブル1[[#This Row],[人口]]*100000</f>
        <v>0.94772909528322524</v>
      </c>
      <c r="K30" s="2">
        <f>テーブル1[[#This Row],[人口]]/10000</f>
        <v>137.16999999999999</v>
      </c>
    </row>
    <row r="31" spans="1:11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  <c r="H31">
        <f>テーブル1[[#This Row],[スタバ]]/テーブル1[[#This Row],[人口]]*100000</f>
        <v>0.71789423161729271</v>
      </c>
      <c r="I31">
        <f>テーブル1[[#This Row],[ドトール]]/テーブル1[[#This Row],[人口]]*100000</f>
        <v>0.4102252752098815</v>
      </c>
      <c r="J31">
        <f>テーブル1[[#This Row],[コメダ]]/テーブル1[[#This Row],[人口]]*100000</f>
        <v>0.820450550419763</v>
      </c>
      <c r="K31" s="2">
        <f>テーブル1[[#This Row],[人口]]/10000</f>
        <v>97.507400000000004</v>
      </c>
    </row>
    <row r="32" spans="1:11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  <c r="H32">
        <f>テーブル1[[#This Row],[スタバ]]/テーブル1[[#This Row],[人口]]*100000</f>
        <v>0.70074138438467903</v>
      </c>
      <c r="I32">
        <f>テーブル1[[#This Row],[ドトール]]/テーブル1[[#This Row],[人口]]*100000</f>
        <v>0.52555603828850928</v>
      </c>
      <c r="J32">
        <f>テーブル1[[#This Row],[コメダ]]/テーブル1[[#This Row],[人口]]*100000</f>
        <v>0.70074138438467903</v>
      </c>
      <c r="K32" s="2">
        <f>テーブル1[[#This Row],[人口]]/10000</f>
        <v>57.0824</v>
      </c>
    </row>
    <row r="33" spans="1:11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  <c r="H33">
        <f>テーブル1[[#This Row],[スタバ]]/テーブル1[[#This Row],[人口]]*100000</f>
        <v>0.5786827733371912</v>
      </c>
      <c r="I33">
        <f>テーブル1[[#This Row],[ドトール]]/テーブル1[[#This Row],[人口]]*100000</f>
        <v>0.1446706933342978</v>
      </c>
      <c r="J33">
        <f>テーブル1[[#This Row],[コメダ]]/テーブル1[[#This Row],[人口]]*100000</f>
        <v>0.72335346667148903</v>
      </c>
      <c r="K33" s="2">
        <f>テーブル1[[#This Row],[人口]]/10000</f>
        <v>69.122500000000002</v>
      </c>
    </row>
    <row r="34" spans="1:11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  <c r="H34">
        <f>テーブル1[[#This Row],[スタバ]]/テーブル1[[#This Row],[人口]]*100000</f>
        <v>0.62479856754515084</v>
      </c>
      <c r="I34">
        <f>テーブル1[[#This Row],[ドトール]]/テーブル1[[#This Row],[人口]]*100000</f>
        <v>0.41653237836343388</v>
      </c>
      <c r="J34">
        <f>テーブル1[[#This Row],[コメダ]]/テーブル1[[#This Row],[人口]]*100000</f>
        <v>0.41653237836343388</v>
      </c>
      <c r="K34" s="2">
        <f>テーブル1[[#This Row],[人口]]/10000</f>
        <v>192.06190000000001</v>
      </c>
    </row>
    <row r="35" spans="1:11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  <c r="H35">
        <f>テーブル1[[#This Row],[スタバ]]/テーブル1[[#This Row],[人口]]*100000</f>
        <v>0.84244638004300698</v>
      </c>
      <c r="I35">
        <f>テーブル1[[#This Row],[ドトール]]/テーブル1[[#This Row],[人口]]*100000</f>
        <v>0.49142705502508732</v>
      </c>
      <c r="J35">
        <f>テーブル1[[#This Row],[コメダ]]/テーブル1[[#This Row],[人口]]*100000</f>
        <v>0.38612125751971149</v>
      </c>
      <c r="K35" s="2">
        <f>テーブル1[[#This Row],[人口]]/10000</f>
        <v>284.88459999999998</v>
      </c>
    </row>
    <row r="36" spans="1:11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  <c r="H36">
        <f>テーブル1[[#This Row],[スタバ]]/テーブル1[[#This Row],[人口]]*100000</f>
        <v>0.42973878328058285</v>
      </c>
      <c r="I36">
        <f>テーブル1[[#This Row],[ドトール]]/テーブル1[[#This Row],[人口]]*100000</f>
        <v>0.35811565273381907</v>
      </c>
      <c r="J36">
        <f>テーブル1[[#This Row],[コメダ]]/テーブル1[[#This Row],[人口]]*100000</f>
        <v>0.6446081749208743</v>
      </c>
      <c r="K36" s="2">
        <f>テーブル1[[#This Row],[人口]]/10000</f>
        <v>139.61969999999999</v>
      </c>
    </row>
    <row r="37" spans="1:11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  <c r="H37">
        <f>テーブル1[[#This Row],[スタバ]]/テーブル1[[#This Row],[人口]]*100000</f>
        <v>0.52813856243323998</v>
      </c>
      <c r="I37">
        <f>テーブル1[[#This Row],[ドトール]]/テーブル1[[#This Row],[人口]]*100000</f>
        <v>0.13203464060830999</v>
      </c>
      <c r="J37">
        <f>テーブル1[[#This Row],[コメダ]]/テーブル1[[#This Row],[人口]]*100000</f>
        <v>0.79220784364985997</v>
      </c>
      <c r="K37" s="2">
        <f>テーブル1[[#This Row],[人口]]/10000</f>
        <v>75.737700000000004</v>
      </c>
    </row>
    <row r="38" spans="1:11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  <c r="H38">
        <f>テーブル1[[#This Row],[スタバ]]/テーブル1[[#This Row],[人口]]*100000</f>
        <v>0.80547319032828069</v>
      </c>
      <c r="I38">
        <f>テーブル1[[#This Row],[ドトール]]/テーブル1[[#This Row],[人口]]*100000</f>
        <v>0.20136829758207017</v>
      </c>
      <c r="J38">
        <f>テーブル1[[#This Row],[コメダ]]/テーブル1[[#This Row],[人口]]*100000</f>
        <v>0.50342074395517544</v>
      </c>
      <c r="K38" s="2">
        <f>テーブル1[[#This Row],[人口]]/10000</f>
        <v>99.320499999999996</v>
      </c>
    </row>
    <row r="39" spans="1:11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  <c r="H39">
        <f>テーブル1[[#This Row],[スタバ]]/テーブル1[[#This Row],[人口]]*100000</f>
        <v>0.71718570591513253</v>
      </c>
      <c r="I39">
        <f>テーブル1[[#This Row],[ドトール]]/テーブル1[[#This Row],[人口]]*100000</f>
        <v>0.1434371411830265</v>
      </c>
      <c r="J39">
        <f>テーブル1[[#This Row],[コメダ]]/テーブル1[[#This Row],[人口]]*100000</f>
        <v>0.35859285295756627</v>
      </c>
      <c r="K39" s="2">
        <f>テーブル1[[#This Row],[人口]]/10000</f>
        <v>139.43389999999999</v>
      </c>
    </row>
    <row r="40" spans="1:11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  <c r="H40">
        <f>テーブル1[[#This Row],[スタバ]]/テーブル1[[#This Row],[人口]]*100000</f>
        <v>0.5515042969078533</v>
      </c>
      <c r="I40">
        <f>テーブル1[[#This Row],[ドトール]]/テーブル1[[#This Row],[人口]]*100000</f>
        <v>0.27575214845392665</v>
      </c>
      <c r="J40">
        <f>テーブル1[[#This Row],[コメダ]]/テーブル1[[#This Row],[人口]]*100000</f>
        <v>0.41362822268089</v>
      </c>
      <c r="K40" s="2">
        <f>テーブル1[[#This Row],[人口]]/10000</f>
        <v>72.528899999999993</v>
      </c>
    </row>
    <row r="41" spans="1:11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  <c r="H41">
        <f>テーブル1[[#This Row],[スタバ]]/テーブル1[[#This Row],[人口]]*100000</f>
        <v>0.93553154661100768</v>
      </c>
      <c r="I41">
        <f>テーブル1[[#This Row],[ドトール]]/テーブル1[[#This Row],[人口]]*100000</f>
        <v>0.66266817884946383</v>
      </c>
      <c r="J41">
        <f>テーブル1[[#This Row],[コメダ]]/テーブル1[[#This Row],[人口]]*100000</f>
        <v>0.54572673552308792</v>
      </c>
      <c r="K41" s="2">
        <f>テーブル1[[#This Row],[人口]]/10000</f>
        <v>513.07730000000004</v>
      </c>
    </row>
    <row r="42" spans="1:11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  <c r="H42">
        <f>テーブル1[[#This Row],[スタバ]]/テーブル1[[#This Row],[人口]]*100000</f>
        <v>1.0800794938507474</v>
      </c>
      <c r="I42">
        <f>テーブル1[[#This Row],[ドトール]]/テーブル1[[#This Row],[人口]]*100000</f>
        <v>0.24001766530016608</v>
      </c>
      <c r="J42">
        <f>テーブル1[[#This Row],[コメダ]]/テーブル1[[#This Row],[人口]]*100000</f>
        <v>0.36002649795024916</v>
      </c>
      <c r="K42" s="2">
        <f>テーブル1[[#This Row],[人口]]/10000</f>
        <v>83.327200000000005</v>
      </c>
    </row>
    <row r="43" spans="1:11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  <c r="H43">
        <f>テーブル1[[#This Row],[スタバ]]/テーブル1[[#This Row],[人口]]*100000</f>
        <v>0.58012926730398706</v>
      </c>
      <c r="I43">
        <f>テーブル1[[#This Row],[ドトール]]/テーブル1[[#This Row],[人口]]*100000</f>
        <v>0.36258079206499189</v>
      </c>
      <c r="J43">
        <f>テーブル1[[#This Row],[コメダ]]/テーブル1[[#This Row],[人口]]*100000</f>
        <v>0.21754847523899515</v>
      </c>
      <c r="K43" s="2">
        <f>テーブル1[[#This Row],[人口]]/10000</f>
        <v>137.90029999999999</v>
      </c>
    </row>
    <row r="44" spans="1:11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  <c r="H44">
        <f>テーブル1[[#This Row],[スタバ]]/テーブル1[[#This Row],[人口]]*100000</f>
        <v>0.5589140077264273</v>
      </c>
      <c r="I44">
        <f>テーブル1[[#This Row],[ドトール]]/テーブル1[[#This Row],[人口]]*100000</f>
        <v>0.16767420231792818</v>
      </c>
      <c r="J44">
        <f>テーブル1[[#This Row],[コメダ]]/テーブル1[[#This Row],[人口]]*100000</f>
        <v>0.27945700386321365</v>
      </c>
      <c r="K44" s="2">
        <f>テーブル1[[#This Row],[人口]]/10000</f>
        <v>178.91839999999999</v>
      </c>
    </row>
    <row r="45" spans="1:11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  <c r="H45">
        <f>テーブル1[[#This Row],[スタバ]]/テーブル1[[#This Row],[人口]]*100000</f>
        <v>0.59872147306009971</v>
      </c>
      <c r="I45">
        <f>テーブル1[[#This Row],[ドトール]]/テーブル1[[#This Row],[人口]]*100000</f>
        <v>0.17106327801717133</v>
      </c>
      <c r="J45">
        <f>テーブル1[[#This Row],[コメダ]]/テーブル1[[#This Row],[人口]]*100000</f>
        <v>0.34212655603434267</v>
      </c>
      <c r="K45" s="2">
        <f>テーブル1[[#This Row],[人口]]/10000</f>
        <v>116.9158</v>
      </c>
    </row>
    <row r="46" spans="1:11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  <c r="H46">
        <f>テーブル1[[#This Row],[スタバ]]/テーブル1[[#This Row],[人口]]*100000</f>
        <v>0.44963705297084194</v>
      </c>
      <c r="I46">
        <f>テーブル1[[#This Row],[ドトール]]/テーブル1[[#This Row],[人口]]*100000</f>
        <v>0.35970964237667358</v>
      </c>
      <c r="J46">
        <f>テーブル1[[#This Row],[コメダ]]/テーブル1[[#This Row],[人口]]*100000</f>
        <v>0.35970964237667358</v>
      </c>
      <c r="K46" s="2">
        <f>テーブル1[[#This Row],[人口]]/10000</f>
        <v>111.2008</v>
      </c>
    </row>
    <row r="47" spans="1:11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  <c r="H47">
        <f>テーブル1[[#This Row],[スタバ]]/テーブル1[[#This Row],[人口]]*100000</f>
        <v>0.30195278907752215</v>
      </c>
      <c r="I47">
        <f>テーブル1[[#This Row],[ドトール]]/テーブル1[[#This Row],[人口]]*100000</f>
        <v>0.30195278907752215</v>
      </c>
      <c r="J47">
        <f>テーブル1[[#This Row],[コメダ]]/テーブル1[[#This Row],[人口]]*100000</f>
        <v>0.60390557815504431</v>
      </c>
      <c r="K47" s="2">
        <f>テーブル1[[#This Row],[人口]]/10000</f>
        <v>165.58879999999999</v>
      </c>
    </row>
    <row r="48" spans="1:11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  <c r="H48">
        <f>テーブル1[[#This Row],[スタバ]]/テーブル1[[#This Row],[人口]]*100000</f>
        <v>1.4270802753041718</v>
      </c>
      <c r="I48">
        <f>テーブル1[[#This Row],[ドトール]]/テーブル1[[#This Row],[人口]]*100000</f>
        <v>0.47569342510139068</v>
      </c>
      <c r="J48">
        <f>テーブル1[[#This Row],[コメダ]]/テーブル1[[#This Row],[人口]]*100000</f>
        <v>6.795620358591295E-2</v>
      </c>
      <c r="K48" s="2">
        <f>テーブル1[[#This Row],[人口]]/10000</f>
        <v>147.15360000000001</v>
      </c>
    </row>
    <row r="49" spans="1:11" hidden="1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  <c r="H49">
        <f>テーブル1[[#This Row],[スタバ]]/テーブル1[[#This Row],[人口]]*100000</f>
        <v>1.0602373041300652</v>
      </c>
      <c r="I49">
        <f>テーブル1[[#This Row],[ドトール]]/テーブル1[[#This Row],[人口]]*100000</f>
        <v>1.0477086506100644</v>
      </c>
      <c r="J49">
        <f>テーブル1[[#This Row],[コメダ]]/テーブル1[[#This Row],[人口]]*100000</f>
        <v>0.63269700276003893</v>
      </c>
      <c r="K49" s="2">
        <f>テーブル1[[#This Row],[人口]]/10000</f>
        <v>12770.725899999999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3.5" x14ac:dyDescent="0.15"/>
  <cols>
    <col min="1" max="1" width="6.125" bestFit="1" customWidth="1"/>
    <col min="3" max="3" width="10.5" bestFit="1" customWidth="1"/>
    <col min="4" max="4" width="9.5" bestFit="1" customWidth="1"/>
    <col min="5" max="5" width="6.5" bestFit="1" customWidth="1"/>
    <col min="6" max="6" width="7.75" bestFit="1" customWidth="1"/>
    <col min="7" max="7" width="6.125" bestFit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</row>
    <row r="3" spans="1:7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</row>
    <row r="4" spans="1:7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</row>
    <row r="5" spans="1:7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</row>
    <row r="6" spans="1:7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</row>
    <row r="7" spans="1:7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</row>
    <row r="8" spans="1:7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</row>
    <row r="9" spans="1:7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</row>
    <row r="10" spans="1:7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</row>
    <row r="11" spans="1:7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</row>
    <row r="12" spans="1:7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</row>
    <row r="13" spans="1:7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</row>
    <row r="14" spans="1:7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</row>
    <row r="15" spans="1:7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</row>
    <row r="16" spans="1:7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</row>
    <row r="17" spans="1:7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</row>
    <row r="18" spans="1:7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</row>
    <row r="19" spans="1:7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</row>
    <row r="20" spans="1:7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</row>
    <row r="21" spans="1:7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</row>
    <row r="22" spans="1:7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</row>
    <row r="23" spans="1:7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</row>
    <row r="24" spans="1:7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</row>
    <row r="25" spans="1:7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</row>
    <row r="26" spans="1:7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</row>
    <row r="27" spans="1:7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</row>
    <row r="28" spans="1:7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</row>
    <row r="29" spans="1:7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</row>
    <row r="30" spans="1:7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</row>
    <row r="31" spans="1:7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</row>
    <row r="32" spans="1:7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</row>
    <row r="33" spans="1:7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</row>
    <row r="34" spans="1:7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</row>
    <row r="35" spans="1:7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</row>
    <row r="36" spans="1:7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</row>
    <row r="37" spans="1:7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</row>
    <row r="38" spans="1:7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</row>
    <row r="39" spans="1:7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</row>
    <row r="40" spans="1:7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</row>
    <row r="41" spans="1:7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</row>
    <row r="42" spans="1:7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</row>
    <row r="43" spans="1:7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</row>
    <row r="44" spans="1:7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</row>
    <row r="45" spans="1:7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</row>
    <row r="46" spans="1:7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</row>
    <row r="47" spans="1:7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</row>
    <row r="48" spans="1:7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</row>
    <row r="49" spans="1:7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相関係数を求める</vt:lpstr>
      <vt:lpstr>取り込んだデータの控え</vt:lpstr>
      <vt:lpstr>人口と世帯数は直線的な関係</vt:lpstr>
      <vt:lpstr>人口10万人あたりで見ると</vt:lpstr>
      <vt:lpstr>都道府県の人口×３チェーン</vt:lpstr>
      <vt:lpstr>人口を万人に+軸を対数に+近似曲線</vt:lpstr>
      <vt:lpstr>D×K傾向の違いは</vt:lpstr>
      <vt:lpstr>D×K（10万人あたり）</vt:lpstr>
      <vt:lpstr>D×S傾向の違いは</vt:lpstr>
      <vt:lpstr>D×S（10万人あたり）</vt:lpstr>
      <vt:lpstr>取り込んだデータの控え!cafe_data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2018-09-13T12:57:41Z</dcterms:modified>
</cp:coreProperties>
</file>