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人口と世帯数は直線的な関係" sheetId="13" r:id="rId1"/>
    <sheet name="相関係数を求める＆分析ツールを使う" sheetId="1" r:id="rId2"/>
    <sheet name="人口10万人あたりで見ると" sheetId="8" r:id="rId3"/>
    <sheet name="都道府県の人口×３チェーン" sheetId="3" r:id="rId4"/>
    <sheet name="人口を万人に+軸を対数に+近似曲線" sheetId="11" r:id="rId5"/>
    <sheet name="D×K傾向の違いは" sheetId="6" r:id="rId6"/>
    <sheet name="D×K（10万人あたり）" sheetId="10" r:id="rId7"/>
    <sheet name="D×S傾向の違いは" sheetId="7" r:id="rId8"/>
    <sheet name="D×S（10万人あたり）" sheetId="9" r:id="rId9"/>
    <sheet name="取り込んだデータの控え" sheetId="2" r:id="rId10"/>
  </sheets>
  <definedNames>
    <definedName name="cafe_data" localSheetId="9">取り込んだデータの控え!$A$1:$G$49</definedName>
  </definedNames>
  <calcPr calcId="152511"/>
</workbook>
</file>

<file path=xl/calcChain.xml><?xml version="1.0" encoding="utf-8"?>
<calcChain xmlns="http://schemas.openxmlformats.org/spreadsheetml/2006/main">
  <c r="N4" i="1" l="1"/>
  <c r="N3" i="1"/>
  <c r="N2" i="1"/>
  <c r="N7" i="1" l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25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</calcChain>
</file>

<file path=xl/connections.xml><?xml version="1.0" encoding="utf-8"?>
<connections xmlns="http://schemas.openxmlformats.org/spreadsheetml/2006/main">
  <connection id="1" name="cafe_data1" type="6" refreshedVersion="5" background="1" saveData="1">
    <textPr codePage="65001" sourceFile="C:\Users\0920334\Documents\JNPC_CAR\JNPC\data\cafe_data.csv" tab="0" comma="1">
      <textFields count="7">
        <textField type="text"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<sst xmlns="http://schemas.openxmlformats.org/spreadsheetml/2006/main" count="260" uniqueCount="149">
  <si>
    <t>コード</t>
  </si>
  <si>
    <t>都道府県</t>
  </si>
  <si>
    <t>人口</t>
  </si>
  <si>
    <t>世帯数</t>
  </si>
  <si>
    <t>スタバ</t>
  </si>
  <si>
    <t>ドトール</t>
  </si>
  <si>
    <t>コメダ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</si>
  <si>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</si>
  <si>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</si>
  <si>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</si>
  <si>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</si>
  <si>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</si>
  <si>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</si>
  <si>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</si>
  <si>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</si>
  <si>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</si>
  <si>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</si>
  <si>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</si>
  <si>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</si>
  <si>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</si>
  <si>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</si>
  <si>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</si>
  <si>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</si>
  <si>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09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</si>
  <si>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</si>
  <si>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</si>
  <si>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</si>
  <si>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</si>
  <si>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</si>
  <si>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</si>
  <si>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</si>
  <si>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</si>
  <si>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</si>
  <si>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</si>
  <si>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</si>
  <si>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</si>
  <si>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</si>
  <si>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</si>
  <si>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</si>
  <si>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</si>
  <si>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</si>
  <si>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</si>
  <si>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</si>
  <si>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</si>
  <si>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</si>
  <si>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</si>
  <si>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</si>
  <si>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</si>
  <si>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</si>
  <si>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</si>
  <si>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</si>
  <si>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</si>
  <si>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</si>
  <si>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</si>
  <si>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</si>
  <si>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</si>
  <si>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</si>
  <si>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</si>
  <si>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</si>
  <si>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</si>
  <si>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</si>
  <si>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</si>
  <si>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</si>
  <si>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</si>
  <si>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</si>
  <si>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</si>
  <si>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</si>
  <si>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</si>
  <si>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</si>
  <si>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</si>
  <si>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</si>
  <si>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</si>
  <si>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</si>
  <si>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</si>
  <si>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</si>
  <si>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</si>
  <si>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</si>
  <si>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</si>
  <si>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</si>
  <si>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</si>
  <si>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</si>
  <si>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</si>
  <si>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</si>
  <si>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</si>
  <si>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</si>
  <si>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</si>
  <si>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</si>
  <si>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</si>
  <si>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</si>
  <si>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</si>
  <si>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</si>
  <si>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</si>
  <si>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</si>
  <si>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</si>
  <si>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</si>
  <si>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</si>
  <si>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</si>
  <si>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</si>
  <si>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</si>
  <si>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</si>
  <si>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</si>
  <si>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NULL</t>
  </si>
  <si>
    <t>合計</t>
  </si>
  <si>
    <t>S人口比</t>
    <rPh sb="1" eb="4">
      <t>ジンコウヒ</t>
    </rPh>
    <phoneticPr fontId="1"/>
  </si>
  <si>
    <t>D人口比</t>
    <rPh sb="1" eb="4">
      <t>ジンコウヒ</t>
    </rPh>
    <phoneticPr fontId="1"/>
  </si>
  <si>
    <t>K人口比</t>
    <rPh sb="1" eb="4">
      <t>ジンコウヒ</t>
    </rPh>
    <phoneticPr fontId="1"/>
  </si>
  <si>
    <t>人口（万人）</t>
    <rPh sb="0" eb="2">
      <t>ジンコウ</t>
    </rPh>
    <rPh sb="3" eb="5">
      <t>マンニン</t>
    </rPh>
    <phoneticPr fontId="1"/>
  </si>
  <si>
    <t>49行目までにしたら、列すべてと同じ値に</t>
    <rPh sb="2" eb="3">
      <t>イ</t>
    </rPh>
    <rPh sb="3" eb="4">
      <t>メ</t>
    </rPh>
    <rPh sb="11" eb="12">
      <t>レツ</t>
    </rPh>
    <rPh sb="16" eb="17">
      <t>オナ</t>
    </rPh>
    <rPh sb="18" eb="19">
      <t>アタイ</t>
    </rPh>
    <phoneticPr fontId="1"/>
  </si>
  <si>
    <t>この場合、適切なのは全国計を除いたもの</t>
    <rPh sb="2" eb="4">
      <t>バアイ</t>
    </rPh>
    <rPh sb="5" eb="7">
      <t>テキセツ</t>
    </rPh>
    <rPh sb="10" eb="12">
      <t>ゼンコク</t>
    </rPh>
    <rPh sb="12" eb="13">
      <t>ケイ</t>
    </rPh>
    <rPh sb="14" eb="15">
      <t>ノゾ</t>
    </rPh>
    <phoneticPr fontId="1"/>
  </si>
  <si>
    <t>同じ結果になっている</t>
    <rPh sb="0" eb="1">
      <t>オナ</t>
    </rPh>
    <rPh sb="2" eb="4">
      <t>ケッカ</t>
    </rPh>
    <phoneticPr fontId="1"/>
  </si>
  <si>
    <t>アドイン「分析ツール」を有効にしておく必要がある</t>
    <rPh sb="5" eb="7">
      <t>ブンセキ</t>
    </rPh>
    <rPh sb="12" eb="14">
      <t>ユウコウ</t>
    </rPh>
    <rPh sb="19" eb="21">
      <t>ヒツヨウ</t>
    </rPh>
    <phoneticPr fontId="1"/>
  </si>
  <si>
    <t>相関係数＝</t>
    <rPh sb="0" eb="2">
      <t>ソウカン</t>
    </rPh>
    <rPh sb="2" eb="4">
      <t>ケイスウ</t>
    </rPh>
    <phoneticPr fontId="1"/>
  </si>
  <si>
    <t>決定係数＝</t>
    <rPh sb="0" eb="2">
      <t>ケッテイ</t>
    </rPh>
    <rPh sb="2" eb="4">
      <t>ケイスウ</t>
    </rPh>
    <phoneticPr fontId="1"/>
  </si>
  <si>
    <t>残差</t>
  </si>
  <si>
    <t>残差出力</t>
  </si>
  <si>
    <t>観測値</t>
  </si>
  <si>
    <t>予測値: Y</t>
  </si>
  <si>
    <t>←列すべてを指定した</t>
    <rPh sb="1" eb="2">
      <t>レツ</t>
    </rPh>
    <rPh sb="6" eb="8">
      <t>シテイ</t>
    </rPh>
    <phoneticPr fontId="1"/>
  </si>
  <si>
    <t>←48行目までで全国計を含まない</t>
    <rPh sb="3" eb="4">
      <t>イ</t>
    </rPh>
    <rPh sb="4" eb="5">
      <t>メ</t>
    </rPh>
    <rPh sb="8" eb="10">
      <t>ゼンコク</t>
    </rPh>
    <rPh sb="10" eb="11">
      <t>ケイ</t>
    </rPh>
    <rPh sb="12" eb="13">
      <t>フク</t>
    </rPh>
    <phoneticPr fontId="1"/>
  </si>
  <si>
    <t>←罫で囲ったセル（相関係数）の値を２乗した</t>
    <rPh sb="1" eb="2">
      <t>ケイ</t>
    </rPh>
    <rPh sb="3" eb="4">
      <t>カコ</t>
    </rPh>
    <rPh sb="9" eb="13">
      <t>ソウカンケイスウ</t>
    </rPh>
    <rPh sb="15" eb="16">
      <t>アタイ</t>
    </rPh>
    <rPh sb="18" eb="19">
      <t>ノ</t>
    </rPh>
    <phoneticPr fontId="1"/>
  </si>
  <si>
    <t>近似曲線のR２乗値（決定係数）に等しい</t>
    <rPh sb="0" eb="4">
      <t>キンジキョクセン</t>
    </rPh>
    <rPh sb="7" eb="8">
      <t>ノ</t>
    </rPh>
    <rPh sb="8" eb="9">
      <t>アタイ</t>
    </rPh>
    <rPh sb="10" eb="12">
      <t>ケッテイ</t>
    </rPh>
    <rPh sb="12" eb="14">
      <t>ケイスウ</t>
    </rPh>
    <rPh sb="16" eb="17">
      <t>ヒト</t>
    </rPh>
    <phoneticPr fontId="1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</si>
  <si>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</si>
  <si>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</si>
  <si>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</si>
  <si>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</si>
  <si>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</si>
  <si>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</si>
  <si>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</si>
  <si>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</si>
  <si>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</si>
  <si>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</si>
  <si>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</si>
  <si>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</si>
  <si>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</si>
  <si>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</si>
  <si>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</si>
  <si>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</si>
  <si>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</si>
  <si>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</si>
  <si>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</si>
  <si>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</si>
  <si>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</si>
  <si>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</si>
  <si>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この下で試してみると</t>
    <rPh sb="2" eb="3">
      <t>シタ</t>
    </rPh>
    <rPh sb="4" eb="5">
      <t>タメ</t>
    </rPh>
    <phoneticPr fontId="1"/>
  </si>
  <si>
    <t>←相関係数</t>
    <rPh sb="0" eb="5">
      <t>ヤジルシソウカンケイスウ</t>
    </rPh>
    <phoneticPr fontId="1"/>
  </si>
  <si>
    <t>↑線形近似の式のX（人口）の係数とY切片</t>
    <rPh sb="1" eb="5">
      <t>センケイキンジ</t>
    </rPh>
    <rPh sb="6" eb="7">
      <t>シキ</t>
    </rPh>
    <rPh sb="10" eb="12">
      <t>ジンコウ</t>
    </rPh>
    <rPh sb="14" eb="16">
      <t>ケイスウ</t>
    </rPh>
    <rPh sb="18" eb="20">
      <t>セッペン</t>
    </rPh>
    <phoneticPr fontId="1"/>
  </si>
  <si>
    <t>■人口（C列）と世帯数（D列）の相関係数を求める。CORREL関数を使う（PEARSON関数でもよいが、古いバージョンのExcelだと精度が悪い）</t>
    <rPh sb="1" eb="3">
      <t>ジンコウ</t>
    </rPh>
    <rPh sb="5" eb="6">
      <t>レツ</t>
    </rPh>
    <rPh sb="8" eb="11">
      <t>セタイスウ</t>
    </rPh>
    <rPh sb="13" eb="14">
      <t>レツ</t>
    </rPh>
    <rPh sb="16" eb="18">
      <t>ソウカン</t>
    </rPh>
    <rPh sb="18" eb="20">
      <t>ケイスウ</t>
    </rPh>
    <rPh sb="21" eb="22">
      <t>モト</t>
    </rPh>
    <rPh sb="31" eb="33">
      <t>カンスウ</t>
    </rPh>
    <rPh sb="34" eb="35">
      <t>ツカ</t>
    </rPh>
    <phoneticPr fontId="1"/>
  </si>
  <si>
    <t>■こちらは「データ」タブの「データ分析」から「相関」を選んで計算したもの</t>
    <rPh sb="17" eb="19">
      <t>ブンセキ</t>
    </rPh>
    <rPh sb="23" eb="25">
      <t>ソウカン</t>
    </rPh>
    <rPh sb="27" eb="28">
      <t>エラ</t>
    </rPh>
    <rPh sb="30" eb="32">
      <t>ケイサン</t>
    </rPh>
    <phoneticPr fontId="1"/>
  </si>
  <si>
    <t>■分析ツールの「回帰分析」でも、回帰直線の傾きとY切片、相関係数が計算できる。でも、まず散布図を眺めて、直線的関係かどうか当たりを付けてから！</t>
    <rPh sb="1" eb="3">
      <t>ブンセキ</t>
    </rPh>
    <rPh sb="8" eb="12">
      <t>カイキブンセキ</t>
    </rPh>
    <rPh sb="16" eb="20">
      <t>カイキチョクセン</t>
    </rPh>
    <rPh sb="21" eb="22">
      <t>カタム</t>
    </rPh>
    <rPh sb="25" eb="27">
      <t>セッペン</t>
    </rPh>
    <rPh sb="28" eb="32">
      <t>ソウカンケイスウ</t>
    </rPh>
    <rPh sb="33" eb="35">
      <t>ケイサン</t>
    </rPh>
    <rPh sb="44" eb="47">
      <t>サンプズ</t>
    </rPh>
    <rPh sb="48" eb="49">
      <t>ナガ</t>
    </rPh>
    <rPh sb="52" eb="55">
      <t>チョクセンテキ</t>
    </rPh>
    <rPh sb="55" eb="57">
      <t>カンケイ</t>
    </rPh>
    <rPh sb="61" eb="62">
      <t>ア</t>
    </rPh>
    <rPh sb="65" eb="66">
      <t>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</si>
</sst>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3" xfId="0" applyFont="1" applyFill="1" applyBorder="1" applyAlignment="1">
      <alignment horizontal="centerContinuous"/>
    </xf>
    <xf numFmtId="0" fontId="0" fillId="0" borderId="0" xfId="0" applyBorder="1"/>
    <xf numFmtId="0" fontId="2" fillId="2" borderId="0" xfId="0" applyFont="1" applyFill="1" applyBorder="1" applyAlignment="1"/>
    <xf numFmtId="0" fontId="2" fillId="2" borderId="1" xfId="0" applyFont="1" applyFill="1" applyBorder="1" applyAlignment="1"/>
    <xf numFmtId="0" fontId="2" fillId="2" borderId="0" xfId="0" applyFont="1" applyFill="1" applyAlignment="1"/>
    <xf numFmtId="0" fontId="2" fillId="2" borderId="2" xfId="0" applyFont="1" applyFill="1" applyBorder="1" applyAlignment="1"/>
  </cellXfs>
  <cellStyles count="1">
    <cellStyle name="標準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Medium9"/>
  <colors>
    <mruColors>
      <color rgb="FF00863D"/>
      <color rgb="FF6F3505"/>
      <color rgb="FFEA8600"/>
      <color rgb="FFFFB8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5" Type="http://schemas.openxmlformats.org/officeDocument/2006/relationships/calcChain" Target="calcChain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各県の人口と世帯数の関係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2E48774B-1FB0-4741-9AC5-FC36555CD8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1A0C117-611A-4B3D-968A-0A19DB3E29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37418347-ECE4-4F28-8786-6B11548FA2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22B67E42-AD93-4955-8FE1-385C78558AE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667C131D-D872-4A7B-9EDF-560054B8B0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70C2342-5301-451C-BB4A-703F4D70A5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277A74ED-00AB-4994-ABB8-899D161CF0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39571648-C118-46AB-8F86-3A34251C3F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3DBC7165-4829-4C79-B0D7-33366C8859B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55FD5ADD-8DF1-4FD4-8EF9-4EC01978E1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-6.4250936234847775E-2"/>
                  <c:y val="-3.5270248108918469E-2"/>
                </c:manualLayout>
              </c:layout>
              <c:tx>
                <c:rich>
                  <a:bodyPr/>
                  <a:lstStyle/>
                  <a:p>
                    <a:fld id="{7D73EA53-3F11-4759-9854-F35E4CAC27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4B26618A-BA69-4230-B69C-F868181784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8458929B-1AF8-4715-9502-041175A6C8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2.3923220938507048E-2"/>
                  <c:y val="-6.6668095090151383E-2"/>
                </c:manualLayout>
              </c:layout>
              <c:tx>
                <c:rich>
                  <a:bodyPr/>
                  <a:lstStyle/>
                  <a:p>
                    <a:fld id="{751D8DE0-6F7C-4B36-90A5-ADA38AF5FC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B732526-BF91-4489-B46D-F4BB2D7A90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624CFCA-6BB9-4C09-B4E0-D1D0D4CFB1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9D0C74A-7C96-44F5-B3E0-2DCD764BD5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DA84362C-B388-418F-9210-C37C86F366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68A639EE-6EB5-45C9-841E-470E89406E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9777C8A1-129B-4E66-9AEF-4C4EEB67934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800150BF-A2A3-4153-9935-8165316F31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58A79607-258B-4F36-AC12-4142130219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>
                <c:manualLayout>
                  <c:x val="3.8277153501611441E-2"/>
                  <c:y val="1.9152686658552121E-2"/>
                </c:manualLayout>
              </c:layout>
              <c:tx>
                <c:rich>
                  <a:bodyPr/>
                  <a:lstStyle/>
                  <a:p>
                    <a:fld id="{D117775F-77F8-4DCA-954A-8433AFE02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EEB44324-4C2B-4C3D-BDE5-6C3FDF1E65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4E41297-06D3-4734-9C3B-9F70E4D3BC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69E38387-F647-4948-A8ED-18799DCDCD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>
                <c:manualLayout>
                  <c:x val="-7.4449063560634257E-2"/>
                  <c:y val="-9.4036963754029548E-3"/>
                </c:manualLayout>
              </c:layout>
              <c:tx>
                <c:rich>
                  <a:bodyPr/>
                  <a:lstStyle/>
                  <a:p>
                    <a:fld id="{3861E866-2134-46BC-9EFB-80AD228A1C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5A5387D3-FB7F-4520-8B32-11F376487A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6E25AD1F-3637-4D38-A940-DCB30264AA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7D22FA04-E695-49CC-9C29-15BCF2CA5C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848B9C12-C7E4-4780-B5BD-3B62109DED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7DC7F3F7-AC69-42BA-BF57-C12E8F9F5C8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0B5985BF-6B15-4132-83C2-F38A0F0AED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7210C0BA-D803-4F2F-836E-C9AE7DEB6F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F22756B6-658E-4126-8362-957634DD26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37750CF6-F9E9-4C1B-9552-E7776C2FA6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283D9BDD-5A54-4999-B659-7B927DA3CA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D5DD7AD3-0ACA-4E3E-B82C-82F038C1DC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4EFAF74C-F6B6-476C-8A2E-2E697EC2CBE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76AF9737-8ECF-4B62-9987-91544C9C9F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8AA6420C-5689-45EB-B4ED-2B5F4A528C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AB2C5646-0BBA-4034-BF07-9C5AE66FE0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DA8206EE-F91A-4169-A42C-E87E7F1D8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FD0E34B2-0294-4C4E-88CF-FC49888219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353576AD-496A-4B94-A054-468A1B67BA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426FFFBD-7826-42F8-A19E-C8D76FBD21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3085C5CF-BE6F-406D-B318-4CC947F62B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800" baseline="0"/>
                      <a:t>y = 0.4915x - 101233</a:t>
                    </a:r>
                    <a:br>
                      <a:rPr lang="en-US" altLang="ja-JP" sz="2800" baseline="0"/>
                    </a:br>
                    <a:r>
                      <a:rPr lang="en-US" altLang="ja-JP" sz="2800" baseline="0"/>
                      <a:t>R² = 0.9917</a:t>
                    </a:r>
                    <a:endParaRPr lang="en-US" altLang="ja-JP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'相関係数を求める＆分析ツールを使う'!$C$2:$C$48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'相関係数を求める＆分析ツールを使う'!$D$2:$D$48</c:f>
              <c:numCache>
                <c:formatCode>General</c:formatCode>
                <c:ptCount val="47"/>
                <c:pt idx="0">
                  <c:v>2772845</c:v>
                </c:pt>
                <c:pt idx="1">
                  <c:v>591371</c:v>
                </c:pt>
                <c:pt idx="2">
                  <c:v>524685</c:v>
                </c:pt>
                <c:pt idx="3">
                  <c:v>989296</c:v>
                </c:pt>
                <c:pt idx="4">
                  <c:v>425933</c:v>
                </c:pt>
                <c:pt idx="5">
                  <c:v>413685</c:v>
                </c:pt>
                <c:pt idx="6">
                  <c:v>781157</c:v>
                </c:pt>
                <c:pt idx="7">
                  <c:v>1235665</c:v>
                </c:pt>
                <c:pt idx="8">
                  <c:v>826672</c:v>
                </c:pt>
                <c:pt idx="9">
                  <c:v>841085</c:v>
                </c:pt>
                <c:pt idx="10">
                  <c:v>3259736</c:v>
                </c:pt>
                <c:pt idx="11">
                  <c:v>2851491</c:v>
                </c:pt>
                <c:pt idx="12">
                  <c:v>7096622</c:v>
                </c:pt>
                <c:pt idx="13">
                  <c:v>4280874</c:v>
                </c:pt>
                <c:pt idx="14">
                  <c:v>895463</c:v>
                </c:pt>
                <c:pt idx="15">
                  <c:v>418653</c:v>
                </c:pt>
                <c:pt idx="16">
                  <c:v>482491</c:v>
                </c:pt>
                <c:pt idx="17">
                  <c:v>292518</c:v>
                </c:pt>
                <c:pt idx="18">
                  <c:v>358393</c:v>
                </c:pt>
                <c:pt idx="19">
                  <c:v>866562</c:v>
                </c:pt>
                <c:pt idx="20">
                  <c:v>816077</c:v>
                </c:pt>
                <c:pt idx="21">
                  <c:v>1571636</c:v>
                </c:pt>
                <c:pt idx="22">
                  <c:v>3257903</c:v>
                </c:pt>
                <c:pt idx="23">
                  <c:v>789961</c:v>
                </c:pt>
                <c:pt idx="24">
                  <c:v>572842</c:v>
                </c:pt>
                <c:pt idx="25">
                  <c:v>1210844</c:v>
                </c:pt>
                <c:pt idx="26">
                  <c:v>4261381</c:v>
                </c:pt>
                <c:pt idx="27">
                  <c:v>2524247</c:v>
                </c:pt>
                <c:pt idx="28">
                  <c:v>590664</c:v>
                </c:pt>
                <c:pt idx="29">
                  <c:v>440666</c:v>
                </c:pt>
                <c:pt idx="30">
                  <c:v>236209</c:v>
                </c:pt>
                <c:pt idx="31">
                  <c:v>290245</c:v>
                </c:pt>
                <c:pt idx="32">
                  <c:v>841911</c:v>
                </c:pt>
                <c:pt idx="33">
                  <c:v>1308439</c:v>
                </c:pt>
                <c:pt idx="34">
                  <c:v>660004</c:v>
                </c:pt>
                <c:pt idx="35">
                  <c:v>334916</c:v>
                </c:pt>
                <c:pt idx="36">
                  <c:v>438842</c:v>
                </c:pt>
                <c:pt idx="37">
                  <c:v>653377</c:v>
                </c:pt>
                <c:pt idx="38">
                  <c:v>352538</c:v>
                </c:pt>
                <c:pt idx="39">
                  <c:v>2398419</c:v>
                </c:pt>
                <c:pt idx="40">
                  <c:v>330790</c:v>
                </c:pt>
                <c:pt idx="41">
                  <c:v>633972</c:v>
                </c:pt>
                <c:pt idx="42">
                  <c:v>776133</c:v>
                </c:pt>
                <c:pt idx="43">
                  <c:v>535794</c:v>
                </c:pt>
                <c:pt idx="44">
                  <c:v>523791</c:v>
                </c:pt>
                <c:pt idx="45">
                  <c:v>807682</c:v>
                </c:pt>
                <c:pt idx="46">
                  <c:v>643056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4337544"/>
        <c:axId val="434337152"/>
      </c:scatterChart>
      <c:valAx>
        <c:axId val="43433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人口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7152"/>
        <c:crosses val="autoZero"/>
        <c:crossBetween val="midCat"/>
      </c:valAx>
      <c:valAx>
        <c:axId val="434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世帯数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都道府県の喫茶店数、人口</a:t>
            </a:r>
            <a:r>
              <a:rPr lang="en-US" altLang="ja-JP"/>
              <a:t>10</a:t>
            </a:r>
            <a:r>
              <a:rPr lang="ja-JP" altLang="en-US"/>
              <a:t>万人あたりで比較すると（スタバ</a:t>
            </a:r>
            <a:r>
              <a:rPr lang="en-US" altLang="ja-JP"/>
              <a:t>×</a:t>
            </a:r>
            <a:r>
              <a:rPr lang="ja-JP" altLang="en-US"/>
              <a:t>ドトール・コメダ）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ドトール</c:v>
                </c15:tx>
              </c15:filteredSeriesTitle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コメダ</c:v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36368"/>
        <c:axId val="434340288"/>
      </c:scatterChart>
      <c:valAx>
        <c:axId val="4343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40288"/>
        <c:crosses val="autoZero"/>
        <c:crossBetween val="midCat"/>
      </c:valAx>
      <c:valAx>
        <c:axId val="434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ドトールとコメダの</a:t>
                </a: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都道府県ごとにみた喫茶店数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'相関係数を求める＆分析ツールを使う'!$C$2:$C$49</c:f>
              <c:numCache>
                <c:formatCode>General</c:formatCode>
                <c:ptCount val="47"/>
                <c:pt idx="0">
                  <c:v>5339539</c:v>
                </c:pt>
                <c:pt idx="1">
                  <c:v>1308707</c:v>
                </c:pt>
                <c:pt idx="2">
                  <c:v>1264329</c:v>
                </c:pt>
                <c:pt idx="3">
                  <c:v>2312080</c:v>
                </c:pt>
                <c:pt idx="4">
                  <c:v>1015057</c:v>
                </c:pt>
                <c:pt idx="5">
                  <c:v>1106984</c:v>
                </c:pt>
                <c:pt idx="6">
                  <c:v>1919680</c:v>
                </c:pt>
                <c:pt idx="7">
                  <c:v>2951087</c:v>
                </c:pt>
                <c:pt idx="8">
                  <c:v>1985738</c:v>
                </c:pt>
                <c:pt idx="9">
                  <c:v>1990584</c:v>
                </c:pt>
                <c:pt idx="10">
                  <c:v>7363011</c:v>
                </c:pt>
                <c:pt idx="11">
                  <c:v>6298992</c:v>
                </c:pt>
                <c:pt idx="12">
                  <c:v>13637346</c:v>
                </c:pt>
                <c:pt idx="13">
                  <c:v>9171274</c:v>
                </c:pt>
                <c:pt idx="14">
                  <c:v>2281291</c:v>
                </c:pt>
                <c:pt idx="15">
                  <c:v>1069512</c:v>
                </c:pt>
                <c:pt idx="16">
                  <c:v>1150398</c:v>
                </c:pt>
                <c:pt idx="17">
                  <c:v>790758</c:v>
                </c:pt>
                <c:pt idx="18">
                  <c:v>838823</c:v>
                </c:pt>
                <c:pt idx="19">
                  <c:v>2114140</c:v>
                </c:pt>
                <c:pt idx="20">
                  <c:v>2054349</c:v>
                </c:pt>
                <c:pt idx="21">
                  <c:v>3743015</c:v>
                </c:pt>
                <c:pt idx="22">
                  <c:v>7551840</c:v>
                </c:pt>
                <c:pt idx="23">
                  <c:v>1834269</c:v>
                </c:pt>
                <c:pt idx="24">
                  <c:v>1419635</c:v>
                </c:pt>
                <c:pt idx="25">
                  <c:v>2563152</c:v>
                </c:pt>
                <c:pt idx="26">
                  <c:v>8856444</c:v>
                </c:pt>
                <c:pt idx="27">
                  <c:v>5589708</c:v>
                </c:pt>
                <c:pt idx="28">
                  <c:v>1371700</c:v>
                </c:pt>
                <c:pt idx="29">
                  <c:v>975074</c:v>
                </c:pt>
                <c:pt idx="30">
                  <c:v>570824</c:v>
                </c:pt>
                <c:pt idx="31">
                  <c:v>691225</c:v>
                </c:pt>
                <c:pt idx="32">
                  <c:v>1920619</c:v>
                </c:pt>
                <c:pt idx="33">
                  <c:v>2848846</c:v>
                </c:pt>
                <c:pt idx="34">
                  <c:v>1396197</c:v>
                </c:pt>
                <c:pt idx="35">
                  <c:v>757377</c:v>
                </c:pt>
                <c:pt idx="36">
                  <c:v>993205</c:v>
                </c:pt>
                <c:pt idx="37">
                  <c:v>1394339</c:v>
                </c:pt>
                <c:pt idx="38">
                  <c:v>725289</c:v>
                </c:pt>
                <c:pt idx="39">
                  <c:v>5130773</c:v>
                </c:pt>
                <c:pt idx="40">
                  <c:v>833272</c:v>
                </c:pt>
                <c:pt idx="41">
                  <c:v>1379003</c:v>
                </c:pt>
                <c:pt idx="42">
                  <c:v>1789184</c:v>
                </c:pt>
                <c:pt idx="43">
                  <c:v>1169158</c:v>
                </c:pt>
                <c:pt idx="44">
                  <c:v>1112008</c:v>
                </c:pt>
                <c:pt idx="45">
                  <c:v>1655888</c:v>
                </c:pt>
                <c:pt idx="46">
                  <c:v>1471536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38720"/>
        <c:axId val="434339112"/>
      </c:scatterChart>
      <c:valAx>
        <c:axId val="4343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9112"/>
        <c:crosses val="autoZero"/>
        <c:crossBetween val="midCat"/>
      </c:valAx>
      <c:valAx>
        <c:axId val="4343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スタバとドトールにモデル式を当てはめてみる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'相関係数を求める＆分析ツールを使う'!$E$1</c:f>
              <c:strCache>
                <c:ptCount val="1"/>
                <c:pt idx="0">
                  <c:v>スタバ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863D">
                  <a:alpha val="80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25400" cap="rnd">
                <a:solidFill>
                  <a:srgbClr val="00863D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655730372975124"/>
                  <c:y val="0.23394395690336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0.0236x</a:t>
                    </a:r>
                    <a:r>
                      <a:rPr lang="en-US" altLang="ja-JP" sz="2400" baseline="30000"/>
                      <a:t>1.2294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0.9004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'相関係数を求める＆分析ツールを使う'!$E$2:$E$49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'相関係数を求める＆分析ツールを使う'!$F$1</c:f>
              <c:strCache>
                <c:ptCount val="1"/>
                <c:pt idx="0">
                  <c:v>ドトール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rgbClr val="FFFF00">
                  <a:alpha val="80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FF00">
                    <a:alpha val="50000"/>
                  </a:srgbClr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583577185137312"/>
                  <c:y val="0.518415537731394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2400" baseline="0"/>
                      <a:t>y = 0.0018x</a:t>
                    </a:r>
                    <a:r>
                      <a:rPr lang="en-US" altLang="ja-JP" sz="2400" baseline="30000"/>
                      <a:t>1.604</a:t>
                    </a:r>
                    <a:r>
                      <a:rPr lang="en-US" altLang="ja-JP" sz="2400" baseline="0"/>
                      <a:t/>
                    </a:r>
                    <a:br>
                      <a:rPr lang="en-US" altLang="ja-JP" sz="2400" baseline="0"/>
                    </a:br>
                    <a:r>
                      <a:rPr lang="en-US" altLang="ja-JP" sz="2400" baseline="0"/>
                      <a:t>R² = 0.8131</a:t>
                    </a:r>
                    <a:endParaRPr lang="en-US" altLang="ja-JP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'相関係数を求める＆分析ツールを使う'!$F$2:$F$49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'相関係数を求める＆分析ツールを使う'!$G$1</c:f>
              <c:strCache>
                <c:ptCount val="1"/>
                <c:pt idx="0">
                  <c:v>コメダ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EA8600">
                  <a:alpha val="80000"/>
                </a:srgbClr>
              </a:solidFill>
              <a:ln w="9525">
                <a:solidFill>
                  <a:srgbClr val="6F3505"/>
                </a:solidFill>
              </a:ln>
              <a:effectLst/>
            </c:spPr>
          </c:marker>
          <c:xVal>
            <c:numRef>
              <c:f>'相関係数を求める＆分析ツールを使う'!$K$2:$K$49</c:f>
              <c:numCache>
                <c:formatCode>General</c:formatCode>
                <c:ptCount val="47"/>
                <c:pt idx="0">
                  <c:v>533.95389999999998</c:v>
                </c:pt>
                <c:pt idx="1">
                  <c:v>130.8707</c:v>
                </c:pt>
                <c:pt idx="2">
                  <c:v>126.4329</c:v>
                </c:pt>
                <c:pt idx="3">
                  <c:v>231.208</c:v>
                </c:pt>
                <c:pt idx="4">
                  <c:v>101.5057</c:v>
                </c:pt>
                <c:pt idx="5">
                  <c:v>110.69840000000001</c:v>
                </c:pt>
                <c:pt idx="6">
                  <c:v>191.96799999999999</c:v>
                </c:pt>
                <c:pt idx="7">
                  <c:v>295.1087</c:v>
                </c:pt>
                <c:pt idx="8">
                  <c:v>198.57380000000001</c:v>
                </c:pt>
                <c:pt idx="9">
                  <c:v>199.05840000000001</c:v>
                </c:pt>
                <c:pt idx="10">
                  <c:v>736.30110000000002</c:v>
                </c:pt>
                <c:pt idx="11">
                  <c:v>629.89919999999995</c:v>
                </c:pt>
                <c:pt idx="12">
                  <c:v>1363.7346</c:v>
                </c:pt>
                <c:pt idx="13">
                  <c:v>917.12739999999997</c:v>
                </c:pt>
                <c:pt idx="14">
                  <c:v>228.12909999999999</c:v>
                </c:pt>
                <c:pt idx="15">
                  <c:v>106.9512</c:v>
                </c:pt>
                <c:pt idx="16">
                  <c:v>115.0398</c:v>
                </c:pt>
                <c:pt idx="17">
                  <c:v>79.075800000000001</c:v>
                </c:pt>
                <c:pt idx="18">
                  <c:v>83.882300000000001</c:v>
                </c:pt>
                <c:pt idx="19">
                  <c:v>211.41399999999999</c:v>
                </c:pt>
                <c:pt idx="20">
                  <c:v>205.4349</c:v>
                </c:pt>
                <c:pt idx="21">
                  <c:v>374.30149999999998</c:v>
                </c:pt>
                <c:pt idx="22">
                  <c:v>755.18399999999997</c:v>
                </c:pt>
                <c:pt idx="23">
                  <c:v>183.42689999999999</c:v>
                </c:pt>
                <c:pt idx="24">
                  <c:v>141.96350000000001</c:v>
                </c:pt>
                <c:pt idx="25">
                  <c:v>256.3152</c:v>
                </c:pt>
                <c:pt idx="26">
                  <c:v>885.64440000000002</c:v>
                </c:pt>
                <c:pt idx="27">
                  <c:v>558.97080000000005</c:v>
                </c:pt>
                <c:pt idx="28">
                  <c:v>137.16999999999999</c:v>
                </c:pt>
                <c:pt idx="29">
                  <c:v>97.507400000000004</c:v>
                </c:pt>
                <c:pt idx="30">
                  <c:v>57.0824</c:v>
                </c:pt>
                <c:pt idx="31">
                  <c:v>69.122500000000002</c:v>
                </c:pt>
                <c:pt idx="32">
                  <c:v>192.06190000000001</c:v>
                </c:pt>
                <c:pt idx="33">
                  <c:v>284.88459999999998</c:v>
                </c:pt>
                <c:pt idx="34">
                  <c:v>139.61969999999999</c:v>
                </c:pt>
                <c:pt idx="35">
                  <c:v>75.737700000000004</c:v>
                </c:pt>
                <c:pt idx="36">
                  <c:v>99.320499999999996</c:v>
                </c:pt>
                <c:pt idx="37">
                  <c:v>139.43389999999999</c:v>
                </c:pt>
                <c:pt idx="38">
                  <c:v>72.528899999999993</c:v>
                </c:pt>
                <c:pt idx="39">
                  <c:v>513.07730000000004</c:v>
                </c:pt>
                <c:pt idx="40">
                  <c:v>83.327200000000005</c:v>
                </c:pt>
                <c:pt idx="41">
                  <c:v>137.90029999999999</c:v>
                </c:pt>
                <c:pt idx="42">
                  <c:v>178.91839999999999</c:v>
                </c:pt>
                <c:pt idx="43">
                  <c:v>116.9158</c:v>
                </c:pt>
                <c:pt idx="44">
                  <c:v>111.2008</c:v>
                </c:pt>
                <c:pt idx="45">
                  <c:v>165.58879999999999</c:v>
                </c:pt>
                <c:pt idx="46">
                  <c:v>147.15360000000001</c:v>
                </c:pt>
              </c:numCache>
            </c:numRef>
          </c:xVal>
          <c:yVal>
            <c:numRef>
              <c:f>'相関係数を求める＆分析ツールを使う'!$G$2:$G$49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331664"/>
        <c:axId val="434333232"/>
      </c:scatterChart>
      <c:valAx>
        <c:axId val="434331664"/>
        <c:scaling>
          <c:logBase val="10"/>
          <c:orientation val="minMax"/>
          <c:max val="2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都道府県の人口</a:t>
                </a:r>
                <a:r>
                  <a:rPr lang="ja-JP" altLang="en-US"/>
                  <a:t>（万人）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3232"/>
        <c:crosses val="autoZero"/>
        <c:crossBetween val="midCat"/>
        <c:majorUnit val="10"/>
      </c:valAx>
      <c:valAx>
        <c:axId val="434333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351FD75-C0CA-4B51-B7E2-455F3D82B8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2D7133-FEBE-4946-9B7A-EE7DF23886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84BF74-1EEF-49A1-9824-7778DD318D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D81B82-F72B-41B8-BE74-EF485A8BBF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50A1E1F-3263-471C-847C-07E5301B7E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012489-6936-4BCB-8153-99F1778477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D170AC-64FE-450C-B079-23FE2572A63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17B2AD9-B7A7-4DE3-8CE3-90B0559FFE2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75719B-EFCD-4974-9017-A4945B3E116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5E8DF79-84EA-4E44-9F95-829EA616E96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8BD843F-FC15-4060-9502-463369FBB1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097C0F-38D6-412F-9639-2C9F6BC032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50BB99E-25EB-4227-B10C-239188BBA9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4F9972A-C61F-425F-922B-CD6EB7E4ADF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844FCD-A30E-489A-A6F4-8B5871C2A3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25727AA-4728-415F-B566-38B02860162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87DB9F9-36C9-42D1-B735-259BF85CA3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A8883FC-6E66-4718-A4E1-66F1888D2A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E83EC5B-16E8-452A-9EC9-E41996AC55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81C17B5-C6F0-47A2-83F4-624141F771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9066B55E-1141-4E7D-B321-72841B62A5A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C150CB4-0F00-4E5E-B1A0-3FAA16750E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46CDFFD-2886-4774-A7BE-B51F4C35E8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7B3F17F-F857-4B7D-B4A3-23AF0C9C02C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FCA8B05-8FE7-4A56-A4AA-3802A24FE6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BB403F3-3AC6-49CB-BAB1-0FAD10DC16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511DD1E-F8A3-4828-AD40-C256018137D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C961ADB-7D27-4893-8852-2228FA72D8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A38CA87-62F4-4712-8C24-02C444BEED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7A13E20-A62B-440E-91FB-F1FD7637C93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48FE126-9F09-4F31-89C9-5DDEFB301DF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D3C7238-1F4A-44B4-8491-B976262FDF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A610B70-4C49-4300-8A0C-171F34CCE03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9345FE1-C6E3-49BA-9EE1-CA9188CFEE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B4D2455-7FFE-4D76-897D-D5F427F341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45B869F-7E10-48B7-827D-79DD40C9E6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AA07FAA-2CC6-4CD2-A472-360E6FE18A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3B743B6B-14DE-4FAB-B8E2-F1B0753C4C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5E17494-126E-4EE7-99A5-B74BAEA7D9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B30DAD3F-1DEE-4B41-8C3B-97AAC41DDD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09597DB-6316-41F0-93B5-4324A6FB4A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35C48814-A180-45E8-AC71-13255F24B5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59F13B29-496F-41C0-9FEF-9A0C986EA4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101134D-D261-4AE6-BB7A-E70E54CBEE8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E0903AF5-D4EB-45A3-818B-31B8B6E22F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A43AC171-35E7-4BEA-A1EF-7A94A6EE97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450029C-FE24-4F1B-8FFD-B379C2446D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'相関係数を求める＆分析ツールを使う'!$G$2:$G$48</c:f>
              <c:numCache>
                <c:formatCode>General</c:formatCode>
                <c:ptCount val="47"/>
                <c:pt idx="0">
                  <c:v>8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10</c:v>
                </c:pt>
                <c:pt idx="9">
                  <c:v>7</c:v>
                </c:pt>
                <c:pt idx="10">
                  <c:v>27</c:v>
                </c:pt>
                <c:pt idx="11">
                  <c:v>24</c:v>
                </c:pt>
                <c:pt idx="12">
                  <c:v>52</c:v>
                </c:pt>
                <c:pt idx="13">
                  <c:v>34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10</c:v>
                </c:pt>
                <c:pt idx="20">
                  <c:v>32</c:v>
                </c:pt>
                <c:pt idx="21">
                  <c:v>29</c:v>
                </c:pt>
                <c:pt idx="22">
                  <c:v>240</c:v>
                </c:pt>
                <c:pt idx="23">
                  <c:v>30</c:v>
                </c:pt>
                <c:pt idx="24">
                  <c:v>16</c:v>
                </c:pt>
                <c:pt idx="25">
                  <c:v>15</c:v>
                </c:pt>
                <c:pt idx="26">
                  <c:v>50</c:v>
                </c:pt>
                <c:pt idx="27">
                  <c:v>29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11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5</c:v>
                </c:pt>
                <c:pt idx="38">
                  <c:v>3</c:v>
                </c:pt>
                <c:pt idx="39">
                  <c:v>28</c:v>
                </c:pt>
                <c:pt idx="40">
                  <c:v>3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10</c:v>
                </c:pt>
                <c:pt idx="46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4329312"/>
        <c:axId val="434330880"/>
        <c:extLst/>
      </c:scatterChart>
      <c:valAx>
        <c:axId val="4343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30880"/>
        <c:crosses val="autoZero"/>
        <c:crossBetween val="midCat"/>
      </c:valAx>
      <c:valAx>
        <c:axId val="434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コメダ（人口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ドトール×コメダ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  <a:alpha val="6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867293B-66F5-4135-8EB0-D015C77985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E686C2-FA77-443A-AC49-308A7D7F4E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BB8339-2161-485C-8C97-A01C74198B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4EBD24-4BA9-4102-8C4F-09E56C8958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D34FA7-180E-4E55-BCA9-CE363EA0A6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4D5CE4E-676A-4E20-9E59-88BAE342D7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62C273F-A5C0-4731-A26E-85B59D50876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7AB40C8-1F5F-44F8-90D4-7FB4C36C8E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6BA4DB-704E-485D-AAA0-A450EEFE82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6240C09-A14D-4ABA-91C5-A9A8F1D782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07F8FC2-4526-4C39-A36D-04FB2502F4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1664417-4C0E-43FC-A093-40AB306FE8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B61635-D91A-4838-91DC-93C821C600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3C56D55-E014-45CE-B123-B317033A1B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AE3C3E6-E7C3-4100-966A-6631CBA3D0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373C423-A43E-4E83-BDC7-C180005A7E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E35A97B-5639-4465-B82B-B38A9843AD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F669457-7B76-449D-861A-24F855B5D8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E53BF6A-38EB-43AA-8995-6E07F50F7E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2028CCC-8F36-42C4-8586-9EDF6B636C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032DE22-3460-44F1-B336-E421F57DE01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97E838D-6D28-4ABF-AA06-9F89F8BD98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81CE7B0-132F-4077-A286-7E30E90E7B9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96938066-47D0-4001-A856-4ED17DABEB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8C78FBF8-6E8C-4684-836C-C8D701DDAE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B00A8871-C7D1-481E-9BD0-607A9670496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7F91A9F-ABF6-406D-AB61-2B2429B650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19D667A4-0095-47A6-A006-7745C8E77F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0FB8DD66-16EF-4511-9831-4DCE1523F2B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29DA280-D45D-4D7E-BE6F-4A74F52A00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4FB06E6-88DB-4F41-BB9C-66741C7726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85C63EF-E04A-49DC-A6BE-06891A1F4C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EAD9F3A-55DA-4C79-A318-8524FEE820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0434E8D-09CF-4523-A3D6-6C6214893E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421F0B5-096A-44CB-B550-B0BF09F0071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9CF28D4-F273-4323-8ADB-299C96F6F2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73726D1-4BAA-4F83-A4F3-0ADCB7A56EA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CB02DC7F-D1D6-4FAA-B118-51A7F33920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C0321CE-A245-496B-867F-B516CC7683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D9AE3E0-94D2-4ADD-8C5A-241A5BEF2D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9E5F25F5-3648-4A21-B267-2127218EFE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026929D-4143-49CD-833D-28F2D3AAC93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CD77CB80-3C9A-4D91-8CE2-75E0A01FFA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C1A465C-BDC0-47EF-B26A-6E4B787CBE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1C6EA77-59C4-45F6-B6C7-C2766488B60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E0238A3D-4384-4B9C-A686-F5897C6EC61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BF8B5AF-835A-46BE-ABD3-F4E2EF8DB8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'相関係数を求める＆分析ツールを使う'!$J$2:$J$48</c:f>
              <c:numCache>
                <c:formatCode>General</c:formatCode>
                <c:ptCount val="47"/>
                <c:pt idx="0">
                  <c:v>0.14982566847063014</c:v>
                </c:pt>
                <c:pt idx="1">
                  <c:v>0</c:v>
                </c:pt>
                <c:pt idx="2">
                  <c:v>7.9093337256362861E-2</c:v>
                </c:pt>
                <c:pt idx="3">
                  <c:v>0.21625549288951937</c:v>
                </c:pt>
                <c:pt idx="4">
                  <c:v>9.8516635026407381E-2</c:v>
                </c:pt>
                <c:pt idx="5">
                  <c:v>0.27100662701538597</c:v>
                </c:pt>
                <c:pt idx="6">
                  <c:v>0.3125520920153359</c:v>
                </c:pt>
                <c:pt idx="7">
                  <c:v>0.40662982826328065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0.36669780881761554</c:v>
                </c:pt>
                <c:pt idx="11">
                  <c:v>0.38101334308727491</c:v>
                </c:pt>
                <c:pt idx="12">
                  <c:v>0.3813058640588865</c:v>
                </c:pt>
                <c:pt idx="13">
                  <c:v>0.37072275891004891</c:v>
                </c:pt>
                <c:pt idx="14">
                  <c:v>0.35067862889916279</c:v>
                </c:pt>
                <c:pt idx="15">
                  <c:v>0.56100352310212509</c:v>
                </c:pt>
                <c:pt idx="16">
                  <c:v>0.69541150106311034</c:v>
                </c:pt>
                <c:pt idx="17">
                  <c:v>0.75876564005675562</c:v>
                </c:pt>
                <c:pt idx="18">
                  <c:v>0.47685864598371763</c:v>
                </c:pt>
                <c:pt idx="19">
                  <c:v>0.4730055720056382</c:v>
                </c:pt>
                <c:pt idx="20">
                  <c:v>1.5576710675742049</c:v>
                </c:pt>
                <c:pt idx="21">
                  <c:v>0.77477648366357066</c:v>
                </c:pt>
                <c:pt idx="22">
                  <c:v>3.1780334329117141</c:v>
                </c:pt>
                <c:pt idx="23">
                  <c:v>1.6355289218756899</c:v>
                </c:pt>
                <c:pt idx="24">
                  <c:v>1.1270502629196941</c:v>
                </c:pt>
                <c:pt idx="25">
                  <c:v>0.58521695162830767</c:v>
                </c:pt>
                <c:pt idx="26">
                  <c:v>0.56456067469065463</c:v>
                </c:pt>
                <c:pt idx="27">
                  <c:v>0.51881064270262423</c:v>
                </c:pt>
                <c:pt idx="28">
                  <c:v>0.94772909528322524</c:v>
                </c:pt>
                <c:pt idx="29">
                  <c:v>0.820450550419763</c:v>
                </c:pt>
                <c:pt idx="30">
                  <c:v>0.70074138438467903</c:v>
                </c:pt>
                <c:pt idx="31">
                  <c:v>0.72335346667148903</c:v>
                </c:pt>
                <c:pt idx="32">
                  <c:v>0.41653237836343388</c:v>
                </c:pt>
                <c:pt idx="33">
                  <c:v>0.38612125751971149</c:v>
                </c:pt>
                <c:pt idx="34">
                  <c:v>0.6446081749208743</c:v>
                </c:pt>
                <c:pt idx="35">
                  <c:v>0.79220784364985997</c:v>
                </c:pt>
                <c:pt idx="36">
                  <c:v>0.50342074395517544</c:v>
                </c:pt>
                <c:pt idx="37">
                  <c:v>0.35859285295756627</c:v>
                </c:pt>
                <c:pt idx="38">
                  <c:v>0.41362822268089</c:v>
                </c:pt>
                <c:pt idx="39">
                  <c:v>0.54572673552308792</c:v>
                </c:pt>
                <c:pt idx="40">
                  <c:v>0.36002649795024916</c:v>
                </c:pt>
                <c:pt idx="41">
                  <c:v>0.21754847523899515</c:v>
                </c:pt>
                <c:pt idx="42">
                  <c:v>0.27945700386321365</c:v>
                </c:pt>
                <c:pt idx="43">
                  <c:v>0.34212655603434267</c:v>
                </c:pt>
                <c:pt idx="44">
                  <c:v>0.35970964237667358</c:v>
                </c:pt>
                <c:pt idx="45">
                  <c:v>0.60390557815504431</c:v>
                </c:pt>
                <c:pt idx="46">
                  <c:v>6.795620358591295E-2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34341464"/>
        <c:axId val="434343424"/>
        <c:extLst/>
      </c:scatterChart>
      <c:valAx>
        <c:axId val="4343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43424"/>
        <c:crosses val="autoZero"/>
        <c:crossBetween val="midCat"/>
      </c:valAx>
      <c:valAx>
        <c:axId val="4343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コメダの店舗数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341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0EC8CC3-B233-4EB1-951E-692A72E33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A2D7A7-BF20-46C8-B138-09A0B75985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8E96F7-3B61-418E-9E68-6EC3FB7F66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82060DD-CB8A-4F86-A1F8-929AC90D580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2.593971537047993E-2"/>
                  <c:y val="-3.7323827484048527E-2"/>
                </c:manualLayout>
              </c:layout>
              <c:tx>
                <c:rich>
                  <a:bodyPr/>
                  <a:lstStyle/>
                  <a:p>
                    <a:fld id="{664BF9FF-16C4-44EA-B134-BC240D98E8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7.5088649756652581E-2"/>
                  <c:y val="-4.1505768938843883E-2"/>
                </c:manualLayout>
              </c:layout>
              <c:tx>
                <c:rich>
                  <a:bodyPr/>
                  <a:lstStyle/>
                  <a:p>
                    <a:fld id="{74AA8C23-CD1D-4D6B-87F3-5962A45954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0717C2-B46F-44C9-A64B-9D0E5D62A28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4D004CB-8586-4BC1-927B-59BE81D538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72653ED-A153-45E1-B3D6-A0F0C5AFFD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9D647E-F6AF-434A-98CA-EFE36A40043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>
                <c:manualLayout>
                  <c:x val="1.7748226306117981E-2"/>
                  <c:y val="-1.6414120210071763E-2"/>
                </c:manualLayout>
              </c:layout>
              <c:tx>
                <c:rich>
                  <a:bodyPr/>
                  <a:lstStyle/>
                  <a:p>
                    <a:fld id="{8270503B-9985-400E-AE7E-87864E693F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1"/>
              <c:layout>
                <c:manualLayout>
                  <c:x val="-4.5053189853991545E-2"/>
                  <c:y val="-8.7507124941592809E-2"/>
                </c:manualLayout>
              </c:layout>
              <c:tx>
                <c:rich>
                  <a:bodyPr/>
                  <a:lstStyle/>
                  <a:p>
                    <a:fld id="{7E63C91B-E8D5-47F6-8020-0D8EA3F789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3932E19-A7A8-42FF-962D-96DB64F5F1F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0889CB25-F196-46D2-B401-56F5556AC8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D55A8FC-3E54-4B5B-8881-7CE9337F62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74B19D1-9688-4E39-8DCB-D023E55F02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4755E2-8952-44F4-A56D-73E3392C32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D883327-4908-4E79-B49B-98989EDB16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B6770F1-A592-4627-9FA3-7872D7B60F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C3D1CB7-26A9-4765-9DE7-2966500B7C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5C1F9FC-2F3A-4C7D-9A8F-DBFF74DCF3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178A494-4CCF-4A7D-9BA3-3BC089DA90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20A3B13-CE83-44E3-8FC5-75188F2EFB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D28252B-3748-42AD-B1FF-9D13A6219B5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42BD1A2-362B-4AFC-9BC8-06AD3EE49B2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028C7BC-615C-4B08-A578-F730FB07C59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C0505473-9F26-4BAD-982A-142CC4E45D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675D8D1-22DD-45E1-B5BE-EADD0C3A95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9C79D9D-9BC0-42CC-87E8-BD74ACB9ABF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20DB6FD-2C49-4F4A-93F3-79C36F0FC0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51B7BB1A-DA09-4BAB-A970-632C421AEB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FDCB32D-4A21-4884-A310-912DC262C0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2A45178A-DECD-4E32-947A-A31FC30B51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82CB473A-9F0F-43AF-886F-E7E2D308B1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D6F1D840-FAC5-42E5-A0B7-E14873549BD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4F89871-5635-4F9B-81EA-EB60AFC473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D5F390C-E060-418B-A6D5-BD54AF18AAF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CA4BDD9-6C28-4029-8EC2-2A49268CCE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3C02F3B-530A-41F1-9EB3-11141A6D46A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F91F360-BE86-4A37-8A12-03BADDE371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CECB37F-9F79-4917-AB55-2A74BFD328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90172569-77D5-49F6-A570-B006E6AF21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0DC8AD0-20F5-4E03-A088-9B5A8A5842E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EE727CF-717C-4603-B01B-3026C27239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4EAA240-5415-44CC-B320-EDF80257ED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FCFE9A78-4D97-4549-A608-A67C56F165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8DB0D2E4-890C-48E4-B434-1AA47B5A5E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'相関係数を求める＆分析ツールを使う'!$F$2:$F$48</c:f>
              <c:numCache>
                <c:formatCode>General</c:formatCode>
                <c:ptCount val="47"/>
                <c:pt idx="0">
                  <c:v>25</c:v>
                </c:pt>
                <c:pt idx="1">
                  <c:v>13</c:v>
                </c:pt>
                <c:pt idx="2">
                  <c:v>9</c:v>
                </c:pt>
                <c:pt idx="3">
                  <c:v>27</c:v>
                </c:pt>
                <c:pt idx="4">
                  <c:v>2</c:v>
                </c:pt>
                <c:pt idx="5">
                  <c:v>12</c:v>
                </c:pt>
                <c:pt idx="6">
                  <c:v>25</c:v>
                </c:pt>
                <c:pt idx="7">
                  <c:v>11</c:v>
                </c:pt>
                <c:pt idx="8">
                  <c:v>10</c:v>
                </c:pt>
                <c:pt idx="9">
                  <c:v>7</c:v>
                </c:pt>
                <c:pt idx="10">
                  <c:v>79</c:v>
                </c:pt>
                <c:pt idx="11">
                  <c:v>78</c:v>
                </c:pt>
                <c:pt idx="12">
                  <c:v>507</c:v>
                </c:pt>
                <c:pt idx="13">
                  <c:v>175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12</c:v>
                </c:pt>
                <c:pt idx="21">
                  <c:v>20</c:v>
                </c:pt>
                <c:pt idx="22">
                  <c:v>49</c:v>
                </c:pt>
                <c:pt idx="23">
                  <c:v>7</c:v>
                </c:pt>
                <c:pt idx="24">
                  <c:v>1</c:v>
                </c:pt>
                <c:pt idx="25">
                  <c:v>22</c:v>
                </c:pt>
                <c:pt idx="26">
                  <c:v>81</c:v>
                </c:pt>
                <c:pt idx="27">
                  <c:v>30</c:v>
                </c:pt>
                <c:pt idx="28">
                  <c:v>7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8</c:v>
                </c:pt>
                <c:pt idx="33">
                  <c:v>14</c:v>
                </c:pt>
                <c:pt idx="34">
                  <c:v>5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34</c:v>
                </c:pt>
                <c:pt idx="40">
                  <c:v>2</c:v>
                </c:pt>
                <c:pt idx="41">
                  <c:v>5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7</c:v>
                </c:pt>
              </c:numCache>
            </c:numRef>
          </c:xVal>
          <c:yVal>
            <c:numRef>
              <c:f>'相関係数を求める＆分析ツールを使う'!$E$2:$E$48</c:f>
              <c:numCache>
                <c:formatCode>General</c:formatCode>
                <c:ptCount val="47"/>
                <c:pt idx="0">
                  <c:v>35</c:v>
                </c:pt>
                <c:pt idx="1">
                  <c:v>9</c:v>
                </c:pt>
                <c:pt idx="2">
                  <c:v>8</c:v>
                </c:pt>
                <c:pt idx="3">
                  <c:v>22</c:v>
                </c:pt>
                <c:pt idx="4">
                  <c:v>7</c:v>
                </c:pt>
                <c:pt idx="5">
                  <c:v>7</c:v>
                </c:pt>
                <c:pt idx="6">
                  <c:v>9</c:v>
                </c:pt>
                <c:pt idx="7">
                  <c:v>31</c:v>
                </c:pt>
                <c:pt idx="8">
                  <c:v>24</c:v>
                </c:pt>
                <c:pt idx="9">
                  <c:v>15</c:v>
                </c:pt>
                <c:pt idx="10">
                  <c:v>66</c:v>
                </c:pt>
                <c:pt idx="11">
                  <c:v>66</c:v>
                </c:pt>
                <c:pt idx="12">
                  <c:v>320</c:v>
                </c:pt>
                <c:pt idx="13">
                  <c:v>104</c:v>
                </c:pt>
                <c:pt idx="14">
                  <c:v>13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11</c:v>
                </c:pt>
                <c:pt idx="19">
                  <c:v>20</c:v>
                </c:pt>
                <c:pt idx="20">
                  <c:v>13</c:v>
                </c:pt>
                <c:pt idx="21">
                  <c:v>31</c:v>
                </c:pt>
                <c:pt idx="22">
                  <c:v>95</c:v>
                </c:pt>
                <c:pt idx="23">
                  <c:v>16</c:v>
                </c:pt>
                <c:pt idx="24">
                  <c:v>14</c:v>
                </c:pt>
                <c:pt idx="25">
                  <c:v>33</c:v>
                </c:pt>
                <c:pt idx="26">
                  <c:v>103</c:v>
                </c:pt>
                <c:pt idx="27">
                  <c:v>50</c:v>
                </c:pt>
                <c:pt idx="28">
                  <c:v>11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12</c:v>
                </c:pt>
                <c:pt idx="33">
                  <c:v>24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10</c:v>
                </c:pt>
                <c:pt idx="38">
                  <c:v>4</c:v>
                </c:pt>
                <c:pt idx="39">
                  <c:v>48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5</c:v>
                </c:pt>
                <c:pt idx="46">
                  <c:v>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35924880"/>
        <c:axId val="435927624"/>
        <c:extLst/>
      </c:scatterChart>
      <c:valAx>
        <c:axId val="4359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27624"/>
        <c:crosses val="autoZero"/>
        <c:crossBetween val="midCat"/>
      </c:valAx>
      <c:valAx>
        <c:axId val="43592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ドトール</a:t>
            </a:r>
            <a:r>
              <a:rPr lang="en-US" altLang="ja-JP"/>
              <a:t>×</a:t>
            </a:r>
            <a:r>
              <a:rPr lang="ja-JP" altLang="en-US"/>
              <a:t>スタバ（人口</a:t>
            </a:r>
            <a:r>
              <a:rPr lang="en-US" altLang="ja-JP"/>
              <a:t>10</a:t>
            </a:r>
            <a:r>
              <a:rPr lang="ja-JP" altLang="en-US"/>
              <a:t>万人あたり）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5775588889588832E-2"/>
          <c:y val="8.1286733992631227E-2"/>
          <c:w val="0.93669462451267627"/>
          <c:h val="0.88066122092274701"/>
        </c:manualLayout>
      </c:layout>
      <c:scatterChart>
        <c:scatterStyle val="lineMarker"/>
        <c:varyColors val="0"/>
        <c:ser>
          <c:idx val="0"/>
          <c:order val="0"/>
          <c:tx>
            <c:v>ドトール×スタバ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5C4C53-0014-40B1-83EA-2F05B96213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80E418-5118-49EF-AF12-D29F41272B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12C41E-0950-489D-873A-A4241351D9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0053FC-C4E6-4637-AF32-B0BA6036B87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A55129-99DB-4EB5-9397-A983CFE4D21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4D72F29-29CD-4C84-84A3-609106F3E4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B3D111-BF72-4FF9-92B5-A5BC945F7A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15F3DC-3D68-49BB-BF6F-5F2E174F0C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EB8819D-443F-430E-B125-DCBA621824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137981-A2F8-4F2A-B851-421523D91C1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AA37910-23DC-4B61-BFB1-8D642A205CF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7A3E71D-F829-49FA-8486-832AAA6BDC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A46687-476B-4BF0-9779-65C628D7416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4D6E7F7-DF21-4850-99FC-3E016E1E49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91D53A6-3BF8-4D64-91A7-058479B0D73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4E7599B-8617-4800-937F-0E20C1C2815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4392BF1-7B60-4B66-880E-80EF0537BBB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23BDF2B-27A2-45B2-8788-649244D649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D8EA524-C38C-4899-A98C-76970EA2CB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36FB76E-3CFC-4F23-B6FE-67E124D092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091DE51-BC85-4AAC-903C-34D9D38689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4303E19-4C86-4C05-A5AE-3CFEFB39A5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7160604-0410-417E-B39E-A09D9E9FD0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974AC65-B0A4-44A8-9DF1-9D589383311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293E357-1484-4D95-B778-1D12EB21E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C1805073-AE8A-4C9A-8298-38BB2ACE87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6CE403B-3DF3-4C93-A9A5-8C721A63FC2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A1C463A2-3CB9-4D55-AE60-68E07F906A4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F0D7542-52B6-4C2B-BB35-75D56031E6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1C86E928-297B-46F7-9FFE-5F3779184F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3962E4FD-8906-41E3-8CDB-DA81AD4B4E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03E002E-BE9F-4200-BF1A-4A62FD886F3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58F58FC-353C-4D29-BF78-0ECF6AFB9D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FF066D7-9B3A-4CB7-AE5C-D678FEB0D2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E8BE2B3-CC4A-4C5D-B520-CC4E3EA2FB0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BD2FB30-CA69-4BB1-921F-95AC619262F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BE82A4A-6007-4F26-A535-DD1F60E85B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EB11633-E850-4965-ADF0-63375D909D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63CF64A-0140-41BA-8515-D5CF23800C9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F3CB72F-1B40-4831-BD8D-BC28D9DFF9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A124F0F-A99C-4417-BA28-9B446F55661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34CB89E-A2EE-46D3-BB97-801134C789D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0C61316-B4AA-4E5F-984A-4F2FA4DFAC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F5D602BC-2D9D-4AE5-88A2-AE8B2E25DB3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84C1549-7507-4867-85F7-D86E778D26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93A1BB3D-8884-48D5-B8B6-CFCA3CE403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55B74D9-BAAE-4C65-A6C6-38A1F9A9C9A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'相関係数を求める＆分析ツールを使う'!$I$2:$I$48</c:f>
              <c:numCache>
                <c:formatCode>General</c:formatCode>
                <c:ptCount val="47"/>
                <c:pt idx="0">
                  <c:v>0.46820521397071918</c:v>
                </c:pt>
                <c:pt idx="1">
                  <c:v>0.99334686832117502</c:v>
                </c:pt>
                <c:pt idx="2">
                  <c:v>0.71184003530726581</c:v>
                </c:pt>
                <c:pt idx="3">
                  <c:v>1.1677796616034049</c:v>
                </c:pt>
                <c:pt idx="4">
                  <c:v>0.19703327005281476</c:v>
                </c:pt>
                <c:pt idx="5">
                  <c:v>1.0840265080615439</c:v>
                </c:pt>
                <c:pt idx="6">
                  <c:v>1.3023003833972329</c:v>
                </c:pt>
                <c:pt idx="7">
                  <c:v>0.37274400924134055</c:v>
                </c:pt>
                <c:pt idx="8">
                  <c:v>0.50359110819252084</c:v>
                </c:pt>
                <c:pt idx="9">
                  <c:v>0.35165559453909001</c:v>
                </c:pt>
                <c:pt idx="10">
                  <c:v>1.0729306257996898</c:v>
                </c:pt>
                <c:pt idx="11">
                  <c:v>1.2382933650336434</c:v>
                </c:pt>
                <c:pt idx="12">
                  <c:v>3.7177321745741438</c:v>
                </c:pt>
                <c:pt idx="13">
                  <c:v>1.9081318473311342</c:v>
                </c:pt>
                <c:pt idx="14">
                  <c:v>0.26300897167437209</c:v>
                </c:pt>
                <c:pt idx="15">
                  <c:v>0.56100352310212509</c:v>
                </c:pt>
                <c:pt idx="16">
                  <c:v>0.34770575053155517</c:v>
                </c:pt>
                <c:pt idx="17">
                  <c:v>0.37938282002837781</c:v>
                </c:pt>
                <c:pt idx="18">
                  <c:v>0.23842932299185882</c:v>
                </c:pt>
                <c:pt idx="19">
                  <c:v>0.18920222880225529</c:v>
                </c:pt>
                <c:pt idx="20">
                  <c:v>0.58412665034032674</c:v>
                </c:pt>
                <c:pt idx="21">
                  <c:v>0.53432860942315219</c:v>
                </c:pt>
                <c:pt idx="22">
                  <c:v>0.64884849255280841</c:v>
                </c:pt>
                <c:pt idx="23">
                  <c:v>0.38162341510432762</c:v>
                </c:pt>
                <c:pt idx="24">
                  <c:v>7.0440641432480883E-2</c:v>
                </c:pt>
                <c:pt idx="25">
                  <c:v>0.8583181957215178</c:v>
                </c:pt>
                <c:pt idx="26">
                  <c:v>0.91458829299886057</c:v>
                </c:pt>
                <c:pt idx="27">
                  <c:v>0.53670066486478363</c:v>
                </c:pt>
                <c:pt idx="28">
                  <c:v>0.5103156666909674</c:v>
                </c:pt>
                <c:pt idx="29">
                  <c:v>0.4102252752098815</c:v>
                </c:pt>
                <c:pt idx="30">
                  <c:v>0.52555603828850928</c:v>
                </c:pt>
                <c:pt idx="31">
                  <c:v>0.1446706933342978</c:v>
                </c:pt>
                <c:pt idx="32">
                  <c:v>0.41653237836343388</c:v>
                </c:pt>
                <c:pt idx="33">
                  <c:v>0.49142705502508732</c:v>
                </c:pt>
                <c:pt idx="34">
                  <c:v>0.35811565273381907</c:v>
                </c:pt>
                <c:pt idx="35">
                  <c:v>0.13203464060830999</c:v>
                </c:pt>
                <c:pt idx="36">
                  <c:v>0.20136829758207017</c:v>
                </c:pt>
                <c:pt idx="37">
                  <c:v>0.1434371411830265</c:v>
                </c:pt>
                <c:pt idx="38">
                  <c:v>0.27575214845392665</c:v>
                </c:pt>
                <c:pt idx="39">
                  <c:v>0.66266817884946383</c:v>
                </c:pt>
                <c:pt idx="40">
                  <c:v>0.24001766530016608</c:v>
                </c:pt>
                <c:pt idx="41">
                  <c:v>0.36258079206499189</c:v>
                </c:pt>
                <c:pt idx="42">
                  <c:v>0.16767420231792818</c:v>
                </c:pt>
                <c:pt idx="43">
                  <c:v>0.17106327801717133</c:v>
                </c:pt>
                <c:pt idx="44">
                  <c:v>0.35970964237667358</c:v>
                </c:pt>
                <c:pt idx="45">
                  <c:v>0.30195278907752215</c:v>
                </c:pt>
                <c:pt idx="46">
                  <c:v>0.47569342510139068</c:v>
                </c:pt>
              </c:numCache>
            </c:numRef>
          </c:xVal>
          <c:yVal>
            <c:numRef>
              <c:f>'相関係数を求める＆分析ツールを使う'!$H$2:$H$48</c:f>
              <c:numCache>
                <c:formatCode>General</c:formatCode>
                <c:ptCount val="47"/>
                <c:pt idx="0">
                  <c:v>0.65548729955900686</c:v>
                </c:pt>
                <c:pt idx="1">
                  <c:v>0.6877016780685058</c:v>
                </c:pt>
                <c:pt idx="2">
                  <c:v>0.63274669805090289</c:v>
                </c:pt>
                <c:pt idx="3">
                  <c:v>0.95152416871388534</c:v>
                </c:pt>
                <c:pt idx="4">
                  <c:v>0.68961644518485166</c:v>
                </c:pt>
                <c:pt idx="5">
                  <c:v>0.63234879636923391</c:v>
                </c:pt>
                <c:pt idx="6">
                  <c:v>0.46882813802300383</c:v>
                </c:pt>
                <c:pt idx="7">
                  <c:v>1.0504603896801417</c:v>
                </c:pt>
                <c:pt idx="8">
                  <c:v>1.2086186596620501</c:v>
                </c:pt>
                <c:pt idx="9">
                  <c:v>0.75354770258376436</c:v>
                </c:pt>
                <c:pt idx="10">
                  <c:v>0.89637242155417118</c:v>
                </c:pt>
                <c:pt idx="11">
                  <c:v>1.047786693490006</c:v>
                </c:pt>
                <c:pt idx="12">
                  <c:v>2.3464976249777632</c:v>
                </c:pt>
                <c:pt idx="13">
                  <c:v>1.1339754978425025</c:v>
                </c:pt>
                <c:pt idx="14">
                  <c:v>0.56985277196113948</c:v>
                </c:pt>
                <c:pt idx="15">
                  <c:v>0.84150528465318775</c:v>
                </c:pt>
                <c:pt idx="16">
                  <c:v>0.86926437632888798</c:v>
                </c:pt>
                <c:pt idx="17">
                  <c:v>0.75876564005675562</c:v>
                </c:pt>
                <c:pt idx="18">
                  <c:v>1.3113612764552236</c:v>
                </c:pt>
                <c:pt idx="19">
                  <c:v>0.94601114401127639</c:v>
                </c:pt>
                <c:pt idx="20">
                  <c:v>0.63280387120202064</c:v>
                </c:pt>
                <c:pt idx="21">
                  <c:v>0.82820934460588591</c:v>
                </c:pt>
                <c:pt idx="22">
                  <c:v>1.2579715671942202</c:v>
                </c:pt>
                <c:pt idx="23">
                  <c:v>0.87228209166703463</c:v>
                </c:pt>
                <c:pt idx="24">
                  <c:v>0.98616898005473241</c:v>
                </c:pt>
                <c:pt idx="25">
                  <c:v>1.2874772935822769</c:v>
                </c:pt>
                <c:pt idx="26">
                  <c:v>1.1629949898627485</c:v>
                </c:pt>
                <c:pt idx="27">
                  <c:v>0.89450110810797268</c:v>
                </c:pt>
                <c:pt idx="28">
                  <c:v>0.80192461908580603</c:v>
                </c:pt>
                <c:pt idx="29">
                  <c:v>0.71789423161729271</c:v>
                </c:pt>
                <c:pt idx="30">
                  <c:v>0.70074138438467903</c:v>
                </c:pt>
                <c:pt idx="31">
                  <c:v>0.5786827733371912</c:v>
                </c:pt>
                <c:pt idx="32">
                  <c:v>0.62479856754515084</c:v>
                </c:pt>
                <c:pt idx="33">
                  <c:v>0.84244638004300698</c:v>
                </c:pt>
                <c:pt idx="34">
                  <c:v>0.42973878328058285</c:v>
                </c:pt>
                <c:pt idx="35">
                  <c:v>0.52813856243323998</c:v>
                </c:pt>
                <c:pt idx="36">
                  <c:v>0.80547319032828069</c:v>
                </c:pt>
                <c:pt idx="37">
                  <c:v>0.71718570591513253</c:v>
                </c:pt>
                <c:pt idx="38">
                  <c:v>0.5515042969078533</c:v>
                </c:pt>
                <c:pt idx="39">
                  <c:v>0.93553154661100768</c:v>
                </c:pt>
                <c:pt idx="40">
                  <c:v>1.0800794938507474</c:v>
                </c:pt>
                <c:pt idx="41">
                  <c:v>0.58012926730398706</c:v>
                </c:pt>
                <c:pt idx="42">
                  <c:v>0.5589140077264273</c:v>
                </c:pt>
                <c:pt idx="43">
                  <c:v>0.59872147306009971</c:v>
                </c:pt>
                <c:pt idx="44">
                  <c:v>0.44963705297084194</c:v>
                </c:pt>
                <c:pt idx="45">
                  <c:v>0.30195278907752215</c:v>
                </c:pt>
                <c:pt idx="46">
                  <c:v>1.4270802753041718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'相関係数を求める＆分析ツールを使う'!$B$2:$B$48</c15:f>
                <c15:dlblRangeCache>
                  <c:ptCount val="47"/>
                  <c:pt idx="0">
                    <c:v>北海道</c:v>
                  </c:pt>
                  <c:pt idx="1">
                    <c:v>青森県</c:v>
                  </c:pt>
                  <c:pt idx="2">
                    <c:v>岩手県</c:v>
                  </c:pt>
                  <c:pt idx="3">
                    <c:v>宮城県</c:v>
                  </c:pt>
                  <c:pt idx="4">
                    <c:v>秋田県</c:v>
                  </c:pt>
                  <c:pt idx="5">
                    <c:v>山形県</c:v>
                  </c:pt>
                  <c:pt idx="6">
                    <c:v>福島県</c:v>
                  </c:pt>
                  <c:pt idx="7">
                    <c:v>茨城県</c:v>
                  </c:pt>
                  <c:pt idx="8">
                    <c:v>栃木県</c:v>
                  </c:pt>
                  <c:pt idx="9">
                    <c:v>群馬県</c:v>
                  </c:pt>
                  <c:pt idx="10">
                    <c:v>埼玉県</c:v>
                  </c:pt>
                  <c:pt idx="11">
                    <c:v>千葉県</c:v>
                  </c:pt>
                  <c:pt idx="12">
                    <c:v>東京都</c:v>
                  </c:pt>
                  <c:pt idx="13">
                    <c:v>神奈川県</c:v>
                  </c:pt>
                  <c:pt idx="14">
                    <c:v>新潟県</c:v>
                  </c:pt>
                  <c:pt idx="15">
                    <c:v>富山県</c:v>
                  </c:pt>
                  <c:pt idx="16">
                    <c:v>石川県</c:v>
                  </c:pt>
                  <c:pt idx="17">
                    <c:v>福井県</c:v>
                  </c:pt>
                  <c:pt idx="18">
                    <c:v>山梨県</c:v>
                  </c:pt>
                  <c:pt idx="19">
                    <c:v>長野県</c:v>
                  </c:pt>
                  <c:pt idx="20">
                    <c:v>岐阜県</c:v>
                  </c:pt>
                  <c:pt idx="21">
                    <c:v>静岡県</c:v>
                  </c:pt>
                  <c:pt idx="22">
                    <c:v>愛知県</c:v>
                  </c:pt>
                  <c:pt idx="23">
                    <c:v>三重県</c:v>
                  </c:pt>
                  <c:pt idx="24">
                    <c:v>滋賀県</c:v>
                  </c:pt>
                  <c:pt idx="25">
                    <c:v>京都府</c:v>
                  </c:pt>
                  <c:pt idx="26">
                    <c:v>大阪府</c:v>
                  </c:pt>
                  <c:pt idx="27">
                    <c:v>兵庫県</c:v>
                  </c:pt>
                  <c:pt idx="28">
                    <c:v>奈良県</c:v>
                  </c:pt>
                  <c:pt idx="29">
                    <c:v>和歌山県</c:v>
                  </c:pt>
                  <c:pt idx="30">
                    <c:v>鳥取県</c:v>
                  </c:pt>
                  <c:pt idx="31">
                    <c:v>島根県</c:v>
                  </c:pt>
                  <c:pt idx="32">
                    <c:v>岡山県</c:v>
                  </c:pt>
                  <c:pt idx="33">
                    <c:v>広島県</c:v>
                  </c:pt>
                  <c:pt idx="34">
                    <c:v>山口県</c:v>
                  </c:pt>
                  <c:pt idx="35">
                    <c:v>徳島県</c:v>
                  </c:pt>
                  <c:pt idx="36">
                    <c:v>香川県</c:v>
                  </c:pt>
                  <c:pt idx="37">
                    <c:v>愛媛県</c:v>
                  </c:pt>
                  <c:pt idx="38">
                    <c:v>高知県</c:v>
                  </c:pt>
                  <c:pt idx="39">
                    <c:v>福岡県</c:v>
                  </c:pt>
                  <c:pt idx="40">
                    <c:v>佐賀県</c:v>
                  </c:pt>
                  <c:pt idx="41">
                    <c:v>長崎県</c:v>
                  </c:pt>
                  <c:pt idx="42">
                    <c:v>熊本県</c:v>
                  </c:pt>
                  <c:pt idx="43">
                    <c:v>大分県</c:v>
                  </c:pt>
                  <c:pt idx="44">
                    <c:v>宮崎県</c:v>
                  </c:pt>
                  <c:pt idx="45">
                    <c:v>鹿児島県</c:v>
                  </c:pt>
                  <c:pt idx="46">
                    <c:v>沖縄県</c:v>
                  </c:pt>
                </c15:dlblRangeCache>
              </c15:datalabelsRang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35925664"/>
        <c:axId val="435929584"/>
        <c:extLst/>
      </c:scatterChart>
      <c:valAx>
        <c:axId val="43592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ドトールの店舗数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29584"/>
        <c:crosses val="autoZero"/>
        <c:crossBetween val="midCat"/>
      </c:valAx>
      <c:valAx>
        <c:axId val="435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スタバの店舗数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92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fe_data" connectionId="1" autoFormatId="20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テーブル1" displayName="テーブル1" ref="A1:K49" totalsRowShown="0">
  <autoFilter ref="A1:K49">
    <filterColumn colId="0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</filters>
    </filterColumn>
  </autoFilter>
  <sortState ref="A2:K48">
    <sortCondition ref="A1:A49"/>
  </sortState>
  <tableColumns count="11">
    <tableColumn id="1" name="コード" dataDxfId="4"/>
    <tableColumn id="2" name="都道府県"/>
    <tableColumn id="3" name="人口"/>
    <tableColumn id="4" name="世帯数"/>
    <tableColumn id="5" name="スタバ"/>
    <tableColumn id="6" name="ドトール"/>
    <tableColumn id="7" name="コメダ"/>
    <tableColumn id="8" name="S人口比" dataDxfId="3">
      <calculatedColumnFormula>テーブル1[[#This Row],[スタバ]]/テーブル1[[#This Row],[人口]]*100000</calculatedColumnFormula>
    </tableColumn>
    <tableColumn id="9" name="D人口比" dataDxfId="2">
      <calculatedColumnFormula>テーブル1[[#This Row],[ドトール]]/テーブル1[[#This Row],[人口]]*100000</calculatedColumnFormula>
    </tableColumn>
    <tableColumn id="10" name="K人口比" dataDxfId="1">
      <calculatedColumnFormula>テーブル1[[#This Row],[コメダ]]/テーブル1[[#This Row],[人口]]*100000</calculatedColumnFormula>
    </tableColumn>
    <tableColumn id="11" name="人口（万人）" dataDxfId="0">
      <calculatedColumnFormula>テーブル1[[#This Row],[人口]]/10000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0"/>
  <sheetViews>
    <sheetView tabSelected="1" workbookViewId="0"/>
  </sheetViews>
  <sheetFormatPr defaultRowHeight="13.5" x14ac:dyDescent="0.15"/>
  <cols>
    <col min="1" max="1" width="7.75" style="6" customWidth="1"/>
    <col min="2" max="2" width="10.75" style="6" customWidth="1"/>
    <col min="3" max="3" width="10.5" style="6" bestFit="1" customWidth="1"/>
    <col min="4" max="4" width="9.5" style="6" bestFit="1" customWidth="1"/>
    <col min="5" max="5" width="8.125" style="6" customWidth="1"/>
    <col min="6" max="6" width="9.5" style="6" customWidth="1"/>
    <col min="7" max="7" width="7.75" style="6" customWidth="1"/>
    <col min="8" max="12" width="9" style="6"/>
    <col min="13" max="16384" width="9" style="9"/>
  </cols>
  <sheetData>
    <row r="1" spans="1:16" s="6" customFormat="1" x14ac:dyDescent="0.15">
      <c r="A1" s="7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103</v>
      </c>
      <c r="I1" s="6" t="s">
        <v>104</v>
      </c>
      <c r="J1" s="6" t="s">
        <v>105</v>
      </c>
      <c r="K1" s="6" t="s">
        <v>106</v>
      </c>
      <c r="M1" s="6" t="s">
        <v>146</v>
      </c>
    </row>
    <row r="2" spans="1:16" s="6" customFormat="1" ht="14.25" thickBot="1" x14ac:dyDescent="0.2">
      <c r="A2" s="7" t="s">
        <v>7</v>
      </c>
      <c r="B2" s="6" t="s">
        <v>8</v>
      </c>
      <c r="C2" s="6">
        <v>5339539</v>
      </c>
      <c r="D2" s="6">
        <v>2772845</v>
      </c>
      <c r="E2" s="6">
        <v>35</v>
      </c>
      <c r="F2" s="6">
        <v>25</v>
      </c>
      <c r="G2" s="6">
        <v>8</v>
      </c>
      <c r="H2" s="6">
        <f>テーブル1[[#This Row],[スタバ]]/テーブル1[[#This Row],[人口]]*100000</f>
        <v>0.65548729955900686</v>
      </c>
      <c r="I2" s="6">
        <f>テーブル1[[#This Row],[ドトール]]/テーブル1[[#This Row],[人口]]*100000</f>
        <v>0.46820521397071918</v>
      </c>
      <c r="J2" s="6">
        <f>テーブル1[[#This Row],[コメダ]]/テーブル1[[#This Row],[人口]]*100000</f>
        <v>0.14982566847063014</v>
      </c>
      <c r="K2" s="8">
        <f>テーブル1[[#This Row],[人口]]/10000</f>
        <v>533.95389999999998</v>
      </c>
      <c r="N2" s="6">
        <f>CORREL(C:C,D:D)</f>
        <v>0.99981913478163675</v>
      </c>
      <c r="O2" s="6" t="s">
        <v>117</v>
      </c>
    </row>
    <row r="3" spans="1:16" s="6" customFormat="1" ht="14.25" thickBot="1" x14ac:dyDescent="0.2">
      <c r="A3" s="7" t="s">
        <v>9</v>
      </c>
      <c r="B3" s="6" t="s">
        <v>10</v>
      </c>
      <c r="C3" s="6">
        <v>1308707</v>
      </c>
      <c r="D3" s="6">
        <v>591371</v>
      </c>
      <c r="E3" s="6">
        <v>9</v>
      </c>
      <c r="F3" s="6">
        <v>13</v>
      </c>
      <c r="G3" s="6">
        <v>0</v>
      </c>
      <c r="H3" s="6">
        <f>テーブル1[[#This Row],[スタバ]]/テーブル1[[#This Row],[人口]]*100000</f>
        <v>0.6877016780685058</v>
      </c>
      <c r="I3" s="6">
        <f>テーブル1[[#This Row],[ドトール]]/テーブル1[[#This Row],[人口]]*100000</f>
        <v>0.99334686832117502</v>
      </c>
      <c r="J3" s="6">
        <f>テーブル1[[#This Row],[コメダ]]/テーブル1[[#This Row],[人口]]*100000</f>
        <v>0</v>
      </c>
      <c r="K3" s="8">
        <f>テーブル1[[#This Row],[人口]]/10000</f>
        <v>130.8707</v>
      </c>
      <c r="M3" s="6" t="s">
        <v>111</v>
      </c>
      <c r="N3" s="13">
        <f>CORREL(C2:C48,D2:D48)</f>
        <v>0.99586494844238127</v>
      </c>
      <c r="O3" s="6" t="s">
        <v>118</v>
      </c>
    </row>
    <row r="4" spans="1:16" s="6" customFormat="1" x14ac:dyDescent="0.15">
      <c r="A4" s="7" t="s">
        <v>11</v>
      </c>
      <c r="B4" s="6" t="s">
        <v>12</v>
      </c>
      <c r="C4" s="6">
        <v>1264329</v>
      </c>
      <c r="D4" s="6">
        <v>524685</v>
      </c>
      <c r="E4" s="6">
        <v>8</v>
      </c>
      <c r="F4" s="6">
        <v>9</v>
      </c>
      <c r="G4" s="6">
        <v>1</v>
      </c>
      <c r="H4" s="6">
        <f>テーブル1[[#This Row],[スタバ]]/テーブル1[[#This Row],[人口]]*100000</f>
        <v>0.63274669805090289</v>
      </c>
      <c r="I4" s="6">
        <f>テーブル1[[#This Row],[ドトール]]/テーブル1[[#This Row],[人口]]*100000</f>
        <v>0.71184003530726581</v>
      </c>
      <c r="J4" s="6">
        <f>テーブル1[[#This Row],[コメダ]]/テーブル1[[#This Row],[人口]]*100000</f>
        <v>7.9093337256362861E-2</v>
      </c>
      <c r="K4" s="8">
        <f>テーブル1[[#This Row],[人口]]/10000</f>
        <v>126.4329</v>
      </c>
      <c r="N4" s="6">
        <f>CORREL(C2:C49,D2:D49)</f>
        <v>0.99981913478163675</v>
      </c>
      <c r="O4" s="6" t="s">
        <v>107</v>
      </c>
    </row>
    <row r="5" spans="1:16" s="6" customFormat="1" x14ac:dyDescent="0.15">
      <c r="A5" s="7" t="s">
        <v>13</v>
      </c>
      <c r="B5" s="6" t="s">
        <v>14</v>
      </c>
      <c r="C5" s="6">
        <v>2312080</v>
      </c>
      <c r="D5" s="6">
        <v>989296</v>
      </c>
      <c r="E5" s="6">
        <v>22</v>
      </c>
      <c r="F5" s="6">
        <v>27</v>
      </c>
      <c r="G5" s="6">
        <v>5</v>
      </c>
      <c r="H5" s="6">
        <f>テーブル1[[#This Row],[スタバ]]/テーブル1[[#This Row],[人口]]*100000</f>
        <v>0.95152416871388534</v>
      </c>
      <c r="I5" s="6">
        <f>テーブル1[[#This Row],[ドトール]]/テーブル1[[#This Row],[人口]]*100000</f>
        <v>1.1677796616034049</v>
      </c>
      <c r="J5" s="6">
        <f>テーブル1[[#This Row],[コメダ]]/テーブル1[[#This Row],[人口]]*100000</f>
        <v>0.21625549288951937</v>
      </c>
      <c r="K5" s="8">
        <f>テーブル1[[#This Row],[人口]]/10000</f>
        <v>231.208</v>
      </c>
      <c r="N5" s="6" t="s">
        <v>108</v>
      </c>
    </row>
    <row r="6" spans="1:16" s="6" customFormat="1" x14ac:dyDescent="0.15">
      <c r="A6" s="7" t="s">
        <v>15</v>
      </c>
      <c r="B6" s="6" t="s">
        <v>16</v>
      </c>
      <c r="C6" s="6">
        <v>1015057</v>
      </c>
      <c r="D6" s="6">
        <v>425933</v>
      </c>
      <c r="E6" s="6">
        <v>7</v>
      </c>
      <c r="F6" s="6">
        <v>2</v>
      </c>
      <c r="G6" s="6">
        <v>1</v>
      </c>
      <c r="H6" s="6">
        <f>テーブル1[[#This Row],[スタバ]]/テーブル1[[#This Row],[人口]]*100000</f>
        <v>0.68961644518485166</v>
      </c>
      <c r="I6" s="6">
        <f>テーブル1[[#This Row],[ドトール]]/テーブル1[[#This Row],[人口]]*100000</f>
        <v>0.19703327005281476</v>
      </c>
      <c r="J6" s="6">
        <f>テーブル1[[#This Row],[コメダ]]/テーブル1[[#This Row],[人口]]*100000</f>
        <v>9.8516635026407381E-2</v>
      </c>
      <c r="K6" s="8">
        <f>テーブル1[[#This Row],[人口]]/10000</f>
        <v>101.5057</v>
      </c>
    </row>
    <row r="7" spans="1:16" s="6" customFormat="1" x14ac:dyDescent="0.15">
      <c r="A7" s="7" t="s">
        <v>17</v>
      </c>
      <c r="B7" s="6" t="s">
        <v>18</v>
      </c>
      <c r="C7" s="6">
        <v>1106984</v>
      </c>
      <c r="D7" s="6">
        <v>413685</v>
      </c>
      <c r="E7" s="6">
        <v>7</v>
      </c>
      <c r="F7" s="6">
        <v>12</v>
      </c>
      <c r="G7" s="6">
        <v>3</v>
      </c>
      <c r="H7" s="6">
        <f>テーブル1[[#This Row],[スタバ]]/テーブル1[[#This Row],[人口]]*100000</f>
        <v>0.63234879636923391</v>
      </c>
      <c r="I7" s="6">
        <f>テーブル1[[#This Row],[ドトール]]/テーブル1[[#This Row],[人口]]*100000</f>
        <v>1.0840265080615439</v>
      </c>
      <c r="J7" s="6">
        <f>テーブル1[[#This Row],[コメダ]]/テーブル1[[#This Row],[人口]]*100000</f>
        <v>0.27100662701538597</v>
      </c>
      <c r="K7" s="8">
        <f>テーブル1[[#This Row],[人口]]/10000</f>
        <v>110.69840000000001</v>
      </c>
      <c r="M7" s="6" t="s">
        <v>112</v>
      </c>
      <c r="N7" s="14">
        <f>N3^2</f>
        <v>0.99174699553614676</v>
      </c>
      <c r="O7" s="6" t="s">
        <v>119</v>
      </c>
    </row>
    <row r="8" spans="1:16" s="6" customFormat="1" x14ac:dyDescent="0.15">
      <c r="A8" s="7" t="s">
        <v>19</v>
      </c>
      <c r="B8" s="6" t="s">
        <v>20</v>
      </c>
      <c r="C8" s="6">
        <v>1919680</v>
      </c>
      <c r="D8" s="6">
        <v>781157</v>
      </c>
      <c r="E8" s="6">
        <v>9</v>
      </c>
      <c r="F8" s="6">
        <v>25</v>
      </c>
      <c r="G8" s="6">
        <v>6</v>
      </c>
      <c r="H8" s="6">
        <f>テーブル1[[#This Row],[スタバ]]/テーブル1[[#This Row],[人口]]*100000</f>
        <v>0.46882813802300383</v>
      </c>
      <c r="I8" s="6">
        <f>テーブル1[[#This Row],[ドトール]]/テーブル1[[#This Row],[人口]]*100000</f>
        <v>1.3023003833972329</v>
      </c>
      <c r="J8" s="6">
        <f>テーブル1[[#This Row],[コメダ]]/テーブル1[[#This Row],[人口]]*100000</f>
        <v>0.3125520920153359</v>
      </c>
      <c r="K8" s="8">
        <f>テーブル1[[#This Row],[人口]]/10000</f>
        <v>191.96799999999999</v>
      </c>
      <c r="O8" s="6" t="s">
        <v>120</v>
      </c>
    </row>
    <row r="9" spans="1:16" s="6" customFormat="1" x14ac:dyDescent="0.15">
      <c r="A9" s="7" t="s">
        <v>21</v>
      </c>
      <c r="B9" s="6" t="s">
        <v>22</v>
      </c>
      <c r="C9" s="6">
        <v>2951087</v>
      </c>
      <c r="D9" s="6">
        <v>1235665</v>
      </c>
      <c r="E9" s="6">
        <v>31</v>
      </c>
      <c r="F9" s="6">
        <v>11</v>
      </c>
      <c r="G9" s="6">
        <v>12</v>
      </c>
      <c r="H9" s="6">
        <f>テーブル1[[#This Row],[スタバ]]/テーブル1[[#This Row],[人口]]*100000</f>
        <v>1.0504603896801417</v>
      </c>
      <c r="I9" s="6">
        <f>テーブル1[[#This Row],[ドトール]]/テーブル1[[#This Row],[人口]]*100000</f>
        <v>0.37274400924134055</v>
      </c>
      <c r="J9" s="6">
        <f>テーブル1[[#This Row],[コメダ]]/テーブル1[[#This Row],[人口]]*100000</f>
        <v>0.40662982826328065</v>
      </c>
      <c r="K9" s="8">
        <f>テーブル1[[#This Row],[人口]]/10000</f>
        <v>295.1087</v>
      </c>
    </row>
    <row r="10" spans="1:16" s="6" customFormat="1" x14ac:dyDescent="0.15">
      <c r="A10" s="7" t="s">
        <v>23</v>
      </c>
      <c r="B10" s="6" t="s">
        <v>24</v>
      </c>
      <c r="C10" s="6">
        <v>1985738</v>
      </c>
      <c r="D10" s="6">
        <v>826672</v>
      </c>
      <c r="E10" s="6">
        <v>24</v>
      </c>
      <c r="F10" s="6">
        <v>10</v>
      </c>
      <c r="G10" s="6">
        <v>10</v>
      </c>
      <c r="H10" s="6">
        <f>テーブル1[[#This Row],[スタバ]]/テーブル1[[#This Row],[人口]]*100000</f>
        <v>1.2086186596620501</v>
      </c>
      <c r="I10" s="6">
        <f>テーブル1[[#This Row],[ドトール]]/テーブル1[[#This Row],[人口]]*100000</f>
        <v>0.50359110819252084</v>
      </c>
      <c r="J10" s="6">
        <f>テーブル1[[#This Row],[コメダ]]/テーブル1[[#This Row],[人口]]*100000</f>
        <v>0.50359110819252084</v>
      </c>
      <c r="K10" s="8">
        <f>テーブル1[[#This Row],[人口]]/10000</f>
        <v>198.57380000000001</v>
      </c>
      <c r="M10" s="6" t="s">
        <v>147</v>
      </c>
    </row>
    <row r="11" spans="1:16" s="6" customFormat="1" ht="14.25" thickBot="1" x14ac:dyDescent="0.2">
      <c r="A11" s="7" t="s">
        <v>25</v>
      </c>
      <c r="B11" s="6" t="s">
        <v>26</v>
      </c>
      <c r="C11" s="6">
        <v>1990584</v>
      </c>
      <c r="D11" s="6">
        <v>841085</v>
      </c>
      <c r="E11" s="6">
        <v>15</v>
      </c>
      <c r="F11" s="6">
        <v>7</v>
      </c>
      <c r="G11" s="6">
        <v>7</v>
      </c>
      <c r="H11" s="6">
        <f>テーブル1[[#This Row],[スタバ]]/テーブル1[[#This Row],[人口]]*100000</f>
        <v>0.75354770258376436</v>
      </c>
      <c r="I11" s="6">
        <f>テーブル1[[#This Row],[ドトール]]/テーブル1[[#This Row],[人口]]*100000</f>
        <v>0.35165559453909001</v>
      </c>
      <c r="J11" s="6">
        <f>テーブル1[[#This Row],[コメダ]]/テーブル1[[#This Row],[人口]]*100000</f>
        <v>0.35165559453909001</v>
      </c>
      <c r="K11" s="8">
        <f>テーブル1[[#This Row],[人口]]/10000</f>
        <v>199.05840000000001</v>
      </c>
      <c r="M11" s="6" t="s">
        <v>110</v>
      </c>
    </row>
    <row r="12" spans="1:16" s="6" customFormat="1" x14ac:dyDescent="0.15">
      <c r="A12" s="7" t="s">
        <v>27</v>
      </c>
      <c r="B12" s="6" t="s">
        <v>28</v>
      </c>
      <c r="C12" s="6">
        <v>7363011</v>
      </c>
      <c r="D12" s="6">
        <v>3259736</v>
      </c>
      <c r="E12" s="6">
        <v>66</v>
      </c>
      <c r="F12" s="6">
        <v>79</v>
      </c>
      <c r="G12" s="6">
        <v>27</v>
      </c>
      <c r="H12" s="6">
        <f>テーブル1[[#This Row],[スタバ]]/テーブル1[[#This Row],[人口]]*100000</f>
        <v>0.89637242155417118</v>
      </c>
      <c r="I12" s="6">
        <f>テーブル1[[#This Row],[ドトール]]/テーブル1[[#This Row],[人口]]*100000</f>
        <v>1.0729306257996898</v>
      </c>
      <c r="J12" s="6">
        <f>テーブル1[[#This Row],[コメダ]]/テーブル1[[#This Row],[人口]]*100000</f>
        <v>0.36669780881761554</v>
      </c>
      <c r="K12" s="8">
        <f>テーブル1[[#This Row],[人口]]/10000</f>
        <v>736.30110000000002</v>
      </c>
      <c r="N12" s="5"/>
      <c r="O12" s="5" t="s">
        <v>2</v>
      </c>
      <c r="P12" s="5" t="s">
        <v>3</v>
      </c>
    </row>
    <row r="13" spans="1:16" s="6" customFormat="1" x14ac:dyDescent="0.15">
      <c r="A13" s="7" t="s">
        <v>29</v>
      </c>
      <c r="B13" s="6" t="s">
        <v>30</v>
      </c>
      <c r="C13" s="6">
        <v>6298992</v>
      </c>
      <c r="D13" s="6">
        <v>2851491</v>
      </c>
      <c r="E13" s="6">
        <v>66</v>
      </c>
      <c r="F13" s="6">
        <v>78</v>
      </c>
      <c r="G13" s="6">
        <v>24</v>
      </c>
      <c r="H13" s="6">
        <f>テーブル1[[#This Row],[スタバ]]/テーブル1[[#This Row],[人口]]*100000</f>
        <v>1.047786693490006</v>
      </c>
      <c r="I13" s="6">
        <f>テーブル1[[#This Row],[ドトール]]/テーブル1[[#This Row],[人口]]*100000</f>
        <v>1.2382933650336434</v>
      </c>
      <c r="J13" s="6">
        <f>テーブル1[[#This Row],[コメダ]]/テーブル1[[#This Row],[人口]]*100000</f>
        <v>0.38101334308727491</v>
      </c>
      <c r="K13" s="8">
        <f>テーブル1[[#This Row],[人口]]/10000</f>
        <v>629.89919999999995</v>
      </c>
      <c r="N13" s="3" t="s">
        <v>2</v>
      </c>
      <c r="O13" s="3">
        <v>1</v>
      </c>
      <c r="P13" s="3"/>
    </row>
    <row r="14" spans="1:16" s="6" customFormat="1" ht="14.25" thickBot="1" x14ac:dyDescent="0.2">
      <c r="A14" s="7" t="s">
        <v>31</v>
      </c>
      <c r="B14" s="6" t="s">
        <v>32</v>
      </c>
      <c r="C14" s="6">
        <v>13637346</v>
      </c>
      <c r="D14" s="6">
        <v>7096622</v>
      </c>
      <c r="E14" s="6">
        <v>320</v>
      </c>
      <c r="F14" s="6">
        <v>507</v>
      </c>
      <c r="G14" s="6">
        <v>52</v>
      </c>
      <c r="H14" s="6">
        <f>テーブル1[[#This Row],[スタバ]]/テーブル1[[#This Row],[人口]]*100000</f>
        <v>2.3464976249777632</v>
      </c>
      <c r="I14" s="6">
        <f>テーブル1[[#This Row],[ドトール]]/テーブル1[[#This Row],[人口]]*100000</f>
        <v>3.7177321745741438</v>
      </c>
      <c r="J14" s="6">
        <f>テーブル1[[#This Row],[コメダ]]/テーブル1[[#This Row],[人口]]*100000</f>
        <v>0.3813058640588865</v>
      </c>
      <c r="K14" s="8">
        <f>テーブル1[[#This Row],[人口]]/10000</f>
        <v>1363.7346</v>
      </c>
      <c r="N14" s="4" t="s">
        <v>3</v>
      </c>
      <c r="O14" s="15">
        <v>0.99586494844238127</v>
      </c>
      <c r="P14" s="4">
        <v>1</v>
      </c>
    </row>
    <row r="15" spans="1:16" s="6" customFormat="1" x14ac:dyDescent="0.15">
      <c r="A15" s="7" t="s">
        <v>33</v>
      </c>
      <c r="B15" s="6" t="s">
        <v>34</v>
      </c>
      <c r="C15" s="6">
        <v>9171274</v>
      </c>
      <c r="D15" s="6">
        <v>4280874</v>
      </c>
      <c r="E15" s="6">
        <v>104</v>
      </c>
      <c r="F15" s="6">
        <v>175</v>
      </c>
      <c r="G15" s="6">
        <v>34</v>
      </c>
      <c r="H15" s="6">
        <f>テーブル1[[#This Row],[スタバ]]/テーブル1[[#This Row],[人口]]*100000</f>
        <v>1.1339754978425025</v>
      </c>
      <c r="I15" s="6">
        <f>テーブル1[[#This Row],[ドトール]]/テーブル1[[#This Row],[人口]]*100000</f>
        <v>1.9081318473311342</v>
      </c>
      <c r="J15" s="6">
        <f>テーブル1[[#This Row],[コメダ]]/テーブル1[[#This Row],[人口]]*100000</f>
        <v>0.37072275891004891</v>
      </c>
      <c r="K15" s="8">
        <f>テーブル1[[#This Row],[人口]]/10000</f>
        <v>917.12739999999997</v>
      </c>
      <c r="M15" s="6" t="s">
        <v>109</v>
      </c>
    </row>
    <row r="16" spans="1:16" s="6" customFormat="1" x14ac:dyDescent="0.15">
      <c r="A16" s="7" t="s">
        <v>35</v>
      </c>
      <c r="B16" s="6" t="s">
        <v>36</v>
      </c>
      <c r="C16" s="6">
        <v>2281291</v>
      </c>
      <c r="D16" s="6">
        <v>895463</v>
      </c>
      <c r="E16" s="6">
        <v>13</v>
      </c>
      <c r="F16" s="6">
        <v>6</v>
      </c>
      <c r="G16" s="6">
        <v>8</v>
      </c>
      <c r="H16" s="6">
        <f>テーブル1[[#This Row],[スタバ]]/テーブル1[[#This Row],[人口]]*100000</f>
        <v>0.56985277196113948</v>
      </c>
      <c r="I16" s="6">
        <f>テーブル1[[#This Row],[ドトール]]/テーブル1[[#This Row],[人口]]*100000</f>
        <v>0.26300897167437209</v>
      </c>
      <c r="J16" s="6">
        <f>テーブル1[[#This Row],[コメダ]]/テーブル1[[#This Row],[人口]]*100000</f>
        <v>0.35067862889916279</v>
      </c>
      <c r="K16" s="8">
        <f>テーブル1[[#This Row],[人口]]/10000</f>
        <v>228.12909999999999</v>
      </c>
    </row>
    <row r="17" spans="1:21" s="6" customFormat="1" x14ac:dyDescent="0.15">
      <c r="A17" s="7" t="s">
        <v>37</v>
      </c>
      <c r="B17" s="6" t="s">
        <v>38</v>
      </c>
      <c r="C17" s="6">
        <v>1069512</v>
      </c>
      <c r="D17" s="6">
        <v>418653</v>
      </c>
      <c r="E17" s="6">
        <v>9</v>
      </c>
      <c r="F17" s="6">
        <v>6</v>
      </c>
      <c r="G17" s="6">
        <v>6</v>
      </c>
      <c r="H17" s="6">
        <f>テーブル1[[#This Row],[スタバ]]/テーブル1[[#This Row],[人口]]*100000</f>
        <v>0.84150528465318775</v>
      </c>
      <c r="I17" s="6">
        <f>テーブル1[[#This Row],[ドトール]]/テーブル1[[#This Row],[人口]]*100000</f>
        <v>0.56100352310212509</v>
      </c>
      <c r="J17" s="6">
        <f>テーブル1[[#This Row],[コメダ]]/テーブル1[[#This Row],[人口]]*100000</f>
        <v>0.56100352310212509</v>
      </c>
      <c r="K17" s="8">
        <f>テーブル1[[#This Row],[人口]]/10000</f>
        <v>106.9512</v>
      </c>
    </row>
    <row r="18" spans="1:21" x14ac:dyDescent="0.15">
      <c r="A18" s="7" t="s">
        <v>39</v>
      </c>
      <c r="B18" s="6" t="s">
        <v>40</v>
      </c>
      <c r="C18" s="6">
        <v>1150398</v>
      </c>
      <c r="D18" s="6">
        <v>482491</v>
      </c>
      <c r="E18" s="6">
        <v>10</v>
      </c>
      <c r="F18" s="6">
        <v>4</v>
      </c>
      <c r="G18" s="6">
        <v>8</v>
      </c>
      <c r="H18" s="6">
        <f>テーブル1[[#This Row],[スタバ]]/テーブル1[[#This Row],[人口]]*100000</f>
        <v>0.86926437632888798</v>
      </c>
      <c r="I18" s="6">
        <f>テーブル1[[#This Row],[ドトール]]/テーブル1[[#This Row],[人口]]*100000</f>
        <v>0.34770575053155517</v>
      </c>
      <c r="J18" s="6">
        <f>テーブル1[[#This Row],[コメダ]]/テーブル1[[#This Row],[人口]]*100000</f>
        <v>0.69541150106311034</v>
      </c>
      <c r="K18" s="8">
        <f>テーブル1[[#This Row],[人口]]/10000</f>
        <v>115.0398</v>
      </c>
      <c r="M18" s="9" t="s">
        <v>148</v>
      </c>
    </row>
    <row r="19" spans="1:21" x14ac:dyDescent="0.15">
      <c r="A19" s="7" t="s">
        <v>41</v>
      </c>
      <c r="B19" s="6" t="s">
        <v>42</v>
      </c>
      <c r="C19" s="6">
        <v>790758</v>
      </c>
      <c r="D19" s="6">
        <v>292518</v>
      </c>
      <c r="E19" s="6">
        <v>6</v>
      </c>
      <c r="F19" s="6">
        <v>3</v>
      </c>
      <c r="G19" s="6">
        <v>6</v>
      </c>
      <c r="H19" s="6">
        <f>テーブル1[[#This Row],[スタバ]]/テーブル1[[#This Row],[人口]]*100000</f>
        <v>0.75876564005675562</v>
      </c>
      <c r="I19" s="6">
        <f>テーブル1[[#This Row],[ドトール]]/テーブル1[[#This Row],[人口]]*100000</f>
        <v>0.37938282002837781</v>
      </c>
      <c r="J19" s="6">
        <f>テーブル1[[#This Row],[コメダ]]/テーブル1[[#This Row],[人口]]*100000</f>
        <v>0.75876564005675562</v>
      </c>
      <c r="K19" s="8">
        <f>テーブル1[[#This Row],[人口]]/10000</f>
        <v>79.075800000000001</v>
      </c>
      <c r="M19" s="9" t="s">
        <v>143</v>
      </c>
    </row>
    <row r="20" spans="1:21" x14ac:dyDescent="0.15">
      <c r="A20" s="7" t="s">
        <v>43</v>
      </c>
      <c r="B20" s="6" t="s">
        <v>44</v>
      </c>
      <c r="C20" s="6">
        <v>838823</v>
      </c>
      <c r="D20" s="6">
        <v>358393</v>
      </c>
      <c r="E20" s="6">
        <v>11</v>
      </c>
      <c r="F20" s="6">
        <v>2</v>
      </c>
      <c r="G20" s="6">
        <v>4</v>
      </c>
      <c r="H20" s="6">
        <f>テーブル1[[#This Row],[スタバ]]/テーブル1[[#This Row],[人口]]*100000</f>
        <v>1.3113612764552236</v>
      </c>
      <c r="I20" s="6">
        <f>テーブル1[[#This Row],[ドトール]]/テーブル1[[#This Row],[人口]]*100000</f>
        <v>0.23842932299185882</v>
      </c>
      <c r="J20" s="6">
        <f>テーブル1[[#This Row],[コメダ]]/テーブル1[[#This Row],[人口]]*100000</f>
        <v>0.47685864598371763</v>
      </c>
      <c r="K20" s="8">
        <f>テーブル1[[#This Row],[人口]]/10000</f>
        <v>83.882300000000001</v>
      </c>
      <c r="M20" t="s">
        <v>121</v>
      </c>
      <c r="N20"/>
      <c r="O20"/>
      <c r="P20"/>
      <c r="Q20"/>
      <c r="R20"/>
      <c r="S20"/>
      <c r="T20"/>
      <c r="U20"/>
    </row>
    <row r="21" spans="1:21" ht="14.25" thickBot="1" x14ac:dyDescent="0.2">
      <c r="A21" s="7" t="s">
        <v>45</v>
      </c>
      <c r="B21" s="6" t="s">
        <v>46</v>
      </c>
      <c r="C21" s="6">
        <v>2114140</v>
      </c>
      <c r="D21" s="6">
        <v>866562</v>
      </c>
      <c r="E21" s="6">
        <v>20</v>
      </c>
      <c r="F21" s="6">
        <v>4</v>
      </c>
      <c r="G21" s="6">
        <v>10</v>
      </c>
      <c r="H21" s="6">
        <f>テーブル1[[#This Row],[スタバ]]/テーブル1[[#This Row],[人口]]*100000</f>
        <v>0.94601114401127639</v>
      </c>
      <c r="I21" s="6">
        <f>テーブル1[[#This Row],[ドトール]]/テーブル1[[#This Row],[人口]]*100000</f>
        <v>0.18920222880225529</v>
      </c>
      <c r="J21" s="6">
        <f>テーブル1[[#This Row],[コメダ]]/テーブル1[[#This Row],[人口]]*100000</f>
        <v>0.4730055720056382</v>
      </c>
      <c r="K21" s="8">
        <f>テーブル1[[#This Row],[人口]]/10000</f>
        <v>211.41399999999999</v>
      </c>
      <c r="M21"/>
      <c r="N21"/>
      <c r="O21"/>
      <c r="P21"/>
      <c r="Q21"/>
      <c r="R21"/>
      <c r="S21"/>
      <c r="T21"/>
      <c r="U21"/>
    </row>
    <row r="22" spans="1:21" x14ac:dyDescent="0.15">
      <c r="A22" s="7" t="s">
        <v>47</v>
      </c>
      <c r="B22" s="6" t="s">
        <v>48</v>
      </c>
      <c r="C22" s="6">
        <v>2054349</v>
      </c>
      <c r="D22" s="6">
        <v>816077</v>
      </c>
      <c r="E22" s="6">
        <v>13</v>
      </c>
      <c r="F22" s="6">
        <v>12</v>
      </c>
      <c r="G22" s="6">
        <v>32</v>
      </c>
      <c r="H22" s="6">
        <f>テーブル1[[#This Row],[スタバ]]/テーブル1[[#This Row],[人口]]*100000</f>
        <v>0.63280387120202064</v>
      </c>
      <c r="I22" s="6">
        <f>テーブル1[[#This Row],[ドトール]]/テーブル1[[#This Row],[人口]]*100000</f>
        <v>0.58412665034032674</v>
      </c>
      <c r="J22" s="6">
        <f>テーブル1[[#This Row],[コメダ]]/テーブル1[[#This Row],[人口]]*100000</f>
        <v>1.5576710675742049</v>
      </c>
      <c r="K22" s="8">
        <f>テーブル1[[#This Row],[人口]]/10000</f>
        <v>205.4349</v>
      </c>
      <c r="M22" s="10" t="s">
        <v>122</v>
      </c>
      <c r="N22" s="10"/>
      <c r="O22"/>
      <c r="P22"/>
      <c r="Q22"/>
      <c r="R22"/>
      <c r="S22"/>
      <c r="T22"/>
      <c r="U22"/>
    </row>
    <row r="23" spans="1:21" x14ac:dyDescent="0.15">
      <c r="A23" s="7" t="s">
        <v>49</v>
      </c>
      <c r="B23" s="6" t="s">
        <v>50</v>
      </c>
      <c r="C23" s="6">
        <v>3743015</v>
      </c>
      <c r="D23" s="6">
        <v>1571636</v>
      </c>
      <c r="E23" s="6">
        <v>31</v>
      </c>
      <c r="F23" s="6">
        <v>20</v>
      </c>
      <c r="G23" s="6">
        <v>29</v>
      </c>
      <c r="H23" s="6">
        <f>テーブル1[[#This Row],[スタバ]]/テーブル1[[#This Row],[人口]]*100000</f>
        <v>0.82820934460588591</v>
      </c>
      <c r="I23" s="6">
        <f>テーブル1[[#This Row],[ドトール]]/テーブル1[[#This Row],[人口]]*100000</f>
        <v>0.53432860942315219</v>
      </c>
      <c r="J23" s="6">
        <f>テーブル1[[#This Row],[コメダ]]/テーブル1[[#This Row],[人口]]*100000</f>
        <v>0.77477648366357066</v>
      </c>
      <c r="K23" s="8">
        <f>テーブル1[[#This Row],[人口]]/10000</f>
        <v>374.30149999999998</v>
      </c>
      <c r="M23" s="3" t="s">
        <v>123</v>
      </c>
      <c r="N23" s="12">
        <v>0.99586494844238138</v>
      </c>
      <c r="O23" t="s">
        <v>144</v>
      </c>
      <c r="P23"/>
      <c r="Q23"/>
      <c r="R23"/>
      <c r="S23"/>
      <c r="T23"/>
      <c r="U23"/>
    </row>
    <row r="24" spans="1:21" x14ac:dyDescent="0.15">
      <c r="A24" s="7" t="s">
        <v>51</v>
      </c>
      <c r="B24" s="6" t="s">
        <v>52</v>
      </c>
      <c r="C24" s="6">
        <v>7551840</v>
      </c>
      <c r="D24" s="6">
        <v>3257903</v>
      </c>
      <c r="E24" s="6">
        <v>95</v>
      </c>
      <c r="F24" s="6">
        <v>49</v>
      </c>
      <c r="G24" s="6">
        <v>240</v>
      </c>
      <c r="H24" s="6">
        <f>テーブル1[[#This Row],[スタバ]]/テーブル1[[#This Row],[人口]]*100000</f>
        <v>1.2579715671942202</v>
      </c>
      <c r="I24" s="6">
        <f>テーブル1[[#This Row],[ドトール]]/テーブル1[[#This Row],[人口]]*100000</f>
        <v>0.64884849255280841</v>
      </c>
      <c r="J24" s="6">
        <f>テーブル1[[#This Row],[コメダ]]/テーブル1[[#This Row],[人口]]*100000</f>
        <v>3.1780334329117141</v>
      </c>
      <c r="K24" s="8">
        <f>テーブル1[[#This Row],[人口]]/10000</f>
        <v>755.18399999999997</v>
      </c>
      <c r="M24" s="3" t="s">
        <v>124</v>
      </c>
      <c r="N24" s="3">
        <v>0.99174699553614698</v>
      </c>
      <c r="O24"/>
      <c r="P24"/>
      <c r="Q24"/>
      <c r="R24"/>
      <c r="S24"/>
      <c r="T24"/>
      <c r="U24"/>
    </row>
    <row r="25" spans="1:21" x14ac:dyDescent="0.15">
      <c r="A25" s="7" t="s">
        <v>53</v>
      </c>
      <c r="B25" s="6" t="s">
        <v>54</v>
      </c>
      <c r="C25" s="6">
        <v>1834269</v>
      </c>
      <c r="D25" s="6">
        <v>789961</v>
      </c>
      <c r="E25" s="6">
        <v>16</v>
      </c>
      <c r="F25" s="6">
        <v>7</v>
      </c>
      <c r="G25" s="6">
        <v>30</v>
      </c>
      <c r="H25" s="6">
        <f>テーブル1[[#This Row],[スタバ]]/テーブル1[[#This Row],[人口]]*100000</f>
        <v>0.87228209166703463</v>
      </c>
      <c r="I25" s="6">
        <f>テーブル1[[#This Row],[ドトール]]/テーブル1[[#This Row],[人口]]*100000</f>
        <v>0.38162341510432762</v>
      </c>
      <c r="J25" s="6">
        <f>テーブル1[[#This Row],[コメダ]]/テーブル1[[#This Row],[人口]]*100000</f>
        <v>1.6355289218756899</v>
      </c>
      <c r="K25" s="8">
        <f>テーブル1[[#This Row],[人口]]/10000</f>
        <v>183.42689999999999</v>
      </c>
      <c r="M25" s="3" t="s">
        <v>125</v>
      </c>
      <c r="N25" s="3">
        <v>0.99156359543695027</v>
      </c>
      <c r="O25"/>
      <c r="P25"/>
      <c r="Q25"/>
      <c r="R25"/>
      <c r="S25"/>
      <c r="T25"/>
      <c r="U25"/>
    </row>
    <row r="26" spans="1:21" x14ac:dyDescent="0.15">
      <c r="A26" s="7" t="s">
        <v>55</v>
      </c>
      <c r="B26" s="6" t="s">
        <v>56</v>
      </c>
      <c r="C26" s="6">
        <v>1419635</v>
      </c>
      <c r="D26" s="6">
        <v>572842</v>
      </c>
      <c r="E26" s="6">
        <v>14</v>
      </c>
      <c r="F26" s="6">
        <v>1</v>
      </c>
      <c r="G26" s="6">
        <v>16</v>
      </c>
      <c r="H26" s="6">
        <f>テーブル1[[#This Row],[スタバ]]/テーブル1[[#This Row],[人口]]*100000</f>
        <v>0.98616898005473241</v>
      </c>
      <c r="I26" s="6">
        <f>テーブル1[[#This Row],[ドトール]]/テーブル1[[#This Row],[人口]]*100000</f>
        <v>7.0440641432480883E-2</v>
      </c>
      <c r="J26" s="6">
        <f>テーブル1[[#This Row],[コメダ]]/テーブル1[[#This Row],[人口]]*100000</f>
        <v>1.1270502629196941</v>
      </c>
      <c r="K26" s="8">
        <f>テーブル1[[#This Row],[人口]]/10000</f>
        <v>141.96350000000001</v>
      </c>
      <c r="M26" s="3" t="s">
        <v>126</v>
      </c>
      <c r="N26" s="3">
        <v>124700.01896758215</v>
      </c>
      <c r="O26"/>
      <c r="P26"/>
      <c r="Q26"/>
      <c r="R26"/>
      <c r="S26"/>
      <c r="T26"/>
      <c r="U26"/>
    </row>
    <row r="27" spans="1:21" ht="14.25" thickBot="1" x14ac:dyDescent="0.2">
      <c r="A27" s="7" t="s">
        <v>57</v>
      </c>
      <c r="B27" s="6" t="s">
        <v>58</v>
      </c>
      <c r="C27" s="6">
        <v>2563152</v>
      </c>
      <c r="D27" s="6">
        <v>1210844</v>
      </c>
      <c r="E27" s="6">
        <v>33</v>
      </c>
      <c r="F27" s="6">
        <v>22</v>
      </c>
      <c r="G27" s="6">
        <v>15</v>
      </c>
      <c r="H27" s="6">
        <f>テーブル1[[#This Row],[スタバ]]/テーブル1[[#This Row],[人口]]*100000</f>
        <v>1.2874772935822769</v>
      </c>
      <c r="I27" s="6">
        <f>テーブル1[[#This Row],[ドトール]]/テーブル1[[#This Row],[人口]]*100000</f>
        <v>0.8583181957215178</v>
      </c>
      <c r="J27" s="6">
        <f>テーブル1[[#This Row],[コメダ]]/テーブル1[[#This Row],[人口]]*100000</f>
        <v>0.58521695162830767</v>
      </c>
      <c r="K27" s="8">
        <f>テーブル1[[#This Row],[人口]]/10000</f>
        <v>256.3152</v>
      </c>
      <c r="M27" s="4" t="s">
        <v>127</v>
      </c>
      <c r="N27" s="4">
        <v>47</v>
      </c>
      <c r="O27"/>
      <c r="P27"/>
      <c r="Q27"/>
      <c r="R27"/>
      <c r="S27"/>
      <c r="T27"/>
      <c r="U27"/>
    </row>
    <row r="28" spans="1:21" x14ac:dyDescent="0.15">
      <c r="A28" s="7" t="s">
        <v>59</v>
      </c>
      <c r="B28" s="6" t="s">
        <v>60</v>
      </c>
      <c r="C28" s="6">
        <v>8856444</v>
      </c>
      <c r="D28" s="6">
        <v>4261381</v>
      </c>
      <c r="E28" s="6">
        <v>103</v>
      </c>
      <c r="F28" s="6">
        <v>81</v>
      </c>
      <c r="G28" s="6">
        <v>50</v>
      </c>
      <c r="H28" s="6">
        <f>テーブル1[[#This Row],[スタバ]]/テーブル1[[#This Row],[人口]]*100000</f>
        <v>1.1629949898627485</v>
      </c>
      <c r="I28" s="6">
        <f>テーブル1[[#This Row],[ドトール]]/テーブル1[[#This Row],[人口]]*100000</f>
        <v>0.91458829299886057</v>
      </c>
      <c r="J28" s="6">
        <f>テーブル1[[#This Row],[コメダ]]/テーブル1[[#This Row],[人口]]*100000</f>
        <v>0.56456067469065463</v>
      </c>
      <c r="K28" s="8">
        <f>テーブル1[[#This Row],[人口]]/10000</f>
        <v>885.64440000000002</v>
      </c>
      <c r="M28"/>
      <c r="N28"/>
      <c r="O28"/>
      <c r="P28"/>
      <c r="Q28"/>
      <c r="R28"/>
      <c r="S28"/>
      <c r="T28"/>
      <c r="U28"/>
    </row>
    <row r="29" spans="1:21" ht="14.25" thickBot="1" x14ac:dyDescent="0.2">
      <c r="A29" s="7" t="s">
        <v>61</v>
      </c>
      <c r="B29" s="6" t="s">
        <v>62</v>
      </c>
      <c r="C29" s="6">
        <v>5589708</v>
      </c>
      <c r="D29" s="6">
        <v>2524247</v>
      </c>
      <c r="E29" s="6">
        <v>50</v>
      </c>
      <c r="F29" s="6">
        <v>30</v>
      </c>
      <c r="G29" s="6">
        <v>29</v>
      </c>
      <c r="H29" s="6">
        <f>テーブル1[[#This Row],[スタバ]]/テーブル1[[#This Row],[人口]]*100000</f>
        <v>0.89450110810797268</v>
      </c>
      <c r="I29" s="6">
        <f>テーブル1[[#This Row],[ドトール]]/テーブル1[[#This Row],[人口]]*100000</f>
        <v>0.53670066486478363</v>
      </c>
      <c r="J29" s="6">
        <f>テーブル1[[#This Row],[コメダ]]/テーブル1[[#This Row],[人口]]*100000</f>
        <v>0.51881064270262423</v>
      </c>
      <c r="K29" s="8">
        <f>テーブル1[[#This Row],[人口]]/10000</f>
        <v>558.97080000000005</v>
      </c>
      <c r="M29" t="s">
        <v>128</v>
      </c>
      <c r="N29"/>
      <c r="O29"/>
      <c r="P29"/>
      <c r="Q29"/>
      <c r="R29"/>
      <c r="S29"/>
      <c r="T29"/>
      <c r="U29"/>
    </row>
    <row r="30" spans="1:21" x14ac:dyDescent="0.15">
      <c r="A30" s="7" t="s">
        <v>63</v>
      </c>
      <c r="B30" s="6" t="s">
        <v>64</v>
      </c>
      <c r="C30" s="6">
        <v>1371700</v>
      </c>
      <c r="D30" s="6">
        <v>590664</v>
      </c>
      <c r="E30" s="6">
        <v>11</v>
      </c>
      <c r="F30" s="6">
        <v>7</v>
      </c>
      <c r="G30" s="6">
        <v>13</v>
      </c>
      <c r="H30" s="6">
        <f>テーブル1[[#This Row],[スタバ]]/テーブル1[[#This Row],[人口]]*100000</f>
        <v>0.80192461908580603</v>
      </c>
      <c r="I30" s="6">
        <f>テーブル1[[#This Row],[ドトール]]/テーブル1[[#This Row],[人口]]*100000</f>
        <v>0.5103156666909674</v>
      </c>
      <c r="J30" s="6">
        <f>テーブル1[[#This Row],[コメダ]]/テーブル1[[#This Row],[人口]]*100000</f>
        <v>0.94772909528322524</v>
      </c>
      <c r="K30" s="8">
        <f>テーブル1[[#This Row],[人口]]/10000</f>
        <v>137.16999999999999</v>
      </c>
      <c r="M30" s="5"/>
      <c r="N30" s="5" t="s">
        <v>131</v>
      </c>
      <c r="O30" s="5" t="s">
        <v>132</v>
      </c>
      <c r="P30" s="5" t="s">
        <v>133</v>
      </c>
      <c r="Q30" s="5" t="s">
        <v>134</v>
      </c>
      <c r="R30" s="5" t="s">
        <v>135</v>
      </c>
      <c r="S30"/>
      <c r="T30"/>
      <c r="U30"/>
    </row>
    <row r="31" spans="1:21" x14ac:dyDescent="0.15">
      <c r="A31" s="7" t="s">
        <v>65</v>
      </c>
      <c r="B31" s="6" t="s">
        <v>66</v>
      </c>
      <c r="C31" s="6">
        <v>975074</v>
      </c>
      <c r="D31" s="6">
        <v>440666</v>
      </c>
      <c r="E31" s="6">
        <v>7</v>
      </c>
      <c r="F31" s="6">
        <v>4</v>
      </c>
      <c r="G31" s="6">
        <v>8</v>
      </c>
      <c r="H31" s="6">
        <f>テーブル1[[#This Row],[スタバ]]/テーブル1[[#This Row],[人口]]*100000</f>
        <v>0.71789423161729271</v>
      </c>
      <c r="I31" s="6">
        <f>テーブル1[[#This Row],[ドトール]]/テーブル1[[#This Row],[人口]]*100000</f>
        <v>0.4102252752098815</v>
      </c>
      <c r="J31" s="6">
        <f>テーブル1[[#This Row],[コメダ]]/テーブル1[[#This Row],[人口]]*100000</f>
        <v>0.820450550419763</v>
      </c>
      <c r="K31" s="8">
        <f>テーブル1[[#This Row],[人口]]/10000</f>
        <v>97.507400000000004</v>
      </c>
      <c r="M31" s="3" t="s">
        <v>129</v>
      </c>
      <c r="N31" s="3">
        <v>1</v>
      </c>
      <c r="O31" s="3">
        <v>84088066455995.297</v>
      </c>
      <c r="P31" s="3">
        <v>84088066455995.297</v>
      </c>
      <c r="Q31" s="3">
        <v>5407.5597553101552</v>
      </c>
      <c r="R31" s="3">
        <v>1.5791222281636175E-48</v>
      </c>
      <c r="S31"/>
      <c r="T31"/>
      <c r="U31"/>
    </row>
    <row r="32" spans="1:21" x14ac:dyDescent="0.15">
      <c r="A32" s="7" t="s">
        <v>67</v>
      </c>
      <c r="B32" s="6" t="s">
        <v>68</v>
      </c>
      <c r="C32" s="6">
        <v>570824</v>
      </c>
      <c r="D32" s="6">
        <v>236209</v>
      </c>
      <c r="E32" s="6">
        <v>4</v>
      </c>
      <c r="F32" s="6">
        <v>3</v>
      </c>
      <c r="G32" s="6">
        <v>4</v>
      </c>
      <c r="H32" s="6">
        <f>テーブル1[[#This Row],[スタバ]]/テーブル1[[#This Row],[人口]]*100000</f>
        <v>0.70074138438467903</v>
      </c>
      <c r="I32" s="6">
        <f>テーブル1[[#This Row],[ドトール]]/テーブル1[[#This Row],[人口]]*100000</f>
        <v>0.52555603828850928</v>
      </c>
      <c r="J32" s="6">
        <f>テーブル1[[#This Row],[コメダ]]/テーブル1[[#This Row],[人口]]*100000</f>
        <v>0.70074138438467903</v>
      </c>
      <c r="K32" s="8">
        <f>テーブル1[[#This Row],[人口]]/10000</f>
        <v>57.0824</v>
      </c>
      <c r="M32" s="3" t="s">
        <v>113</v>
      </c>
      <c r="N32" s="3">
        <v>45</v>
      </c>
      <c r="O32" s="3">
        <v>699754262873.19055</v>
      </c>
      <c r="P32" s="3">
        <v>15550094730.515347</v>
      </c>
      <c r="Q32" s="3"/>
      <c r="R32" s="3"/>
      <c r="S32"/>
      <c r="T32"/>
      <c r="U32"/>
    </row>
    <row r="33" spans="1:21" ht="14.25" thickBot="1" x14ac:dyDescent="0.2">
      <c r="A33" s="7" t="s">
        <v>69</v>
      </c>
      <c r="B33" s="6" t="s">
        <v>70</v>
      </c>
      <c r="C33" s="6">
        <v>691225</v>
      </c>
      <c r="D33" s="6">
        <v>290245</v>
      </c>
      <c r="E33" s="6">
        <v>4</v>
      </c>
      <c r="F33" s="6">
        <v>1</v>
      </c>
      <c r="G33" s="6">
        <v>5</v>
      </c>
      <c r="H33" s="6">
        <f>テーブル1[[#This Row],[スタバ]]/テーブル1[[#This Row],[人口]]*100000</f>
        <v>0.5786827733371912</v>
      </c>
      <c r="I33" s="6">
        <f>テーブル1[[#This Row],[ドトール]]/テーブル1[[#This Row],[人口]]*100000</f>
        <v>0.1446706933342978</v>
      </c>
      <c r="J33" s="6">
        <f>テーブル1[[#This Row],[コメダ]]/テーブル1[[#This Row],[人口]]*100000</f>
        <v>0.72335346667148903</v>
      </c>
      <c r="K33" s="8">
        <f>テーブル1[[#This Row],[人口]]/10000</f>
        <v>69.122500000000002</v>
      </c>
      <c r="M33" s="4" t="s">
        <v>102</v>
      </c>
      <c r="N33" s="4">
        <v>46</v>
      </c>
      <c r="O33" s="4">
        <v>84787820718868.484</v>
      </c>
      <c r="P33" s="4"/>
      <c r="Q33" s="4"/>
      <c r="R33" s="4"/>
      <c r="S33"/>
      <c r="T33"/>
      <c r="U33"/>
    </row>
    <row r="34" spans="1:21" ht="14.25" thickBot="1" x14ac:dyDescent="0.2">
      <c r="A34" s="7" t="s">
        <v>71</v>
      </c>
      <c r="B34" s="6" t="s">
        <v>72</v>
      </c>
      <c r="C34" s="6">
        <v>1920619</v>
      </c>
      <c r="D34" s="6">
        <v>841911</v>
      </c>
      <c r="E34" s="6">
        <v>12</v>
      </c>
      <c r="F34" s="6">
        <v>8</v>
      </c>
      <c r="G34" s="6">
        <v>8</v>
      </c>
      <c r="H34" s="6">
        <f>テーブル1[[#This Row],[スタバ]]/テーブル1[[#This Row],[人口]]*100000</f>
        <v>0.62479856754515084</v>
      </c>
      <c r="I34" s="6">
        <f>テーブル1[[#This Row],[ドトール]]/テーブル1[[#This Row],[人口]]*100000</f>
        <v>0.41653237836343388</v>
      </c>
      <c r="J34" s="6">
        <f>テーブル1[[#This Row],[コメダ]]/テーブル1[[#This Row],[人口]]*100000</f>
        <v>0.41653237836343388</v>
      </c>
      <c r="K34" s="8">
        <f>テーブル1[[#This Row],[人口]]/10000</f>
        <v>192.06190000000001</v>
      </c>
      <c r="M34"/>
      <c r="N34"/>
      <c r="O34"/>
      <c r="P34"/>
      <c r="Q34"/>
      <c r="R34"/>
      <c r="S34"/>
      <c r="T34"/>
      <c r="U34"/>
    </row>
    <row r="35" spans="1:21" x14ac:dyDescent="0.15">
      <c r="A35" s="7" t="s">
        <v>73</v>
      </c>
      <c r="B35" s="6" t="s">
        <v>74</v>
      </c>
      <c r="C35" s="6">
        <v>2848846</v>
      </c>
      <c r="D35" s="6">
        <v>1308439</v>
      </c>
      <c r="E35" s="6">
        <v>24</v>
      </c>
      <c r="F35" s="6">
        <v>14</v>
      </c>
      <c r="G35" s="6">
        <v>11</v>
      </c>
      <c r="H35" s="6">
        <f>テーブル1[[#This Row],[スタバ]]/テーブル1[[#This Row],[人口]]*100000</f>
        <v>0.84244638004300698</v>
      </c>
      <c r="I35" s="6">
        <f>テーブル1[[#This Row],[ドトール]]/テーブル1[[#This Row],[人口]]*100000</f>
        <v>0.49142705502508732</v>
      </c>
      <c r="J35" s="6">
        <f>テーブル1[[#This Row],[コメダ]]/テーブル1[[#This Row],[人口]]*100000</f>
        <v>0.38612125751971149</v>
      </c>
      <c r="K35" s="8">
        <f>テーブル1[[#This Row],[人口]]/10000</f>
        <v>284.88459999999998</v>
      </c>
      <c r="M35" s="5"/>
      <c r="N35" s="5" t="s">
        <v>136</v>
      </c>
      <c r="O35" s="5" t="s">
        <v>126</v>
      </c>
      <c r="P35" s="5" t="s">
        <v>137</v>
      </c>
      <c r="Q35" s="5" t="s">
        <v>138</v>
      </c>
      <c r="R35" s="5" t="s">
        <v>139</v>
      </c>
      <c r="S35" s="5" t="s">
        <v>140</v>
      </c>
      <c r="T35" s="5" t="s">
        <v>141</v>
      </c>
      <c r="U35" s="5" t="s">
        <v>142</v>
      </c>
    </row>
    <row r="36" spans="1:21" x14ac:dyDescent="0.15">
      <c r="A36" s="7" t="s">
        <v>75</v>
      </c>
      <c r="B36" s="6" t="s">
        <v>76</v>
      </c>
      <c r="C36" s="6">
        <v>1396197</v>
      </c>
      <c r="D36" s="6">
        <v>660004</v>
      </c>
      <c r="E36" s="6">
        <v>6</v>
      </c>
      <c r="F36" s="6">
        <v>5</v>
      </c>
      <c r="G36" s="6">
        <v>9</v>
      </c>
      <c r="H36" s="6">
        <f>テーブル1[[#This Row],[スタバ]]/テーブル1[[#This Row],[人口]]*100000</f>
        <v>0.42973878328058285</v>
      </c>
      <c r="I36" s="6">
        <f>テーブル1[[#This Row],[ドトール]]/テーブル1[[#This Row],[人口]]*100000</f>
        <v>0.35811565273381907</v>
      </c>
      <c r="J36" s="6">
        <f>テーブル1[[#This Row],[コメダ]]/テーブル1[[#This Row],[人口]]*100000</f>
        <v>0.6446081749208743</v>
      </c>
      <c r="K36" s="8">
        <f>テーブル1[[#This Row],[人口]]/10000</f>
        <v>139.61969999999999</v>
      </c>
      <c r="M36" s="3" t="s">
        <v>130</v>
      </c>
      <c r="N36" s="12">
        <v>-101232.87303600018</v>
      </c>
      <c r="O36" s="3">
        <v>25703.08434599925</v>
      </c>
      <c r="P36" s="3">
        <v>-3.9385496181417361</v>
      </c>
      <c r="Q36" s="3">
        <v>2.8226149218705355E-4</v>
      </c>
      <c r="R36" s="3">
        <v>-153001.54232196748</v>
      </c>
      <c r="S36" s="3">
        <v>-49464.203750032873</v>
      </c>
      <c r="T36" s="3">
        <v>-153001.54232196748</v>
      </c>
      <c r="U36" s="3">
        <v>-49464.203750032873</v>
      </c>
    </row>
    <row r="37" spans="1:21" ht="14.25" thickBot="1" x14ac:dyDescent="0.2">
      <c r="A37" s="7" t="s">
        <v>77</v>
      </c>
      <c r="B37" s="6" t="s">
        <v>78</v>
      </c>
      <c r="C37" s="6">
        <v>757377</v>
      </c>
      <c r="D37" s="6">
        <v>334916</v>
      </c>
      <c r="E37" s="6">
        <v>4</v>
      </c>
      <c r="F37" s="6">
        <v>1</v>
      </c>
      <c r="G37" s="6">
        <v>6</v>
      </c>
      <c r="H37" s="6">
        <f>テーブル1[[#This Row],[スタバ]]/テーブル1[[#This Row],[人口]]*100000</f>
        <v>0.52813856243323998</v>
      </c>
      <c r="I37" s="6">
        <f>テーブル1[[#This Row],[ドトール]]/テーブル1[[#This Row],[人口]]*100000</f>
        <v>0.13203464060830999</v>
      </c>
      <c r="J37" s="6">
        <f>テーブル1[[#This Row],[コメダ]]/テーブル1[[#This Row],[人口]]*100000</f>
        <v>0.79220784364985997</v>
      </c>
      <c r="K37" s="8">
        <f>テーブル1[[#This Row],[人口]]/10000</f>
        <v>75.737700000000004</v>
      </c>
      <c r="M37" s="4" t="s">
        <v>2</v>
      </c>
      <c r="N37" s="15">
        <v>0.49147935304673646</v>
      </c>
      <c r="O37" s="4">
        <v>6.6835101864902652E-3</v>
      </c>
      <c r="P37" s="4">
        <v>73.536111913196422</v>
      </c>
      <c r="Q37" s="4">
        <v>1.5791222281636622E-48</v>
      </c>
      <c r="R37" s="4">
        <v>0.47801807253050677</v>
      </c>
      <c r="S37" s="4">
        <v>0.50494063356296615</v>
      </c>
      <c r="T37" s="4">
        <v>0.47801807253050677</v>
      </c>
      <c r="U37" s="4">
        <v>0.50494063356296615</v>
      </c>
    </row>
    <row r="38" spans="1:21" x14ac:dyDescent="0.15">
      <c r="A38" s="7" t="s">
        <v>79</v>
      </c>
      <c r="B38" s="6" t="s">
        <v>80</v>
      </c>
      <c r="C38" s="6">
        <v>993205</v>
      </c>
      <c r="D38" s="6">
        <v>438842</v>
      </c>
      <c r="E38" s="6">
        <v>8</v>
      </c>
      <c r="F38" s="6">
        <v>2</v>
      </c>
      <c r="G38" s="6">
        <v>5</v>
      </c>
      <c r="H38" s="6">
        <f>テーブル1[[#This Row],[スタバ]]/テーブル1[[#This Row],[人口]]*100000</f>
        <v>0.80547319032828069</v>
      </c>
      <c r="I38" s="6">
        <f>テーブル1[[#This Row],[ドトール]]/テーブル1[[#This Row],[人口]]*100000</f>
        <v>0.20136829758207017</v>
      </c>
      <c r="J38" s="6">
        <f>テーブル1[[#This Row],[コメダ]]/テーブル1[[#This Row],[人口]]*100000</f>
        <v>0.50342074395517544</v>
      </c>
      <c r="K38" s="8">
        <f>テーブル1[[#This Row],[人口]]/10000</f>
        <v>99.320499999999996</v>
      </c>
      <c r="M38"/>
      <c r="N38" t="s">
        <v>145</v>
      </c>
      <c r="O38"/>
      <c r="P38"/>
      <c r="Q38"/>
      <c r="R38"/>
      <c r="S38"/>
      <c r="T38"/>
      <c r="U38"/>
    </row>
    <row r="39" spans="1:21" x14ac:dyDescent="0.15">
      <c r="A39" s="7" t="s">
        <v>81</v>
      </c>
      <c r="B39" s="6" t="s">
        <v>82</v>
      </c>
      <c r="C39" s="6">
        <v>1394339</v>
      </c>
      <c r="D39" s="6">
        <v>653377</v>
      </c>
      <c r="E39" s="6">
        <v>10</v>
      </c>
      <c r="F39" s="6">
        <v>2</v>
      </c>
      <c r="G39" s="6">
        <v>5</v>
      </c>
      <c r="H39" s="6">
        <f>テーブル1[[#This Row],[スタバ]]/テーブル1[[#This Row],[人口]]*100000</f>
        <v>0.71718570591513253</v>
      </c>
      <c r="I39" s="6">
        <f>テーブル1[[#This Row],[ドトール]]/テーブル1[[#This Row],[人口]]*100000</f>
        <v>0.1434371411830265</v>
      </c>
      <c r="J39" s="6">
        <f>テーブル1[[#This Row],[コメダ]]/テーブル1[[#This Row],[人口]]*100000</f>
        <v>0.35859285295756627</v>
      </c>
      <c r="K39" s="8">
        <f>テーブル1[[#This Row],[人口]]/10000</f>
        <v>139.43389999999999</v>
      </c>
      <c r="M39"/>
      <c r="N39"/>
      <c r="O39"/>
      <c r="P39"/>
      <c r="Q39"/>
      <c r="R39"/>
      <c r="S39"/>
      <c r="T39"/>
      <c r="U39"/>
    </row>
    <row r="40" spans="1:21" x14ac:dyDescent="0.15">
      <c r="A40" s="7" t="s">
        <v>83</v>
      </c>
      <c r="B40" s="6" t="s">
        <v>84</v>
      </c>
      <c r="C40" s="6">
        <v>725289</v>
      </c>
      <c r="D40" s="6">
        <v>352538</v>
      </c>
      <c r="E40" s="6">
        <v>4</v>
      </c>
      <c r="F40" s="6">
        <v>2</v>
      </c>
      <c r="G40" s="6">
        <v>3</v>
      </c>
      <c r="H40" s="6">
        <f>テーブル1[[#This Row],[スタバ]]/テーブル1[[#This Row],[人口]]*100000</f>
        <v>0.5515042969078533</v>
      </c>
      <c r="I40" s="6">
        <f>テーブル1[[#This Row],[ドトール]]/テーブル1[[#This Row],[人口]]*100000</f>
        <v>0.27575214845392665</v>
      </c>
      <c r="J40" s="6">
        <f>テーブル1[[#This Row],[コメダ]]/テーブル1[[#This Row],[人口]]*100000</f>
        <v>0.41362822268089</v>
      </c>
      <c r="K40" s="8">
        <f>テーブル1[[#This Row],[人口]]/10000</f>
        <v>72.528899999999993</v>
      </c>
      <c r="M40"/>
      <c r="N40"/>
      <c r="O40"/>
      <c r="P40"/>
      <c r="Q40"/>
      <c r="R40"/>
      <c r="S40"/>
      <c r="T40"/>
      <c r="U40"/>
    </row>
    <row r="41" spans="1:21" x14ac:dyDescent="0.15">
      <c r="A41" s="7" t="s">
        <v>85</v>
      </c>
      <c r="B41" s="6" t="s">
        <v>86</v>
      </c>
      <c r="C41" s="6">
        <v>5130773</v>
      </c>
      <c r="D41" s="6">
        <v>2398419</v>
      </c>
      <c r="E41" s="6">
        <v>48</v>
      </c>
      <c r="F41" s="6">
        <v>34</v>
      </c>
      <c r="G41" s="6">
        <v>28</v>
      </c>
      <c r="H41" s="6">
        <f>テーブル1[[#This Row],[スタバ]]/テーブル1[[#This Row],[人口]]*100000</f>
        <v>0.93553154661100768</v>
      </c>
      <c r="I41" s="6">
        <f>テーブル1[[#This Row],[ドトール]]/テーブル1[[#This Row],[人口]]*100000</f>
        <v>0.66266817884946383</v>
      </c>
      <c r="J41" s="6">
        <f>テーブル1[[#This Row],[コメダ]]/テーブル1[[#This Row],[人口]]*100000</f>
        <v>0.54572673552308792</v>
      </c>
      <c r="K41" s="8">
        <f>テーブル1[[#This Row],[人口]]/10000</f>
        <v>513.07730000000004</v>
      </c>
      <c r="M41" t="s">
        <v>114</v>
      </c>
      <c r="N41"/>
      <c r="O41"/>
      <c r="P41"/>
      <c r="Q41"/>
      <c r="R41"/>
      <c r="S41"/>
      <c r="T41"/>
      <c r="U41"/>
    </row>
    <row r="42" spans="1:21" ht="14.25" thickBot="1" x14ac:dyDescent="0.2">
      <c r="A42" s="7" t="s">
        <v>87</v>
      </c>
      <c r="B42" s="6" t="s">
        <v>88</v>
      </c>
      <c r="C42" s="6">
        <v>833272</v>
      </c>
      <c r="D42" s="6">
        <v>330790</v>
      </c>
      <c r="E42" s="6">
        <v>9</v>
      </c>
      <c r="F42" s="6">
        <v>2</v>
      </c>
      <c r="G42" s="6">
        <v>3</v>
      </c>
      <c r="H42" s="6">
        <f>テーブル1[[#This Row],[スタバ]]/テーブル1[[#This Row],[人口]]*100000</f>
        <v>1.0800794938507474</v>
      </c>
      <c r="I42" s="6">
        <f>テーブル1[[#This Row],[ドトール]]/テーブル1[[#This Row],[人口]]*100000</f>
        <v>0.24001766530016608</v>
      </c>
      <c r="J42" s="6">
        <f>テーブル1[[#This Row],[コメダ]]/テーブル1[[#This Row],[人口]]*100000</f>
        <v>0.36002649795024916</v>
      </c>
      <c r="K42" s="8">
        <f>テーブル1[[#This Row],[人口]]/10000</f>
        <v>83.327200000000005</v>
      </c>
      <c r="M42"/>
      <c r="N42"/>
      <c r="O42"/>
      <c r="P42"/>
      <c r="Q42"/>
      <c r="R42"/>
      <c r="S42"/>
      <c r="T42"/>
      <c r="U42"/>
    </row>
    <row r="43" spans="1:21" x14ac:dyDescent="0.15">
      <c r="A43" s="7" t="s">
        <v>89</v>
      </c>
      <c r="B43" s="6" t="s">
        <v>90</v>
      </c>
      <c r="C43" s="6">
        <v>1379003</v>
      </c>
      <c r="D43" s="6">
        <v>633972</v>
      </c>
      <c r="E43" s="6">
        <v>8</v>
      </c>
      <c r="F43" s="6">
        <v>5</v>
      </c>
      <c r="G43" s="6">
        <v>3</v>
      </c>
      <c r="H43" s="6">
        <f>テーブル1[[#This Row],[スタバ]]/テーブル1[[#This Row],[人口]]*100000</f>
        <v>0.58012926730398706</v>
      </c>
      <c r="I43" s="6">
        <f>テーブル1[[#This Row],[ドトール]]/テーブル1[[#This Row],[人口]]*100000</f>
        <v>0.36258079206499189</v>
      </c>
      <c r="J43" s="6">
        <f>テーブル1[[#This Row],[コメダ]]/テーブル1[[#This Row],[人口]]*100000</f>
        <v>0.21754847523899515</v>
      </c>
      <c r="K43" s="8">
        <f>テーブル1[[#This Row],[人口]]/10000</f>
        <v>137.90029999999999</v>
      </c>
      <c r="M43" s="5" t="s">
        <v>115</v>
      </c>
      <c r="N43" s="5" t="s">
        <v>116</v>
      </c>
      <c r="O43" s="5" t="s">
        <v>113</v>
      </c>
      <c r="P43"/>
      <c r="Q43"/>
      <c r="R43"/>
      <c r="S43"/>
      <c r="T43"/>
      <c r="U43"/>
    </row>
    <row r="44" spans="1:21" x14ac:dyDescent="0.15">
      <c r="A44" s="7" t="s">
        <v>91</v>
      </c>
      <c r="B44" s="6" t="s">
        <v>92</v>
      </c>
      <c r="C44" s="6">
        <v>1789184</v>
      </c>
      <c r="D44" s="6">
        <v>776133</v>
      </c>
      <c r="E44" s="6">
        <v>10</v>
      </c>
      <c r="F44" s="6">
        <v>3</v>
      </c>
      <c r="G44" s="6">
        <v>5</v>
      </c>
      <c r="H44" s="6">
        <f>テーブル1[[#This Row],[スタバ]]/テーブル1[[#This Row],[人口]]*100000</f>
        <v>0.5589140077264273</v>
      </c>
      <c r="I44" s="6">
        <f>テーブル1[[#This Row],[ドトール]]/テーブル1[[#This Row],[人口]]*100000</f>
        <v>0.16767420231792818</v>
      </c>
      <c r="J44" s="6">
        <f>テーブル1[[#This Row],[コメダ]]/テーブル1[[#This Row],[人口]]*100000</f>
        <v>0.27945700386321365</v>
      </c>
      <c r="K44" s="8">
        <f>テーブル1[[#This Row],[人口]]/10000</f>
        <v>178.91839999999999</v>
      </c>
      <c r="M44" s="3">
        <v>1</v>
      </c>
      <c r="N44" s="3">
        <v>2523040.3002518183</v>
      </c>
      <c r="O44" s="3">
        <v>249804.69974818174</v>
      </c>
      <c r="P44"/>
      <c r="Q44"/>
      <c r="R44"/>
      <c r="S44"/>
      <c r="T44"/>
      <c r="U44"/>
    </row>
    <row r="45" spans="1:21" x14ac:dyDescent="0.15">
      <c r="A45" s="7" t="s">
        <v>93</v>
      </c>
      <c r="B45" s="6" t="s">
        <v>94</v>
      </c>
      <c r="C45" s="6">
        <v>1169158</v>
      </c>
      <c r="D45" s="6">
        <v>535794</v>
      </c>
      <c r="E45" s="6">
        <v>7</v>
      </c>
      <c r="F45" s="6">
        <v>2</v>
      </c>
      <c r="G45" s="6">
        <v>4</v>
      </c>
      <c r="H45" s="6">
        <f>テーブル1[[#This Row],[スタバ]]/テーブル1[[#This Row],[人口]]*100000</f>
        <v>0.59872147306009971</v>
      </c>
      <c r="I45" s="6">
        <f>テーブル1[[#This Row],[ドトール]]/テーブル1[[#This Row],[人口]]*100000</f>
        <v>0.17106327801717133</v>
      </c>
      <c r="J45" s="6">
        <f>テーブル1[[#This Row],[コメダ]]/テーブル1[[#This Row],[人口]]*100000</f>
        <v>0.34212655603434267</v>
      </c>
      <c r="K45" s="8">
        <f>テーブル1[[#This Row],[人口]]/10000</f>
        <v>116.9158</v>
      </c>
      <c r="M45" s="3">
        <v>2</v>
      </c>
      <c r="N45" s="3">
        <v>541969.59665173513</v>
      </c>
      <c r="O45" s="3">
        <v>49401.403348264867</v>
      </c>
      <c r="P45"/>
      <c r="Q45"/>
      <c r="R45"/>
      <c r="S45"/>
      <c r="T45"/>
      <c r="U45"/>
    </row>
    <row r="46" spans="1:21" x14ac:dyDescent="0.15">
      <c r="A46" s="7" t="s">
        <v>95</v>
      </c>
      <c r="B46" s="6" t="s">
        <v>96</v>
      </c>
      <c r="C46" s="6">
        <v>1112008</v>
      </c>
      <c r="D46" s="6">
        <v>523791</v>
      </c>
      <c r="E46" s="6">
        <v>5</v>
      </c>
      <c r="F46" s="6">
        <v>4</v>
      </c>
      <c r="G46" s="6">
        <v>4</v>
      </c>
      <c r="H46" s="6">
        <f>テーブル1[[#This Row],[スタバ]]/テーブル1[[#This Row],[人口]]*100000</f>
        <v>0.44963705297084194</v>
      </c>
      <c r="I46" s="6">
        <f>テーブル1[[#This Row],[ドトール]]/テーブル1[[#This Row],[人口]]*100000</f>
        <v>0.35970964237667358</v>
      </c>
      <c r="J46" s="6">
        <f>テーブル1[[#This Row],[コメダ]]/テーブル1[[#This Row],[人口]]*100000</f>
        <v>0.35970964237667358</v>
      </c>
      <c r="K46" s="8">
        <f>テーブル1[[#This Row],[人口]]/10000</f>
        <v>111.2008</v>
      </c>
      <c r="M46" s="3">
        <v>3</v>
      </c>
      <c r="N46" s="3">
        <v>520158.72592222702</v>
      </c>
      <c r="O46" s="3">
        <v>4526.2740777729778</v>
      </c>
      <c r="P46"/>
      <c r="Q46"/>
      <c r="R46"/>
      <c r="S46"/>
      <c r="T46"/>
      <c r="U46"/>
    </row>
    <row r="47" spans="1:21" x14ac:dyDescent="0.15">
      <c r="A47" s="7" t="s">
        <v>97</v>
      </c>
      <c r="B47" s="6" t="s">
        <v>98</v>
      </c>
      <c r="C47" s="6">
        <v>1655888</v>
      </c>
      <c r="D47" s="6">
        <v>807682</v>
      </c>
      <c r="E47" s="6">
        <v>5</v>
      </c>
      <c r="F47" s="6">
        <v>5</v>
      </c>
      <c r="G47" s="6">
        <v>10</v>
      </c>
      <c r="H47" s="6">
        <f>テーブル1[[#This Row],[スタバ]]/テーブル1[[#This Row],[人口]]*100000</f>
        <v>0.30195278907752215</v>
      </c>
      <c r="I47" s="6">
        <f>テーブル1[[#This Row],[ドトール]]/テーブル1[[#This Row],[人口]]*100000</f>
        <v>0.30195278907752215</v>
      </c>
      <c r="J47" s="6">
        <f>テーブル1[[#This Row],[コメダ]]/テーブル1[[#This Row],[人口]]*100000</f>
        <v>0.60390557815504431</v>
      </c>
      <c r="K47" s="8">
        <f>テーブル1[[#This Row],[人口]]/10000</f>
        <v>165.58879999999999</v>
      </c>
      <c r="M47" s="3">
        <v>4</v>
      </c>
      <c r="N47" s="3">
        <v>1035106.7095562983</v>
      </c>
      <c r="O47" s="3">
        <v>-45810.70955629833</v>
      </c>
      <c r="P47"/>
      <c r="Q47"/>
      <c r="R47"/>
      <c r="S47"/>
      <c r="T47"/>
      <c r="U47"/>
    </row>
    <row r="48" spans="1:21" x14ac:dyDescent="0.15">
      <c r="A48" s="7" t="s">
        <v>99</v>
      </c>
      <c r="B48" s="6" t="s">
        <v>100</v>
      </c>
      <c r="C48" s="6">
        <v>1471536</v>
      </c>
      <c r="D48" s="6">
        <v>643056</v>
      </c>
      <c r="E48" s="6">
        <v>21</v>
      </c>
      <c r="F48" s="6">
        <v>7</v>
      </c>
      <c r="G48" s="6">
        <v>1</v>
      </c>
      <c r="H48" s="6">
        <f>テーブル1[[#This Row],[スタバ]]/テーブル1[[#This Row],[人口]]*100000</f>
        <v>1.4270802753041718</v>
      </c>
      <c r="I48" s="6">
        <f>テーブル1[[#This Row],[ドトール]]/テーブル1[[#This Row],[人口]]*100000</f>
        <v>0.47569342510139068</v>
      </c>
      <c r="J48" s="6">
        <f>テーブル1[[#This Row],[コメダ]]/テーブル1[[#This Row],[人口]]*100000</f>
        <v>6.795620358591295E-2</v>
      </c>
      <c r="K48" s="8">
        <f>テーブル1[[#This Row],[人口]]/10000</f>
        <v>147.15360000000001</v>
      </c>
      <c r="M48" s="3">
        <v>5</v>
      </c>
      <c r="N48" s="3">
        <v>397646.68462956097</v>
      </c>
      <c r="O48" s="3">
        <v>28286.315370439028</v>
      </c>
      <c r="P48"/>
      <c r="Q48"/>
      <c r="R48"/>
      <c r="S48"/>
      <c r="T48"/>
      <c r="U48"/>
    </row>
    <row r="49" spans="1:21" s="11" customFormat="1" hidden="1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  <c r="H49">
        <f>テーブル1[[#This Row],[スタバ]]/テーブル1[[#This Row],[人口]]*100000</f>
        <v>1.0602373041300652</v>
      </c>
      <c r="I49">
        <f>テーブル1[[#This Row],[ドトール]]/テーブル1[[#This Row],[人口]]*100000</f>
        <v>1.0477086506100644</v>
      </c>
      <c r="J49">
        <f>テーブル1[[#This Row],[コメダ]]/テーブル1[[#This Row],[人口]]*100000</f>
        <v>0.63269700276003893</v>
      </c>
      <c r="K49" s="2">
        <f>テーブル1[[#This Row],[人口]]/10000</f>
        <v>12770.725899999999</v>
      </c>
      <c r="L49"/>
      <c r="M49" s="3">
        <v>6</v>
      </c>
      <c r="N49" s="3">
        <v>442826.90711708833</v>
      </c>
      <c r="O49" s="3">
        <v>-29141.907117088325</v>
      </c>
      <c r="P49"/>
      <c r="Q49"/>
      <c r="R49"/>
      <c r="S49"/>
      <c r="T49"/>
      <c r="U49"/>
    </row>
    <row r="50" spans="1:21" x14ac:dyDescent="0.15">
      <c r="M50" s="3">
        <v>7</v>
      </c>
      <c r="N50" s="3">
        <v>842250.21142075886</v>
      </c>
      <c r="O50" s="3">
        <v>-61093.21142075886</v>
      </c>
      <c r="P50"/>
      <c r="Q50"/>
      <c r="R50"/>
      <c r="S50"/>
      <c r="T50"/>
      <c r="U50"/>
    </row>
    <row r="51" spans="1:21" x14ac:dyDescent="0.15">
      <c r="M51" s="3">
        <v>8</v>
      </c>
      <c r="N51" s="3">
        <v>1349165.4565086341</v>
      </c>
      <c r="O51" s="3">
        <v>-113500.45650863415</v>
      </c>
      <c r="P51"/>
      <c r="Q51"/>
      <c r="R51"/>
      <c r="S51"/>
      <c r="T51"/>
      <c r="U51"/>
    </row>
    <row r="52" spans="1:21" x14ac:dyDescent="0.15">
      <c r="M52" s="3">
        <v>9</v>
      </c>
      <c r="N52" s="3">
        <v>874716.35452432022</v>
      </c>
      <c r="O52" s="3">
        <v>-48044.354524320224</v>
      </c>
      <c r="P52"/>
      <c r="Q52"/>
      <c r="R52"/>
      <c r="S52"/>
      <c r="T52"/>
      <c r="U52"/>
    </row>
    <row r="53" spans="1:21" x14ac:dyDescent="0.15">
      <c r="M53" s="3">
        <v>10</v>
      </c>
      <c r="N53" s="3">
        <v>877098.06346918468</v>
      </c>
      <c r="O53" s="3">
        <v>-36013.063469184679</v>
      </c>
      <c r="P53"/>
      <c r="Q53"/>
      <c r="R53"/>
      <c r="S53"/>
      <c r="T53"/>
      <c r="U53"/>
    </row>
    <row r="54" spans="1:21" x14ac:dyDescent="0.15">
      <c r="M54" s="3">
        <v>11</v>
      </c>
      <c r="N54" s="3">
        <v>3517535.0097200042</v>
      </c>
      <c r="O54" s="3">
        <v>-257799.00972000416</v>
      </c>
      <c r="P54"/>
      <c r="Q54"/>
      <c r="R54"/>
      <c r="S54"/>
      <c r="T54"/>
      <c r="U54"/>
    </row>
    <row r="55" spans="1:21" x14ac:dyDescent="0.15">
      <c r="M55" s="3">
        <v>12</v>
      </c>
      <c r="N55" s="3">
        <v>2994591.639970568</v>
      </c>
      <c r="O55" s="3">
        <v>-143100.63997056801</v>
      </c>
      <c r="P55"/>
      <c r="Q55"/>
      <c r="R55"/>
      <c r="S55"/>
      <c r="T55"/>
      <c r="U55"/>
    </row>
    <row r="56" spans="1:21" x14ac:dyDescent="0.15">
      <c r="M56" s="3">
        <v>13</v>
      </c>
      <c r="N56" s="3">
        <v>6601241.1163184997</v>
      </c>
      <c r="O56" s="3">
        <v>495380.88368150033</v>
      </c>
      <c r="P56"/>
      <c r="Q56"/>
      <c r="R56"/>
      <c r="S56"/>
      <c r="T56"/>
      <c r="U56"/>
    </row>
    <row r="57" spans="1:21" x14ac:dyDescent="0.15">
      <c r="M57" s="3">
        <v>14</v>
      </c>
      <c r="N57" s="3">
        <v>4406258.9390983554</v>
      </c>
      <c r="O57" s="3">
        <v>-125384.93909835536</v>
      </c>
      <c r="P57"/>
      <c r="Q57"/>
      <c r="R57"/>
      <c r="S57"/>
      <c r="T57"/>
      <c r="U57"/>
    </row>
    <row r="58" spans="1:21" x14ac:dyDescent="0.15">
      <c r="M58" s="3">
        <v>15</v>
      </c>
      <c r="N58" s="3">
        <v>1019974.5517553422</v>
      </c>
      <c r="O58" s="3">
        <v>-124511.55175534217</v>
      </c>
      <c r="P58"/>
      <c r="Q58"/>
      <c r="R58"/>
      <c r="S58"/>
      <c r="T58"/>
      <c r="U58"/>
    </row>
    <row r="59" spans="1:21" x14ac:dyDescent="0.15">
      <c r="M59" s="3">
        <v>16</v>
      </c>
      <c r="N59" s="3">
        <v>424410.19279972103</v>
      </c>
      <c r="O59" s="3">
        <v>-5757.1927997210296</v>
      </c>
      <c r="P59"/>
      <c r="Q59"/>
      <c r="R59"/>
      <c r="S59"/>
      <c r="T59"/>
      <c r="U59"/>
    </row>
    <row r="60" spans="1:21" x14ac:dyDescent="0.15">
      <c r="M60" s="3">
        <v>17</v>
      </c>
      <c r="N60" s="3">
        <v>464163.9917502593</v>
      </c>
      <c r="O60" s="3">
        <v>18327.008249740698</v>
      </c>
      <c r="P60"/>
      <c r="Q60"/>
      <c r="R60"/>
      <c r="S60"/>
      <c r="T60"/>
      <c r="U60"/>
    </row>
    <row r="61" spans="1:21" x14ac:dyDescent="0.15">
      <c r="M61" s="3">
        <v>18</v>
      </c>
      <c r="N61" s="3">
        <v>287408.35722053103</v>
      </c>
      <c r="O61" s="3">
        <v>5109.6427794689662</v>
      </c>
      <c r="P61"/>
      <c r="Q61"/>
      <c r="R61"/>
      <c r="S61"/>
      <c r="T61"/>
      <c r="U61"/>
    </row>
    <row r="62" spans="1:21" x14ac:dyDescent="0.15">
      <c r="M62" s="3">
        <v>19</v>
      </c>
      <c r="N62" s="3">
        <v>311031.31232472241</v>
      </c>
      <c r="O62" s="3">
        <v>47361.687675277586</v>
      </c>
      <c r="P62"/>
      <c r="Q62"/>
      <c r="R62"/>
      <c r="S62"/>
      <c r="T62"/>
      <c r="U62"/>
    </row>
    <row r="63" spans="1:21" x14ac:dyDescent="0.15">
      <c r="M63" s="3">
        <v>20</v>
      </c>
      <c r="N63" s="3">
        <v>937823.28641422722</v>
      </c>
      <c r="O63" s="3">
        <v>-71261.286414227216</v>
      </c>
      <c r="P63"/>
      <c r="Q63"/>
      <c r="R63"/>
      <c r="S63"/>
      <c r="T63"/>
      <c r="U63"/>
    </row>
    <row r="64" spans="1:21" x14ac:dyDescent="0.15">
      <c r="M64" s="3">
        <v>21</v>
      </c>
      <c r="N64" s="3">
        <v>908437.24441620987</v>
      </c>
      <c r="O64" s="3">
        <v>-92360.244416209869</v>
      </c>
      <c r="P64"/>
      <c r="Q64"/>
      <c r="R64"/>
      <c r="S64"/>
      <c r="T64"/>
      <c r="U64"/>
    </row>
    <row r="65" spans="13:21" x14ac:dyDescent="0.15">
      <c r="M65" s="3">
        <v>22</v>
      </c>
      <c r="N65" s="3">
        <v>1738381.7176082302</v>
      </c>
      <c r="O65" s="3">
        <v>-166745.71760823019</v>
      </c>
      <c r="P65"/>
      <c r="Q65"/>
      <c r="R65"/>
      <c r="S65"/>
      <c r="T65"/>
      <c r="U65"/>
    </row>
    <row r="66" spans="13:21" x14ac:dyDescent="0.15">
      <c r="M66" s="3">
        <v>23</v>
      </c>
      <c r="N66" s="3">
        <v>3610340.5644764658</v>
      </c>
      <c r="O66" s="3">
        <v>-352437.56447646581</v>
      </c>
      <c r="P66"/>
      <c r="Q66"/>
      <c r="R66"/>
      <c r="S66"/>
      <c r="T66"/>
      <c r="U66"/>
    </row>
    <row r="67" spans="13:21" x14ac:dyDescent="0.15">
      <c r="M67" s="3">
        <v>24</v>
      </c>
      <c r="N67" s="3">
        <v>800272.46839768405</v>
      </c>
      <c r="O67" s="3">
        <v>-10311.468397684046</v>
      </c>
      <c r="P67"/>
      <c r="Q67"/>
      <c r="R67"/>
      <c r="S67"/>
      <c r="T67"/>
      <c r="U67"/>
    </row>
    <row r="68" spans="13:21" x14ac:dyDescent="0.15">
      <c r="M68" s="3">
        <v>25</v>
      </c>
      <c r="N68" s="3">
        <v>596488.41832650348</v>
      </c>
      <c r="O68" s="3">
        <v>-23646.418326503481</v>
      </c>
      <c r="P68"/>
      <c r="Q68"/>
      <c r="R68"/>
      <c r="S68"/>
      <c r="T68"/>
      <c r="U68"/>
    </row>
    <row r="69" spans="13:21" x14ac:dyDescent="0.15">
      <c r="M69" s="3">
        <v>26</v>
      </c>
      <c r="N69" s="3">
        <v>1158503.4136844485</v>
      </c>
      <c r="O69" s="3">
        <v>52340.58631555154</v>
      </c>
      <c r="P69"/>
      <c r="Q69"/>
      <c r="R69"/>
      <c r="S69"/>
      <c r="T69"/>
      <c r="U69"/>
    </row>
    <row r="70" spans="13:21" x14ac:dyDescent="0.15">
      <c r="M70" s="3">
        <v>27</v>
      </c>
      <c r="N70" s="3">
        <v>4251526.4943786506</v>
      </c>
      <c r="O70" s="3">
        <v>9854.505621349439</v>
      </c>
      <c r="P70"/>
      <c r="Q70"/>
      <c r="R70"/>
      <c r="S70"/>
      <c r="T70"/>
      <c r="U70"/>
    </row>
    <row r="71" spans="13:21" x14ac:dyDescent="0.15">
      <c r="M71" s="3">
        <v>28</v>
      </c>
      <c r="N71" s="3">
        <v>2645993.1985241668</v>
      </c>
      <c r="O71" s="3">
        <v>-121746.19852416683</v>
      </c>
      <c r="P71"/>
      <c r="Q71"/>
      <c r="R71"/>
      <c r="S71"/>
      <c r="T71"/>
      <c r="U71"/>
    </row>
    <row r="72" spans="13:21" x14ac:dyDescent="0.15">
      <c r="M72" s="3">
        <v>29</v>
      </c>
      <c r="N72" s="3">
        <v>572929.35553820827</v>
      </c>
      <c r="O72" s="3">
        <v>17734.64446179173</v>
      </c>
      <c r="P72"/>
      <c r="Q72"/>
      <c r="R72"/>
      <c r="S72"/>
      <c r="T72"/>
      <c r="U72"/>
    </row>
    <row r="73" spans="13:21" x14ac:dyDescent="0.15">
      <c r="M73" s="3">
        <v>30</v>
      </c>
      <c r="N73" s="3">
        <v>377995.86565669335</v>
      </c>
      <c r="O73" s="3">
        <v>62670.13434330665</v>
      </c>
      <c r="P73"/>
      <c r="Q73"/>
      <c r="R73"/>
      <c r="S73"/>
      <c r="T73"/>
      <c r="U73"/>
    </row>
    <row r="74" spans="13:21" x14ac:dyDescent="0.15">
      <c r="M74" s="3">
        <v>31</v>
      </c>
      <c r="N74" s="3">
        <v>179315.33718755009</v>
      </c>
      <c r="O74" s="3">
        <v>56893.662812449897</v>
      </c>
      <c r="P74"/>
      <c r="Q74"/>
      <c r="R74"/>
      <c r="S74"/>
      <c r="T74"/>
      <c r="U74"/>
    </row>
    <row r="75" spans="13:21" x14ac:dyDescent="0.15">
      <c r="M75" s="3">
        <v>32</v>
      </c>
      <c r="N75" s="3">
        <v>238489.9427737302</v>
      </c>
      <c r="O75" s="3">
        <v>51755.057226269797</v>
      </c>
      <c r="P75"/>
      <c r="Q75"/>
      <c r="R75"/>
      <c r="S75"/>
      <c r="T75"/>
      <c r="U75"/>
    </row>
    <row r="76" spans="13:21" x14ac:dyDescent="0.15">
      <c r="M76" s="3">
        <v>33</v>
      </c>
      <c r="N76" s="3">
        <v>842711.7105332698</v>
      </c>
      <c r="O76" s="3">
        <v>-800.71053326979745</v>
      </c>
      <c r="P76"/>
      <c r="Q76"/>
      <c r="R76"/>
      <c r="S76"/>
      <c r="T76"/>
      <c r="U76"/>
    </row>
    <row r="77" spans="13:21" x14ac:dyDescent="0.15">
      <c r="M77" s="3">
        <v>34</v>
      </c>
      <c r="N77" s="3">
        <v>1298916.1159737827</v>
      </c>
      <c r="O77" s="3">
        <v>9522.8840262172744</v>
      </c>
      <c r="P77"/>
      <c r="Q77"/>
      <c r="R77"/>
      <c r="S77"/>
      <c r="T77"/>
      <c r="U77"/>
    </row>
    <row r="78" spans="13:21" x14ac:dyDescent="0.15">
      <c r="M78" s="3">
        <v>35</v>
      </c>
      <c r="N78" s="3">
        <v>584969.1252497941</v>
      </c>
      <c r="O78" s="3">
        <v>75034.874750205898</v>
      </c>
      <c r="P78"/>
      <c r="Q78"/>
      <c r="R78"/>
      <c r="S78"/>
      <c r="T78"/>
      <c r="U78"/>
    </row>
    <row r="79" spans="13:21" x14ac:dyDescent="0.15">
      <c r="M79" s="3">
        <v>36</v>
      </c>
      <c r="N79" s="3">
        <v>271002.28493647795</v>
      </c>
      <c r="O79" s="3">
        <v>63913.715063522046</v>
      </c>
      <c r="P79"/>
      <c r="Q79"/>
      <c r="R79"/>
      <c r="S79"/>
      <c r="T79"/>
      <c r="U79"/>
    </row>
    <row r="80" spans="13:21" x14ac:dyDescent="0.15">
      <c r="M80" s="3">
        <v>37</v>
      </c>
      <c r="N80" s="3">
        <v>386906.87780678371</v>
      </c>
      <c r="O80" s="3">
        <v>51935.122193216288</v>
      </c>
      <c r="P80"/>
      <c r="Q80"/>
      <c r="R80"/>
      <c r="S80"/>
      <c r="T80"/>
      <c r="U80"/>
    </row>
    <row r="81" spans="13:21" x14ac:dyDescent="0.15">
      <c r="M81" s="3">
        <v>38</v>
      </c>
      <c r="N81" s="3">
        <v>584055.9566118333</v>
      </c>
      <c r="O81" s="3">
        <v>69321.043388166698</v>
      </c>
      <c r="P81"/>
      <c r="Q81"/>
      <c r="R81"/>
      <c r="S81"/>
      <c r="T81"/>
      <c r="U81"/>
    </row>
    <row r="82" spans="13:21" x14ac:dyDescent="0.15">
      <c r="M82" s="3">
        <v>39</v>
      </c>
      <c r="N82" s="3">
        <v>255231.69545591425</v>
      </c>
      <c r="O82" s="3">
        <v>97306.304544085753</v>
      </c>
      <c r="P82"/>
      <c r="Q82"/>
      <c r="R82"/>
      <c r="S82"/>
      <c r="T82"/>
      <c r="U82"/>
    </row>
    <row r="83" spans="13:21" x14ac:dyDescent="0.15">
      <c r="M83" s="3">
        <v>40</v>
      </c>
      <c r="N83" s="3">
        <v>2420436.1216336628</v>
      </c>
      <c r="O83" s="3">
        <v>-22017.121633662842</v>
      </c>
      <c r="P83"/>
      <c r="Q83"/>
      <c r="R83"/>
      <c r="S83"/>
      <c r="T83"/>
      <c r="U83"/>
    </row>
    <row r="84" spans="13:21" x14ac:dyDescent="0.15">
      <c r="M84" s="3">
        <v>41</v>
      </c>
      <c r="N84" s="3">
        <v>308303.11043596</v>
      </c>
      <c r="O84" s="3">
        <v>22486.889564040001</v>
      </c>
      <c r="P84"/>
      <c r="Q84"/>
      <c r="R84"/>
      <c r="S84"/>
      <c r="T84"/>
      <c r="U84"/>
    </row>
    <row r="85" spans="13:21" x14ac:dyDescent="0.15">
      <c r="M85" s="3">
        <v>42</v>
      </c>
      <c r="N85" s="3">
        <v>576518.62925350852</v>
      </c>
      <c r="O85" s="3">
        <v>57453.370746491477</v>
      </c>
      <c r="P85"/>
      <c r="Q85"/>
      <c r="R85"/>
      <c r="S85"/>
      <c r="T85"/>
      <c r="U85"/>
    </row>
    <row r="86" spans="13:21" x14ac:dyDescent="0.15">
      <c r="M86" s="3">
        <v>43</v>
      </c>
      <c r="N86" s="3">
        <v>778114.121765572</v>
      </c>
      <c r="O86" s="3">
        <v>-1981.1217655719956</v>
      </c>
      <c r="P86"/>
      <c r="Q86"/>
      <c r="R86"/>
      <c r="S86"/>
      <c r="T86"/>
      <c r="U86"/>
    </row>
    <row r="87" spans="13:21" x14ac:dyDescent="0.15">
      <c r="M87" s="3">
        <v>44</v>
      </c>
      <c r="N87" s="3">
        <v>473384.14441341616</v>
      </c>
      <c r="O87" s="3">
        <v>62409.855586583843</v>
      </c>
      <c r="P87"/>
      <c r="Q87"/>
      <c r="R87"/>
      <c r="S87"/>
      <c r="T87"/>
      <c r="U87"/>
    </row>
    <row r="88" spans="13:21" x14ac:dyDescent="0.15">
      <c r="M88" s="3">
        <v>45</v>
      </c>
      <c r="N88" s="3">
        <v>445296.09938679519</v>
      </c>
      <c r="O88" s="3">
        <v>78494.900613204809</v>
      </c>
      <c r="P88"/>
      <c r="Q88"/>
      <c r="R88"/>
      <c r="S88"/>
      <c r="T88"/>
      <c r="U88"/>
    </row>
    <row r="89" spans="13:21" x14ac:dyDescent="0.15">
      <c r="M89" s="3">
        <v>46</v>
      </c>
      <c r="N89" s="3">
        <v>712601.88992185413</v>
      </c>
      <c r="O89" s="3">
        <v>95080.110078145866</v>
      </c>
      <c r="P89"/>
      <c r="Q89"/>
      <c r="R89"/>
      <c r="S89"/>
      <c r="T89"/>
      <c r="U89"/>
    </row>
    <row r="90" spans="13:21" ht="14.25" thickBot="1" x14ac:dyDescent="0.2">
      <c r="M90" s="4">
        <v>47</v>
      </c>
      <c r="N90" s="4">
        <v>621996.68822898215</v>
      </c>
      <c r="O90" s="4">
        <v>21059.311771017849</v>
      </c>
      <c r="P90"/>
      <c r="Q90"/>
      <c r="R90"/>
      <c r="S90"/>
      <c r="T90"/>
      <c r="U90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3.5" x14ac:dyDescent="0.15"/>
  <cols>
    <col min="1" max="1" width="6.125" bestFit="1" customWidth="1"/>
    <col min="3" max="3" width="10.5" bestFit="1" customWidth="1"/>
    <col min="4" max="4" width="9.5" bestFit="1" customWidth="1"/>
    <col min="5" max="5" width="6.5" bestFit="1" customWidth="1"/>
    <col min="6" max="6" width="7.75" bestFit="1" customWidth="1"/>
    <col min="7" max="7" width="6.125" bestFit="1" customWidth="1"/>
  </cols>
  <sheetData>
    <row r="1" spans="1:7" x14ac:dyDescent="0.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s="1" t="s">
        <v>7</v>
      </c>
      <c r="B2" t="s">
        <v>8</v>
      </c>
      <c r="C2">
        <v>5339539</v>
      </c>
      <c r="D2">
        <v>2772845</v>
      </c>
      <c r="E2">
        <v>35</v>
      </c>
      <c r="F2">
        <v>25</v>
      </c>
      <c r="G2">
        <v>8</v>
      </c>
    </row>
    <row r="3" spans="1:7" x14ac:dyDescent="0.15">
      <c r="A3" s="1" t="s">
        <v>9</v>
      </c>
      <c r="B3" t="s">
        <v>10</v>
      </c>
      <c r="C3">
        <v>1308707</v>
      </c>
      <c r="D3">
        <v>591371</v>
      </c>
      <c r="E3">
        <v>9</v>
      </c>
      <c r="F3">
        <v>13</v>
      </c>
      <c r="G3">
        <v>0</v>
      </c>
    </row>
    <row r="4" spans="1:7" x14ac:dyDescent="0.15">
      <c r="A4" s="1" t="s">
        <v>11</v>
      </c>
      <c r="B4" t="s">
        <v>12</v>
      </c>
      <c r="C4">
        <v>1264329</v>
      </c>
      <c r="D4">
        <v>524685</v>
      </c>
      <c r="E4">
        <v>8</v>
      </c>
      <c r="F4">
        <v>9</v>
      </c>
      <c r="G4">
        <v>1</v>
      </c>
    </row>
    <row r="5" spans="1:7" x14ac:dyDescent="0.15">
      <c r="A5" s="1" t="s">
        <v>13</v>
      </c>
      <c r="B5" t="s">
        <v>14</v>
      </c>
      <c r="C5">
        <v>2312080</v>
      </c>
      <c r="D5">
        <v>989296</v>
      </c>
      <c r="E5">
        <v>22</v>
      </c>
      <c r="F5">
        <v>27</v>
      </c>
      <c r="G5">
        <v>5</v>
      </c>
    </row>
    <row r="6" spans="1:7" x14ac:dyDescent="0.15">
      <c r="A6" s="1" t="s">
        <v>15</v>
      </c>
      <c r="B6" t="s">
        <v>16</v>
      </c>
      <c r="C6">
        <v>1015057</v>
      </c>
      <c r="D6">
        <v>425933</v>
      </c>
      <c r="E6">
        <v>7</v>
      </c>
      <c r="F6">
        <v>2</v>
      </c>
      <c r="G6">
        <v>1</v>
      </c>
    </row>
    <row r="7" spans="1:7" x14ac:dyDescent="0.15">
      <c r="A7" s="1" t="s">
        <v>17</v>
      </c>
      <c r="B7" t="s">
        <v>18</v>
      </c>
      <c r="C7">
        <v>1106984</v>
      </c>
      <c r="D7">
        <v>413685</v>
      </c>
      <c r="E7">
        <v>7</v>
      </c>
      <c r="F7">
        <v>12</v>
      </c>
      <c r="G7">
        <v>3</v>
      </c>
    </row>
    <row r="8" spans="1:7" x14ac:dyDescent="0.15">
      <c r="A8" s="1" t="s">
        <v>19</v>
      </c>
      <c r="B8" t="s">
        <v>20</v>
      </c>
      <c r="C8">
        <v>1919680</v>
      </c>
      <c r="D8">
        <v>781157</v>
      </c>
      <c r="E8">
        <v>9</v>
      </c>
      <c r="F8">
        <v>25</v>
      </c>
      <c r="G8">
        <v>6</v>
      </c>
    </row>
    <row r="9" spans="1:7" x14ac:dyDescent="0.15">
      <c r="A9" s="1" t="s">
        <v>21</v>
      </c>
      <c r="B9" t="s">
        <v>22</v>
      </c>
      <c r="C9">
        <v>2951087</v>
      </c>
      <c r="D9">
        <v>1235665</v>
      </c>
      <c r="E9">
        <v>31</v>
      </c>
      <c r="F9">
        <v>11</v>
      </c>
      <c r="G9">
        <v>12</v>
      </c>
    </row>
    <row r="10" spans="1:7" x14ac:dyDescent="0.15">
      <c r="A10" s="1" t="s">
        <v>23</v>
      </c>
      <c r="B10" t="s">
        <v>24</v>
      </c>
      <c r="C10">
        <v>1985738</v>
      </c>
      <c r="D10">
        <v>826672</v>
      </c>
      <c r="E10">
        <v>24</v>
      </c>
      <c r="F10">
        <v>10</v>
      </c>
      <c r="G10">
        <v>10</v>
      </c>
    </row>
    <row r="11" spans="1:7" x14ac:dyDescent="0.15">
      <c r="A11" s="1" t="s">
        <v>25</v>
      </c>
      <c r="B11" t="s">
        <v>26</v>
      </c>
      <c r="C11">
        <v>1990584</v>
      </c>
      <c r="D11">
        <v>841085</v>
      </c>
      <c r="E11">
        <v>15</v>
      </c>
      <c r="F11">
        <v>7</v>
      </c>
      <c r="G11">
        <v>7</v>
      </c>
    </row>
    <row r="12" spans="1:7" x14ac:dyDescent="0.15">
      <c r="A12" s="1" t="s">
        <v>27</v>
      </c>
      <c r="B12" t="s">
        <v>28</v>
      </c>
      <c r="C12">
        <v>7363011</v>
      </c>
      <c r="D12">
        <v>3259736</v>
      </c>
      <c r="E12">
        <v>66</v>
      </c>
      <c r="F12">
        <v>79</v>
      </c>
      <c r="G12">
        <v>27</v>
      </c>
    </row>
    <row r="13" spans="1:7" x14ac:dyDescent="0.15">
      <c r="A13" s="1" t="s">
        <v>29</v>
      </c>
      <c r="B13" t="s">
        <v>30</v>
      </c>
      <c r="C13">
        <v>6298992</v>
      </c>
      <c r="D13">
        <v>2851491</v>
      </c>
      <c r="E13">
        <v>66</v>
      </c>
      <c r="F13">
        <v>78</v>
      </c>
      <c r="G13">
        <v>24</v>
      </c>
    </row>
    <row r="14" spans="1:7" x14ac:dyDescent="0.15">
      <c r="A14" s="1" t="s">
        <v>31</v>
      </c>
      <c r="B14" t="s">
        <v>32</v>
      </c>
      <c r="C14">
        <v>13637346</v>
      </c>
      <c r="D14">
        <v>7096622</v>
      </c>
      <c r="E14">
        <v>320</v>
      </c>
      <c r="F14">
        <v>507</v>
      </c>
      <c r="G14">
        <v>52</v>
      </c>
    </row>
    <row r="15" spans="1:7" x14ac:dyDescent="0.15">
      <c r="A15" s="1" t="s">
        <v>33</v>
      </c>
      <c r="B15" t="s">
        <v>34</v>
      </c>
      <c r="C15">
        <v>9171274</v>
      </c>
      <c r="D15">
        <v>4280874</v>
      </c>
      <c r="E15">
        <v>104</v>
      </c>
      <c r="F15">
        <v>175</v>
      </c>
      <c r="G15">
        <v>34</v>
      </c>
    </row>
    <row r="16" spans="1:7" x14ac:dyDescent="0.15">
      <c r="A16" s="1" t="s">
        <v>35</v>
      </c>
      <c r="B16" t="s">
        <v>36</v>
      </c>
      <c r="C16">
        <v>2281291</v>
      </c>
      <c r="D16">
        <v>895463</v>
      </c>
      <c r="E16">
        <v>13</v>
      </c>
      <c r="F16">
        <v>6</v>
      </c>
      <c r="G16">
        <v>8</v>
      </c>
    </row>
    <row r="17" spans="1:7" x14ac:dyDescent="0.15">
      <c r="A17" s="1" t="s">
        <v>37</v>
      </c>
      <c r="B17" t="s">
        <v>38</v>
      </c>
      <c r="C17">
        <v>1069512</v>
      </c>
      <c r="D17">
        <v>418653</v>
      </c>
      <c r="E17">
        <v>9</v>
      </c>
      <c r="F17">
        <v>6</v>
      </c>
      <c r="G17">
        <v>6</v>
      </c>
    </row>
    <row r="18" spans="1:7" x14ac:dyDescent="0.15">
      <c r="A18" s="1" t="s">
        <v>39</v>
      </c>
      <c r="B18" t="s">
        <v>40</v>
      </c>
      <c r="C18">
        <v>1150398</v>
      </c>
      <c r="D18">
        <v>482491</v>
      </c>
      <c r="E18">
        <v>10</v>
      </c>
      <c r="F18">
        <v>4</v>
      </c>
      <c r="G18">
        <v>8</v>
      </c>
    </row>
    <row r="19" spans="1:7" x14ac:dyDescent="0.15">
      <c r="A19" s="1" t="s">
        <v>41</v>
      </c>
      <c r="B19" t="s">
        <v>42</v>
      </c>
      <c r="C19">
        <v>790758</v>
      </c>
      <c r="D19">
        <v>292518</v>
      </c>
      <c r="E19">
        <v>6</v>
      </c>
      <c r="F19">
        <v>3</v>
      </c>
      <c r="G19">
        <v>6</v>
      </c>
    </row>
    <row r="20" spans="1:7" x14ac:dyDescent="0.15">
      <c r="A20" s="1" t="s">
        <v>43</v>
      </c>
      <c r="B20" t="s">
        <v>44</v>
      </c>
      <c r="C20">
        <v>838823</v>
      </c>
      <c r="D20">
        <v>358393</v>
      </c>
      <c r="E20">
        <v>11</v>
      </c>
      <c r="F20">
        <v>2</v>
      </c>
      <c r="G20">
        <v>4</v>
      </c>
    </row>
    <row r="21" spans="1:7" x14ac:dyDescent="0.15">
      <c r="A21" s="1" t="s">
        <v>45</v>
      </c>
      <c r="B21" t="s">
        <v>46</v>
      </c>
      <c r="C21">
        <v>2114140</v>
      </c>
      <c r="D21">
        <v>866562</v>
      </c>
      <c r="E21">
        <v>20</v>
      </c>
      <c r="F21">
        <v>4</v>
      </c>
      <c r="G21">
        <v>10</v>
      </c>
    </row>
    <row r="22" spans="1:7" x14ac:dyDescent="0.15">
      <c r="A22" s="1" t="s">
        <v>47</v>
      </c>
      <c r="B22" t="s">
        <v>48</v>
      </c>
      <c r="C22">
        <v>2054349</v>
      </c>
      <c r="D22">
        <v>816077</v>
      </c>
      <c r="E22">
        <v>13</v>
      </c>
      <c r="F22">
        <v>12</v>
      </c>
      <c r="G22">
        <v>32</v>
      </c>
    </row>
    <row r="23" spans="1:7" x14ac:dyDescent="0.15">
      <c r="A23" s="1" t="s">
        <v>49</v>
      </c>
      <c r="B23" t="s">
        <v>50</v>
      </c>
      <c r="C23">
        <v>3743015</v>
      </c>
      <c r="D23">
        <v>1571636</v>
      </c>
      <c r="E23">
        <v>31</v>
      </c>
      <c r="F23">
        <v>20</v>
      </c>
      <c r="G23">
        <v>29</v>
      </c>
    </row>
    <row r="24" spans="1:7" x14ac:dyDescent="0.15">
      <c r="A24" s="1" t="s">
        <v>51</v>
      </c>
      <c r="B24" t="s">
        <v>52</v>
      </c>
      <c r="C24">
        <v>7551840</v>
      </c>
      <c r="D24">
        <v>3257903</v>
      </c>
      <c r="E24">
        <v>95</v>
      </c>
      <c r="F24">
        <v>49</v>
      </c>
      <c r="G24">
        <v>240</v>
      </c>
    </row>
    <row r="25" spans="1:7" x14ac:dyDescent="0.15">
      <c r="A25" s="1" t="s">
        <v>53</v>
      </c>
      <c r="B25" t="s">
        <v>54</v>
      </c>
      <c r="C25">
        <v>1834269</v>
      </c>
      <c r="D25">
        <v>789961</v>
      </c>
      <c r="E25">
        <v>16</v>
      </c>
      <c r="F25">
        <v>7</v>
      </c>
      <c r="G25">
        <v>30</v>
      </c>
    </row>
    <row r="26" spans="1:7" x14ac:dyDescent="0.15">
      <c r="A26" s="1" t="s">
        <v>55</v>
      </c>
      <c r="B26" t="s">
        <v>56</v>
      </c>
      <c r="C26">
        <v>1419635</v>
      </c>
      <c r="D26">
        <v>572842</v>
      </c>
      <c r="E26">
        <v>14</v>
      </c>
      <c r="F26">
        <v>1</v>
      </c>
      <c r="G26">
        <v>16</v>
      </c>
    </row>
    <row r="27" spans="1:7" x14ac:dyDescent="0.15">
      <c r="A27" s="1" t="s">
        <v>57</v>
      </c>
      <c r="B27" t="s">
        <v>58</v>
      </c>
      <c r="C27">
        <v>2563152</v>
      </c>
      <c r="D27">
        <v>1210844</v>
      </c>
      <c r="E27">
        <v>33</v>
      </c>
      <c r="F27">
        <v>22</v>
      </c>
      <c r="G27">
        <v>15</v>
      </c>
    </row>
    <row r="28" spans="1:7" x14ac:dyDescent="0.15">
      <c r="A28" s="1" t="s">
        <v>59</v>
      </c>
      <c r="B28" t="s">
        <v>60</v>
      </c>
      <c r="C28">
        <v>8856444</v>
      </c>
      <c r="D28">
        <v>4261381</v>
      </c>
      <c r="E28">
        <v>103</v>
      </c>
      <c r="F28">
        <v>81</v>
      </c>
      <c r="G28">
        <v>50</v>
      </c>
    </row>
    <row r="29" spans="1:7" x14ac:dyDescent="0.15">
      <c r="A29" s="1" t="s">
        <v>61</v>
      </c>
      <c r="B29" t="s">
        <v>62</v>
      </c>
      <c r="C29">
        <v>5589708</v>
      </c>
      <c r="D29">
        <v>2524247</v>
      </c>
      <c r="E29">
        <v>50</v>
      </c>
      <c r="F29">
        <v>30</v>
      </c>
      <c r="G29">
        <v>29</v>
      </c>
    </row>
    <row r="30" spans="1:7" x14ac:dyDescent="0.15">
      <c r="A30" s="1" t="s">
        <v>63</v>
      </c>
      <c r="B30" t="s">
        <v>64</v>
      </c>
      <c r="C30">
        <v>1371700</v>
      </c>
      <c r="D30">
        <v>590664</v>
      </c>
      <c r="E30">
        <v>11</v>
      </c>
      <c r="F30">
        <v>7</v>
      </c>
      <c r="G30">
        <v>13</v>
      </c>
    </row>
    <row r="31" spans="1:7" x14ac:dyDescent="0.15">
      <c r="A31" s="1" t="s">
        <v>65</v>
      </c>
      <c r="B31" t="s">
        <v>66</v>
      </c>
      <c r="C31">
        <v>975074</v>
      </c>
      <c r="D31">
        <v>440666</v>
      </c>
      <c r="E31">
        <v>7</v>
      </c>
      <c r="F31">
        <v>4</v>
      </c>
      <c r="G31">
        <v>8</v>
      </c>
    </row>
    <row r="32" spans="1:7" x14ac:dyDescent="0.15">
      <c r="A32" s="1" t="s">
        <v>67</v>
      </c>
      <c r="B32" t="s">
        <v>68</v>
      </c>
      <c r="C32">
        <v>570824</v>
      </c>
      <c r="D32">
        <v>236209</v>
      </c>
      <c r="E32">
        <v>4</v>
      </c>
      <c r="F32">
        <v>3</v>
      </c>
      <c r="G32">
        <v>4</v>
      </c>
    </row>
    <row r="33" spans="1:7" x14ac:dyDescent="0.15">
      <c r="A33" s="1" t="s">
        <v>69</v>
      </c>
      <c r="B33" t="s">
        <v>70</v>
      </c>
      <c r="C33">
        <v>691225</v>
      </c>
      <c r="D33">
        <v>290245</v>
      </c>
      <c r="E33">
        <v>4</v>
      </c>
      <c r="F33">
        <v>1</v>
      </c>
      <c r="G33">
        <v>5</v>
      </c>
    </row>
    <row r="34" spans="1:7" x14ac:dyDescent="0.15">
      <c r="A34" s="1" t="s">
        <v>71</v>
      </c>
      <c r="B34" t="s">
        <v>72</v>
      </c>
      <c r="C34">
        <v>1920619</v>
      </c>
      <c r="D34">
        <v>841911</v>
      </c>
      <c r="E34">
        <v>12</v>
      </c>
      <c r="F34">
        <v>8</v>
      </c>
      <c r="G34">
        <v>8</v>
      </c>
    </row>
    <row r="35" spans="1:7" x14ac:dyDescent="0.15">
      <c r="A35" s="1" t="s">
        <v>73</v>
      </c>
      <c r="B35" t="s">
        <v>74</v>
      </c>
      <c r="C35">
        <v>2848846</v>
      </c>
      <c r="D35">
        <v>1308439</v>
      </c>
      <c r="E35">
        <v>24</v>
      </c>
      <c r="F35">
        <v>14</v>
      </c>
      <c r="G35">
        <v>11</v>
      </c>
    </row>
    <row r="36" spans="1:7" x14ac:dyDescent="0.15">
      <c r="A36" s="1" t="s">
        <v>75</v>
      </c>
      <c r="B36" t="s">
        <v>76</v>
      </c>
      <c r="C36">
        <v>1396197</v>
      </c>
      <c r="D36">
        <v>660004</v>
      </c>
      <c r="E36">
        <v>6</v>
      </c>
      <c r="F36">
        <v>5</v>
      </c>
      <c r="G36">
        <v>9</v>
      </c>
    </row>
    <row r="37" spans="1:7" x14ac:dyDescent="0.15">
      <c r="A37" s="1" t="s">
        <v>77</v>
      </c>
      <c r="B37" t="s">
        <v>78</v>
      </c>
      <c r="C37">
        <v>757377</v>
      </c>
      <c r="D37">
        <v>334916</v>
      </c>
      <c r="E37">
        <v>4</v>
      </c>
      <c r="F37">
        <v>1</v>
      </c>
      <c r="G37">
        <v>6</v>
      </c>
    </row>
    <row r="38" spans="1:7" x14ac:dyDescent="0.15">
      <c r="A38" s="1" t="s">
        <v>79</v>
      </c>
      <c r="B38" t="s">
        <v>80</v>
      </c>
      <c r="C38">
        <v>993205</v>
      </c>
      <c r="D38">
        <v>438842</v>
      </c>
      <c r="E38">
        <v>8</v>
      </c>
      <c r="F38">
        <v>2</v>
      </c>
      <c r="G38">
        <v>5</v>
      </c>
    </row>
    <row r="39" spans="1:7" x14ac:dyDescent="0.15">
      <c r="A39" s="1" t="s">
        <v>81</v>
      </c>
      <c r="B39" t="s">
        <v>82</v>
      </c>
      <c r="C39">
        <v>1394339</v>
      </c>
      <c r="D39">
        <v>653377</v>
      </c>
      <c r="E39">
        <v>10</v>
      </c>
      <c r="F39">
        <v>2</v>
      </c>
      <c r="G39">
        <v>5</v>
      </c>
    </row>
    <row r="40" spans="1:7" x14ac:dyDescent="0.15">
      <c r="A40" s="1" t="s">
        <v>83</v>
      </c>
      <c r="B40" t="s">
        <v>84</v>
      </c>
      <c r="C40">
        <v>725289</v>
      </c>
      <c r="D40">
        <v>352538</v>
      </c>
      <c r="E40">
        <v>4</v>
      </c>
      <c r="F40">
        <v>2</v>
      </c>
      <c r="G40">
        <v>3</v>
      </c>
    </row>
    <row r="41" spans="1:7" x14ac:dyDescent="0.15">
      <c r="A41" s="1" t="s">
        <v>85</v>
      </c>
      <c r="B41" t="s">
        <v>86</v>
      </c>
      <c r="C41">
        <v>5130773</v>
      </c>
      <c r="D41">
        <v>2398419</v>
      </c>
      <c r="E41">
        <v>48</v>
      </c>
      <c r="F41">
        <v>34</v>
      </c>
      <c r="G41">
        <v>28</v>
      </c>
    </row>
    <row r="42" spans="1:7" x14ac:dyDescent="0.15">
      <c r="A42" s="1" t="s">
        <v>87</v>
      </c>
      <c r="B42" t="s">
        <v>88</v>
      </c>
      <c r="C42">
        <v>833272</v>
      </c>
      <c r="D42">
        <v>330790</v>
      </c>
      <c r="E42">
        <v>9</v>
      </c>
      <c r="F42">
        <v>2</v>
      </c>
      <c r="G42">
        <v>3</v>
      </c>
    </row>
    <row r="43" spans="1:7" x14ac:dyDescent="0.15">
      <c r="A43" s="1" t="s">
        <v>89</v>
      </c>
      <c r="B43" t="s">
        <v>90</v>
      </c>
      <c r="C43">
        <v>1379003</v>
      </c>
      <c r="D43">
        <v>633972</v>
      </c>
      <c r="E43">
        <v>8</v>
      </c>
      <c r="F43">
        <v>5</v>
      </c>
      <c r="G43">
        <v>3</v>
      </c>
    </row>
    <row r="44" spans="1:7" x14ac:dyDescent="0.15">
      <c r="A44" s="1" t="s">
        <v>91</v>
      </c>
      <c r="B44" t="s">
        <v>92</v>
      </c>
      <c r="C44">
        <v>1789184</v>
      </c>
      <c r="D44">
        <v>776133</v>
      </c>
      <c r="E44">
        <v>10</v>
      </c>
      <c r="F44">
        <v>3</v>
      </c>
      <c r="G44">
        <v>5</v>
      </c>
    </row>
    <row r="45" spans="1:7" x14ac:dyDescent="0.15">
      <c r="A45" s="1" t="s">
        <v>93</v>
      </c>
      <c r="B45" t="s">
        <v>94</v>
      </c>
      <c r="C45">
        <v>1169158</v>
      </c>
      <c r="D45">
        <v>535794</v>
      </c>
      <c r="E45">
        <v>7</v>
      </c>
      <c r="F45">
        <v>2</v>
      </c>
      <c r="G45">
        <v>4</v>
      </c>
    </row>
    <row r="46" spans="1:7" x14ac:dyDescent="0.15">
      <c r="A46" s="1" t="s">
        <v>95</v>
      </c>
      <c r="B46" t="s">
        <v>96</v>
      </c>
      <c r="C46">
        <v>1112008</v>
      </c>
      <c r="D46">
        <v>523791</v>
      </c>
      <c r="E46">
        <v>5</v>
      </c>
      <c r="F46">
        <v>4</v>
      </c>
      <c r="G46">
        <v>4</v>
      </c>
    </row>
    <row r="47" spans="1:7" x14ac:dyDescent="0.15">
      <c r="A47" s="1" t="s">
        <v>97</v>
      </c>
      <c r="B47" t="s">
        <v>98</v>
      </c>
      <c r="C47">
        <v>1655888</v>
      </c>
      <c r="D47">
        <v>807682</v>
      </c>
      <c r="E47">
        <v>5</v>
      </c>
      <c r="F47">
        <v>5</v>
      </c>
      <c r="G47">
        <v>10</v>
      </c>
    </row>
    <row r="48" spans="1:7" x14ac:dyDescent="0.15">
      <c r="A48" s="1" t="s">
        <v>99</v>
      </c>
      <c r="B48" t="s">
        <v>100</v>
      </c>
      <c r="C48">
        <v>1471536</v>
      </c>
      <c r="D48">
        <v>643056</v>
      </c>
      <c r="E48">
        <v>21</v>
      </c>
      <c r="F48">
        <v>7</v>
      </c>
      <c r="G48">
        <v>1</v>
      </c>
    </row>
    <row r="49" spans="1:7" x14ac:dyDescent="0.15">
      <c r="A49" s="1" t="s">
        <v>101</v>
      </c>
      <c r="B49" t="s">
        <v>102</v>
      </c>
      <c r="C49">
        <v>127707259</v>
      </c>
      <c r="D49">
        <v>58007536</v>
      </c>
      <c r="E49">
        <v>1354</v>
      </c>
      <c r="F49">
        <v>1338</v>
      </c>
      <c r="G49">
        <v>808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相関係数を求める＆分析ツールを使う</vt:lpstr>
      <vt:lpstr>取り込んだデータの控え</vt:lpstr>
      <vt:lpstr>人口と世帯数は直線的な関係</vt:lpstr>
      <vt:lpstr>人口10万人あたりで見ると</vt:lpstr>
      <vt:lpstr>都道府県の人口×３チェーン</vt:lpstr>
      <vt:lpstr>人口を万人に+軸を対数に+近似曲線</vt:lpstr>
      <vt:lpstr>D×K傾向の違いは</vt:lpstr>
      <vt:lpstr>D×K（10万人あたり）</vt:lpstr>
      <vt:lpstr>D×S傾向の違いは</vt:lpstr>
      <vt:lpstr>D×S（10万人あたり）</vt:lpstr>
      <vt:lpstr>取り込んだデータの控え!cafe_data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2018-09-16T13:31:51Z</dcterms:modified>
</cp:coreProperties>
</file>