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490" activeTab="2"/>
  </bookViews>
  <sheets>
    <sheet name="曜日を調べる" sheetId="8" r:id="rId1"/>
    <sheet name="九九の表" sheetId="9" r:id="rId2"/>
    <sheet name="医療控除" sheetId="1" r:id="rId3"/>
  </sheets>
  <definedNames>
    <definedName name="_xlnm.Print_Area" localSheetId="2">医療控除!$B$2:$J$51</definedName>
  </definedNames>
  <calcPr calcId="152511"/>
</workbook>
</file>

<file path=xl/calcChain.xml><?xml version="1.0" encoding="utf-8"?>
<calcChain xmlns="http://schemas.openxmlformats.org/spreadsheetml/2006/main">
  <c r="O2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5" i="1"/>
  <c r="C6" i="9" l="1"/>
  <c r="C4" i="8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" i="1"/>
  <c r="O11" i="1"/>
  <c r="O12" i="1"/>
  <c r="O13" i="1"/>
  <c r="O14" i="1"/>
  <c r="H7" i="1" l="1"/>
  <c r="H8" i="1"/>
  <c r="H9" i="1"/>
  <c r="O6" i="1" s="1"/>
  <c r="H10" i="1"/>
  <c r="O5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6" i="1"/>
  <c r="O9" i="1" s="1"/>
  <c r="H5" i="1"/>
  <c r="O22" i="1" l="1"/>
  <c r="O18" i="1"/>
  <c r="O10" i="1"/>
  <c r="O21" i="1"/>
  <c r="O17" i="1"/>
  <c r="O24" i="1"/>
  <c r="O20" i="1"/>
  <c r="O16" i="1"/>
  <c r="O7" i="1"/>
  <c r="O23" i="1"/>
  <c r="O19" i="1"/>
  <c r="O15" i="1"/>
  <c r="O8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N25" i="1" l="1"/>
</calcChain>
</file>

<file path=xl/sharedStrings.xml><?xml version="1.0" encoding="utf-8"?>
<sst xmlns="http://schemas.openxmlformats.org/spreadsheetml/2006/main" count="30" uniqueCount="30">
  <si>
    <t>日</t>
    <rPh sb="0" eb="1">
      <t>ニチ</t>
    </rPh>
    <phoneticPr fontId="1"/>
  </si>
  <si>
    <r>
      <rPr>
        <sz val="11"/>
        <color theme="1"/>
        <rFont val="ＭＳ ゴシック"/>
        <family val="3"/>
        <charset val="128"/>
      </rPr>
      <t>年の医療費精算</t>
    </r>
    <rPh sb="0" eb="1">
      <t>ネン</t>
    </rPh>
    <rPh sb="2" eb="5">
      <t>イリョウヒ</t>
    </rPh>
    <rPh sb="5" eb="7">
      <t>セイサン</t>
    </rPh>
    <phoneticPr fontId="1"/>
  </si>
  <si>
    <r>
      <rPr>
        <sz val="20"/>
        <color theme="6" tint="-0.499984740745262"/>
        <rFont val="ＭＳ ゴシック"/>
        <family val="3"/>
        <charset val="128"/>
      </rPr>
      <t>氏名</t>
    </r>
    <rPh sb="0" eb="2">
      <t>シメイ</t>
    </rPh>
    <phoneticPr fontId="1"/>
  </si>
  <si>
    <r>
      <rPr>
        <sz val="11"/>
        <color theme="1"/>
        <rFont val="ＭＳ ゴシック"/>
        <family val="3"/>
        <charset val="128"/>
      </rPr>
      <t>分</t>
    </r>
    <rPh sb="0" eb="1">
      <t>ブン</t>
    </rPh>
    <phoneticPr fontId="1"/>
  </si>
  <si>
    <r>
      <rPr>
        <sz val="11"/>
        <color theme="1"/>
        <rFont val="ＭＳ ゴシック"/>
        <family val="3"/>
        <charset val="128"/>
      </rPr>
      <t>月</t>
    </r>
    <rPh sb="0" eb="1">
      <t>ツキ</t>
    </rPh>
    <phoneticPr fontId="1"/>
  </si>
  <si>
    <r>
      <rPr>
        <sz val="11"/>
        <color theme="1"/>
        <rFont val="ＭＳ ゴシック"/>
        <family val="3"/>
        <charset val="128"/>
      </rPr>
      <t>日</t>
    </r>
    <rPh sb="0" eb="1">
      <t>ニチ</t>
    </rPh>
    <phoneticPr fontId="1"/>
  </si>
  <si>
    <r>
      <rPr>
        <sz val="11"/>
        <color theme="1"/>
        <rFont val="ＭＳ ゴシック"/>
        <family val="3"/>
        <charset val="128"/>
      </rPr>
      <t>右の
番号</t>
    </r>
    <rPh sb="0" eb="1">
      <t>ミギ</t>
    </rPh>
    <rPh sb="3" eb="5">
      <t>バンゴウ</t>
    </rPh>
    <phoneticPr fontId="1"/>
  </si>
  <si>
    <r>
      <rPr>
        <sz val="11"/>
        <color theme="1"/>
        <rFont val="ＭＳ ゴシック"/>
        <family val="3"/>
        <charset val="128"/>
      </rPr>
      <t>医療機関名</t>
    </r>
    <rPh sb="0" eb="2">
      <t>イリョウ</t>
    </rPh>
    <rPh sb="2" eb="4">
      <t>キカン</t>
    </rPh>
    <rPh sb="4" eb="5">
      <t>メイ</t>
    </rPh>
    <phoneticPr fontId="1"/>
  </si>
  <si>
    <r>
      <rPr>
        <sz val="11"/>
        <color theme="1"/>
        <rFont val="ＭＳ ゴシック"/>
        <family val="3"/>
        <charset val="128"/>
      </rPr>
      <t>金額</t>
    </r>
    <rPh sb="0" eb="2">
      <t>キンガク</t>
    </rPh>
    <phoneticPr fontId="1"/>
  </si>
  <si>
    <r>
      <rPr>
        <sz val="11"/>
        <color theme="1"/>
        <rFont val="ＭＳ ゴシック"/>
        <family val="3"/>
        <charset val="128"/>
      </rPr>
      <t>交通費</t>
    </r>
    <rPh sb="0" eb="3">
      <t>コウツウヒ</t>
    </rPh>
    <phoneticPr fontId="1"/>
  </si>
  <si>
    <r>
      <rPr>
        <sz val="11"/>
        <color theme="1"/>
        <rFont val="ＭＳ ゴシック"/>
        <family val="3"/>
        <charset val="128"/>
      </rPr>
      <t>左２つの計</t>
    </r>
    <rPh sb="0" eb="1">
      <t>ヒダリ</t>
    </rPh>
    <rPh sb="4" eb="5">
      <t>ケイ</t>
    </rPh>
    <phoneticPr fontId="1"/>
  </si>
  <si>
    <r>
      <rPr>
        <sz val="11"/>
        <color theme="1"/>
        <rFont val="ＭＳ ゴシック"/>
        <family val="3"/>
        <charset val="128"/>
      </rPr>
      <t>注記</t>
    </r>
    <rPh sb="0" eb="2">
      <t>チュウキ</t>
    </rPh>
    <phoneticPr fontId="1"/>
  </si>
  <si>
    <r>
      <rPr>
        <sz val="11"/>
        <color theme="1"/>
        <rFont val="ＭＳ ゴシック"/>
        <family val="3"/>
        <charset val="128"/>
      </rPr>
      <t>累計</t>
    </r>
    <rPh sb="0" eb="2">
      <t>ルイケイ</t>
    </rPh>
    <phoneticPr fontId="1"/>
  </si>
  <si>
    <r>
      <rPr>
        <sz val="11"/>
        <color theme="1"/>
        <rFont val="ＭＳ ゴシック"/>
        <family val="3"/>
        <charset val="128"/>
      </rPr>
      <t>番号</t>
    </r>
    <rPh sb="0" eb="2">
      <t>バンゴウ</t>
    </rPh>
    <phoneticPr fontId="1"/>
  </si>
  <si>
    <r>
      <rPr>
        <sz val="11"/>
        <color theme="1"/>
        <rFont val="ＭＳ ゴシック"/>
        <family val="3"/>
        <charset val="128"/>
      </rPr>
      <t>以下同様</t>
    </r>
    <rPh sb="0" eb="2">
      <t>イカ</t>
    </rPh>
    <rPh sb="2" eb="4">
      <t>ドウヨウ</t>
    </rPh>
    <phoneticPr fontId="1"/>
  </si>
  <si>
    <t>病院や薬局名１</t>
    <rPh sb="0" eb="2">
      <t>ビョウイン</t>
    </rPh>
    <rPh sb="3" eb="5">
      <t>ヤッキョク</t>
    </rPh>
    <rPh sb="5" eb="6">
      <t>メイ</t>
    </rPh>
    <phoneticPr fontId="1"/>
  </si>
  <si>
    <t>病院や薬局名２</t>
    <rPh sb="0" eb="2">
      <t>ビョウイン</t>
    </rPh>
    <rPh sb="3" eb="5">
      <t>ヤッキョク</t>
    </rPh>
    <rPh sb="5" eb="6">
      <t>メイ</t>
    </rPh>
    <phoneticPr fontId="1"/>
  </si>
  <si>
    <t>病院や薬局名３</t>
    <rPh sb="0" eb="2">
      <t>ビョウイン</t>
    </rPh>
    <rPh sb="3" eb="5">
      <t>ヤッキョク</t>
    </rPh>
    <rPh sb="5" eb="6">
      <t>メイ</t>
    </rPh>
    <phoneticPr fontId="1"/>
  </si>
  <si>
    <t>合計</t>
    <rPh sb="0" eb="2">
      <t>ゴウケイ</t>
    </rPh>
    <phoneticPr fontId="1"/>
  </si>
  <si>
    <t>医療費
小計</t>
    <rPh sb="0" eb="3">
      <t>イリョウヒ</t>
    </rPh>
    <rPh sb="4" eb="6">
      <t>ショウケイ</t>
    </rPh>
    <phoneticPr fontId="1"/>
  </si>
  <si>
    <t>交通費
含む</t>
    <rPh sb="0" eb="3">
      <t>コウツウヒ</t>
    </rPh>
    <rPh sb="4" eb="5">
      <t>フク</t>
    </rPh>
    <phoneticPr fontId="1"/>
  </si>
  <si>
    <t>医療機関名（ここは自動入力）</t>
    <rPh sb="0" eb="2">
      <t>イリョウ</t>
    </rPh>
    <rPh sb="2" eb="4">
      <t>キカン</t>
    </rPh>
    <rPh sb="4" eb="5">
      <t>メイ</t>
    </rPh>
    <rPh sb="9" eb="11">
      <t>ジドウ</t>
    </rPh>
    <rPh sb="11" eb="13">
      <t>ニュウリョク</t>
    </rPh>
    <phoneticPr fontId="1"/>
  </si>
  <si>
    <r>
      <rPr>
        <sz val="20"/>
        <color theme="1"/>
        <rFont val="ＭＳ ゴシック"/>
        <family val="3"/>
        <charset val="128"/>
      </rPr>
      <t>■生まれた日は何曜日？</t>
    </r>
    <rPh sb="1" eb="2">
      <t>ウ</t>
    </rPh>
    <rPh sb="5" eb="6">
      <t>ヒ</t>
    </rPh>
    <rPh sb="7" eb="10">
      <t>ナンヨウビ</t>
    </rPh>
    <phoneticPr fontId="1"/>
  </si>
  <si>
    <t>西暦</t>
    <rPh sb="0" eb="2">
      <t>セイレキ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</si>
  <si>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</si>
  <si>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</si>
  <si>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緑の枠の中に数字を入れると、曜日を調べて表示します</t>
    <rPh sb="0" eb="1">
      <t>ミドリ</t>
    </rPh>
    <rPh sb="2" eb="3">
      <t>ワク</t>
    </rPh>
    <rPh sb="4" eb="5">
      <t>ナカ</t>
    </rPh>
    <rPh sb="6" eb="8">
      <t>スウジ</t>
    </rPh>
    <rPh sb="9" eb="10">
      <t>イ</t>
    </rPh>
    <rPh sb="14" eb="16">
      <t>ヨウビ</t>
    </rPh>
    <rPh sb="17" eb="18">
      <t>シラ</t>
    </rPh>
    <rPh sb="20" eb="22">
      <t>ヒョウジ</t>
    </rPh>
    <phoneticPr fontId="1"/>
  </si>
  <si>
    <t>です</t>
    <phoneticPr fontId="1"/>
  </si>
  <si>
    <r>
      <rPr>
        <sz val="20"/>
        <color theme="1"/>
        <rFont val="ＭＳ ゴシック"/>
        <family val="3"/>
        <charset val="128"/>
      </rPr>
      <t>■＄マークって？</t>
    </r>
    <r>
      <rPr>
        <sz val="20"/>
        <color theme="1"/>
        <rFont val="Arial"/>
        <family val="2"/>
      </rPr>
      <t xml:space="preserve"> </t>
    </r>
    <r>
      <rPr>
        <sz val="20"/>
        <color theme="1"/>
        <rFont val="ＭＳ ゴシック"/>
        <family val="3"/>
        <charset val="128"/>
      </rPr>
      <t>「</t>
    </r>
    <r>
      <rPr>
        <sz val="20"/>
        <color theme="1"/>
        <rFont val="Arial"/>
        <family val="2"/>
      </rPr>
      <t>F4</t>
    </r>
    <r>
      <rPr>
        <sz val="20"/>
        <color theme="1"/>
        <rFont val="ＭＳ ゴシック"/>
        <family val="3"/>
        <charset val="128"/>
      </rPr>
      <t>」で絶対参照を使う</t>
    </r>
    <rPh sb="14" eb="16">
      <t>ゼッタイ</t>
    </rPh>
    <rPh sb="16" eb="18">
      <t>サンショウ</t>
    </rPh>
    <rPh sb="19" eb="20">
      <t>ツカ</t>
    </rPh>
    <phoneticPr fontId="1"/>
  </si>
  <si>
    <t>★九九（掛け算）の表を作りたい。「C6」にどんな式を入れれば、その後の作業が楽？</t>
    <rPh sb="1" eb="3">
      <t>99</t>
    </rPh>
    <rPh sb="4" eb="5">
      <t>カ</t>
    </rPh>
    <rPh sb="6" eb="7">
      <t>ザン</t>
    </rPh>
    <rPh sb="9" eb="10">
      <t>ヒョウ</t>
    </rPh>
    <rPh sb="11" eb="12">
      <t>ツク</t>
    </rPh>
    <rPh sb="24" eb="25">
      <t>シキ</t>
    </rPh>
    <rPh sb="26" eb="27">
      <t>イ</t>
    </rPh>
    <rPh sb="33" eb="34">
      <t>アト</t>
    </rPh>
    <rPh sb="35" eb="37">
      <t>サギョウ</t>
    </rPh>
    <rPh sb="38" eb="39">
      <t>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</si>
</sst>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0_ "/>
  </numFmts>
  <fonts count="1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20"/>
      <color theme="6" tint="-0.499984740745262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24"/>
      <color theme="6" tint="-0.499984740745262"/>
      <name val="Arial"/>
      <family val="2"/>
    </font>
    <font>
      <sz val="11"/>
      <color theme="6" tint="-0.499984740745262"/>
      <name val="Arial"/>
      <family val="2"/>
    </font>
    <font>
      <sz val="11"/>
      <color theme="1"/>
      <name val="Arial"/>
      <family val="2"/>
    </font>
    <font>
      <sz val="20"/>
      <color theme="6" tint="-0.499984740745262"/>
      <name val="Arial"/>
      <family val="2"/>
    </font>
    <font>
      <sz val="11"/>
      <name val="Arial"/>
      <family val="2"/>
    </font>
    <font>
      <sz val="20"/>
      <color theme="1"/>
      <name val="ＭＳ ゴシック"/>
      <family val="3"/>
      <charset val="128"/>
    </font>
    <font>
      <sz val="20"/>
      <color theme="1"/>
      <name val="Arial"/>
      <family val="2"/>
    </font>
    <font>
      <sz val="18"/>
      <color theme="1"/>
      <name val="ＭＳ Ｐゴシック"/>
      <family val="3"/>
      <charset val="128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/>
      <bottom style="medium">
        <color indexed="64"/>
      </bottom>
      <diagonal/>
    </border>
    <border>
      <left style="thin">
        <color rgb="FF00B050"/>
      </left>
      <right style="thin">
        <color rgb="FF00B050"/>
      </right>
      <top style="double">
        <color indexed="64"/>
      </top>
      <bottom/>
      <diagonal/>
    </border>
    <border>
      <left style="thin">
        <color rgb="FF00B050"/>
      </left>
      <right style="thin">
        <color rgb="FF00B050"/>
      </right>
      <top/>
      <bottom style="medium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0" borderId="0" xfId="0" applyFont="1"/>
    <xf numFmtId="0" fontId="7" fillId="0" borderId="0" xfId="0" applyFont="1"/>
    <xf numFmtId="5" fontId="7" fillId="0" borderId="0" xfId="0" applyNumberFormat="1" applyFont="1"/>
    <xf numFmtId="0" fontId="8" fillId="2" borderId="1" xfId="0" applyFont="1" applyFill="1" applyBorder="1"/>
    <xf numFmtId="176" fontId="7" fillId="0" borderId="0" xfId="0" applyNumberFormat="1" applyFont="1"/>
    <xf numFmtId="0" fontId="9" fillId="0" borderId="4" xfId="0" applyFont="1" applyBorder="1"/>
    <xf numFmtId="5" fontId="9" fillId="0" borderId="4" xfId="0" applyNumberFormat="1" applyFont="1" applyBorder="1"/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176" fontId="7" fillId="0" borderId="6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2" borderId="7" xfId="0" applyFont="1" applyFill="1" applyBorder="1"/>
    <xf numFmtId="0" fontId="7" fillId="0" borderId="17" xfId="0" applyFont="1" applyBorder="1"/>
    <xf numFmtId="5" fontId="7" fillId="2" borderId="0" xfId="0" applyNumberFormat="1" applyFont="1" applyFill="1" applyBorder="1"/>
    <xf numFmtId="5" fontId="7" fillId="2" borderId="8" xfId="0" applyNumberFormat="1" applyFont="1" applyFill="1" applyBorder="1"/>
    <xf numFmtId="5" fontId="7" fillId="0" borderId="17" xfId="0" applyNumberFormat="1" applyFont="1" applyBorder="1"/>
    <xf numFmtId="0" fontId="7" fillId="2" borderId="0" xfId="0" applyFont="1" applyFill="1" applyBorder="1"/>
    <xf numFmtId="0" fontId="7" fillId="2" borderId="14" xfId="0" applyFont="1" applyFill="1" applyBorder="1"/>
    <xf numFmtId="5" fontId="7" fillId="2" borderId="15" xfId="0" applyNumberFormat="1" applyFont="1" applyFill="1" applyBorder="1"/>
    <xf numFmtId="5" fontId="7" fillId="2" borderId="14" xfId="0" applyNumberFormat="1" applyFont="1" applyFill="1" applyBorder="1"/>
    <xf numFmtId="5" fontId="7" fillId="0" borderId="13" xfId="0" applyNumberFormat="1" applyFont="1" applyBorder="1"/>
    <xf numFmtId="0" fontId="7" fillId="2" borderId="16" xfId="0" applyFont="1" applyFill="1" applyBorder="1"/>
    <xf numFmtId="0" fontId="7" fillId="2" borderId="4" xfId="0" applyFont="1" applyFill="1" applyBorder="1"/>
    <xf numFmtId="0" fontId="7" fillId="0" borderId="18" xfId="0" applyFont="1" applyBorder="1"/>
    <xf numFmtId="5" fontId="7" fillId="2" borderId="4" xfId="0" applyNumberFormat="1" applyFont="1" applyFill="1" applyBorder="1"/>
    <xf numFmtId="5" fontId="7" fillId="2" borderId="9" xfId="0" applyNumberFormat="1" applyFont="1" applyFill="1" applyBorder="1"/>
    <xf numFmtId="5" fontId="7" fillId="0" borderId="18" xfId="0" applyNumberFormat="1" applyFont="1" applyBorder="1"/>
    <xf numFmtId="0" fontId="9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 vertical="center"/>
    </xf>
    <xf numFmtId="0" fontId="7" fillId="2" borderId="10" xfId="0" applyFont="1" applyFill="1" applyBorder="1" applyAlignment="1">
      <alignment horizontal="right"/>
    </xf>
    <xf numFmtId="0" fontId="7" fillId="2" borderId="12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76" fontId="7" fillId="0" borderId="0" xfId="0" applyNumberFormat="1" applyFont="1" applyBorder="1"/>
    <xf numFmtId="0" fontId="7" fillId="0" borderId="0" xfId="0" applyFont="1" applyBorder="1"/>
    <xf numFmtId="0" fontId="4" fillId="0" borderId="6" xfId="0" applyFont="1" applyBorder="1" applyAlignment="1">
      <alignment vertical="center" wrapText="1"/>
    </xf>
    <xf numFmtId="5" fontId="7" fillId="0" borderId="5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 wrapText="1"/>
    </xf>
    <xf numFmtId="0" fontId="11" fillId="0" borderId="0" xfId="0" applyFont="1"/>
    <xf numFmtId="0" fontId="12" fillId="0" borderId="0" xfId="0" applyFont="1"/>
    <xf numFmtId="0" fontId="13" fillId="2" borderId="1" xfId="0" applyFont="1" applyFill="1" applyBorder="1"/>
    <xf numFmtId="0" fontId="13" fillId="0" borderId="0" xfId="0" applyFont="1"/>
    <xf numFmtId="0" fontId="4" fillId="0" borderId="0" xfId="0" applyFont="1" applyAlignment="1">
      <alignment horizontal="right"/>
    </xf>
    <xf numFmtId="14" fontId="14" fillId="0" borderId="0" xfId="0" applyNumberFormat="1" applyFont="1" applyAlignment="1">
      <alignment horizontal="center"/>
    </xf>
    <xf numFmtId="0" fontId="7" fillId="0" borderId="2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/>
    <xf numFmtId="0" fontId="5" fillId="2" borderId="2" xfId="0" applyFont="1" applyFill="1" applyBorder="1" applyAlignment="1">
      <alignment horizontal="right"/>
    </xf>
    <xf numFmtId="0" fontId="6" fillId="0" borderId="3" xfId="0" applyFont="1" applyBorder="1" applyAlignment="1">
      <alignment horizontal="right"/>
    </xf>
  </cellXfs>
  <cellStyles count="1">
    <cellStyle name="標準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6" formatCode="0_ "/>
    </dxf>
    <dxf>
      <border outline="0">
        <top style="medium">
          <color indexed="64"/>
        </top>
      </border>
    </dxf>
    <dxf>
      <border outline="0">
        <bottom style="double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医療機関名リスト" displayName="医療機関名リスト" ref="L4:O25" totalsRowCount="1" headerRowBorderDxfId="9" tableBorderDxfId="8">
  <autoFilter ref="L4:O24"/>
  <tableColumns count="4">
    <tableColumn id="1" name="番号" totalsRowLabel="合計" dataDxfId="7" totalsRowDxfId="3"/>
    <tableColumn id="2" name="医療機関名" dataDxfId="6" totalsRowDxfId="2"/>
    <tableColumn id="3" name="医療費_x000a_小計" totalsRowFunction="sum" dataDxfId="5" totalsRowDxfId="1">
      <calculatedColumnFormula>SUMIF($D:$D,$L5,$F:$F)</calculatedColumnFormula>
    </tableColumn>
    <tableColumn id="4" name="交通費_x000a_含む" totalsRowFunction="sum" dataDxfId="4" totalsRowDxfId="0">
      <calculatedColumnFormula>SUMIF($D:$D,$L5,$H:$H)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/>
  </sheetViews>
  <sheetFormatPr defaultRowHeight="14.25" x14ac:dyDescent="0.2"/>
  <cols>
    <col min="1" max="1" width="3.625" style="5" customWidth="1"/>
    <col min="2" max="2" width="9" style="5"/>
    <col min="3" max="3" width="14.125" style="5" bestFit="1" customWidth="1"/>
    <col min="4" max="16384" width="9" style="5"/>
  </cols>
  <sheetData>
    <row r="2" spans="2:8" ht="26.25" thickBot="1" x14ac:dyDescent="0.4">
      <c r="B2" s="42" t="s">
        <v>22</v>
      </c>
    </row>
    <row r="3" spans="2:8" s="45" customFormat="1" ht="24" thickBot="1" x14ac:dyDescent="0.4">
      <c r="B3" s="43" t="s">
        <v>23</v>
      </c>
      <c r="C3" s="44">
        <v>2017</v>
      </c>
      <c r="D3" s="43" t="s">
        <v>24</v>
      </c>
      <c r="E3" s="44">
        <v>5</v>
      </c>
      <c r="F3" s="43" t="s">
        <v>25</v>
      </c>
      <c r="G3" s="44">
        <v>21</v>
      </c>
      <c r="H3" s="43" t="s">
        <v>0</v>
      </c>
    </row>
    <row r="4" spans="2:8" ht="23.25" x14ac:dyDescent="0.35">
      <c r="B4" s="46"/>
      <c r="C4" s="47" t="str">
        <f>TEXT((DATE(C3,E3,G3)),"aaaa")</f>
        <v>日曜日</v>
      </c>
      <c r="D4" s="4" t="s">
        <v>27</v>
      </c>
    </row>
    <row r="6" spans="2:8" x14ac:dyDescent="0.2">
      <c r="B6" s="52" t="s">
        <v>26</v>
      </c>
    </row>
    <row r="7" spans="2:8" ht="25.5" x14ac:dyDescent="0.35">
      <c r="B7" s="42"/>
    </row>
  </sheetData>
  <phoneticPr fontId="1"/>
  <dataValidations count="3">
    <dataValidation type="whole" imeMode="off" allowBlank="1" showInputMessage="1" showErrorMessage="1" error="西暦1900～2100年が対象です" prompt="生まれた歳を西暦で入れて下さい" sqref="C3">
      <formula1>1900</formula1>
      <formula2>2100</formula2>
    </dataValidation>
    <dataValidation type="whole" imeMode="off" allowBlank="1" showInputMessage="1" showErrorMessage="1" error="1から12までです" prompt="生まれた月を入れて下さい" sqref="E3">
      <formula1>1</formula1>
      <formula2>12</formula2>
    </dataValidation>
    <dataValidation type="whole" imeMode="off" allowBlank="1" showInputMessage="1" showErrorMessage="1" error="1から31までです" prompt="生まれた日を入れて下さい" sqref="G3">
      <formula1>1</formula1>
      <formula2>31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workbookViewId="0">
      <selection activeCell="C6" sqref="C6"/>
    </sheetView>
  </sheetViews>
  <sheetFormatPr defaultRowHeight="14.25" x14ac:dyDescent="0.2"/>
  <cols>
    <col min="1" max="1" width="3.625" style="5" customWidth="1"/>
    <col min="2" max="11" width="5.625" style="5" customWidth="1"/>
    <col min="12" max="16384" width="9" style="5"/>
  </cols>
  <sheetData>
    <row r="2" spans="2:11" ht="25.5" x14ac:dyDescent="0.35">
      <c r="B2" s="42" t="s">
        <v>28</v>
      </c>
    </row>
    <row r="3" spans="2:11" x14ac:dyDescent="0.2">
      <c r="B3" s="52" t="s">
        <v>29</v>
      </c>
    </row>
    <row r="5" spans="2:11" ht="30" customHeight="1" thickBot="1" x14ac:dyDescent="0.25">
      <c r="B5" s="48"/>
      <c r="C5" s="49">
        <v>1</v>
      </c>
      <c r="D5" s="49">
        <v>2</v>
      </c>
      <c r="E5" s="49">
        <v>3</v>
      </c>
      <c r="F5" s="49">
        <v>4</v>
      </c>
      <c r="G5" s="49">
        <v>5</v>
      </c>
      <c r="H5" s="49">
        <v>6</v>
      </c>
      <c r="I5" s="49">
        <v>7</v>
      </c>
      <c r="J5" s="49">
        <v>8</v>
      </c>
      <c r="K5" s="49">
        <v>9</v>
      </c>
    </row>
    <row r="6" spans="2:11" ht="30" customHeight="1" x14ac:dyDescent="0.2">
      <c r="B6" s="50">
        <v>1</v>
      </c>
      <c r="C6" s="51">
        <f>$B6*C$5</f>
        <v>1</v>
      </c>
      <c r="D6" s="51"/>
      <c r="E6" s="51"/>
      <c r="F6" s="51"/>
      <c r="G6" s="51"/>
      <c r="H6" s="51"/>
      <c r="I6" s="51"/>
      <c r="J6" s="51"/>
      <c r="K6" s="51"/>
    </row>
    <row r="7" spans="2:11" ht="30" customHeight="1" x14ac:dyDescent="0.2">
      <c r="B7" s="50">
        <v>2</v>
      </c>
      <c r="C7" s="51"/>
      <c r="D7" s="51"/>
      <c r="E7" s="51"/>
      <c r="F7" s="51"/>
      <c r="G7" s="51"/>
      <c r="H7" s="51"/>
      <c r="I7" s="51"/>
      <c r="J7" s="51"/>
      <c r="K7" s="51"/>
    </row>
    <row r="8" spans="2:11" ht="30" customHeight="1" x14ac:dyDescent="0.2">
      <c r="B8" s="50">
        <v>3</v>
      </c>
      <c r="C8" s="51"/>
      <c r="D8" s="51"/>
      <c r="E8" s="51"/>
      <c r="F8" s="51"/>
      <c r="G8" s="51"/>
      <c r="H8" s="51"/>
      <c r="I8" s="51"/>
      <c r="J8" s="51"/>
      <c r="K8" s="51"/>
    </row>
    <row r="9" spans="2:11" ht="30" customHeight="1" x14ac:dyDescent="0.2">
      <c r="B9" s="50">
        <v>4</v>
      </c>
      <c r="C9" s="51"/>
      <c r="D9" s="51"/>
      <c r="E9" s="51"/>
      <c r="F9" s="51"/>
      <c r="G9" s="51"/>
      <c r="H9" s="51"/>
      <c r="I9" s="51"/>
      <c r="J9" s="51"/>
      <c r="K9" s="51"/>
    </row>
    <row r="10" spans="2:11" ht="30" customHeight="1" x14ac:dyDescent="0.2">
      <c r="B10" s="50">
        <v>5</v>
      </c>
      <c r="C10" s="51"/>
      <c r="D10" s="51"/>
      <c r="E10" s="51"/>
      <c r="F10" s="51"/>
      <c r="G10" s="51"/>
      <c r="H10" s="51"/>
      <c r="I10" s="51"/>
      <c r="J10" s="51"/>
      <c r="K10" s="51"/>
    </row>
    <row r="11" spans="2:11" ht="30" customHeight="1" x14ac:dyDescent="0.2">
      <c r="B11" s="50">
        <v>6</v>
      </c>
      <c r="C11" s="51"/>
      <c r="D11" s="51"/>
      <c r="E11" s="51"/>
      <c r="F11" s="51"/>
      <c r="G11" s="51"/>
      <c r="H11" s="51"/>
      <c r="I11" s="51"/>
      <c r="J11" s="51"/>
      <c r="K11" s="51"/>
    </row>
    <row r="12" spans="2:11" ht="30" customHeight="1" x14ac:dyDescent="0.2">
      <c r="B12" s="50">
        <v>7</v>
      </c>
      <c r="C12" s="51"/>
      <c r="D12" s="51"/>
      <c r="E12" s="51"/>
      <c r="F12" s="51"/>
      <c r="G12" s="51"/>
      <c r="H12" s="51"/>
      <c r="I12" s="51"/>
      <c r="J12" s="51"/>
      <c r="K12" s="51"/>
    </row>
    <row r="13" spans="2:11" ht="30" customHeight="1" x14ac:dyDescent="0.2">
      <c r="B13" s="50">
        <v>8</v>
      </c>
      <c r="C13" s="51"/>
      <c r="D13" s="51"/>
      <c r="E13" s="51"/>
      <c r="F13" s="51"/>
      <c r="G13" s="51"/>
      <c r="H13" s="51"/>
      <c r="I13" s="51"/>
      <c r="J13" s="51"/>
      <c r="K13" s="51"/>
    </row>
    <row r="14" spans="2:11" ht="30" customHeight="1" x14ac:dyDescent="0.2">
      <c r="B14" s="50">
        <v>9</v>
      </c>
      <c r="C14" s="51"/>
      <c r="D14" s="51"/>
      <c r="E14" s="51"/>
      <c r="F14" s="51"/>
      <c r="G14" s="51"/>
      <c r="H14" s="51"/>
      <c r="I14" s="51"/>
      <c r="J14" s="51"/>
      <c r="K14" s="5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1"/>
  <sheetViews>
    <sheetView tabSelected="1" workbookViewId="0"/>
  </sheetViews>
  <sheetFormatPr defaultRowHeight="14.25" x14ac:dyDescent="0.2"/>
  <cols>
    <col min="1" max="1" width="3.625" style="5" customWidth="1"/>
    <col min="2" max="3" width="5.625" style="36" customWidth="1"/>
    <col min="4" max="4" width="5.625" style="5" customWidth="1"/>
    <col min="5" max="5" width="30.625" style="5" customWidth="1"/>
    <col min="6" max="7" width="10.625" style="6" customWidth="1"/>
    <col min="8" max="8" width="12.625" style="6" customWidth="1"/>
    <col min="9" max="9" width="20.625" style="5" customWidth="1"/>
    <col min="10" max="10" width="10.625" style="6" customWidth="1"/>
    <col min="11" max="11" width="9" style="5"/>
    <col min="12" max="12" width="7" style="8" customWidth="1"/>
    <col min="13" max="13" width="30.625" style="5" customWidth="1"/>
    <col min="14" max="16384" width="9" style="5"/>
  </cols>
  <sheetData>
    <row r="1" spans="2:15" ht="15" thickBot="1" x14ac:dyDescent="0.25"/>
    <row r="2" spans="2:15" ht="30.75" thickBot="1" x14ac:dyDescent="0.45">
      <c r="B2" s="53">
        <v>2017</v>
      </c>
      <c r="C2" s="54"/>
      <c r="D2" s="5" t="s">
        <v>1</v>
      </c>
      <c r="I2" s="7" t="s">
        <v>2</v>
      </c>
      <c r="J2" s="6" t="s">
        <v>3</v>
      </c>
    </row>
    <row r="3" spans="2:15" ht="15" thickBot="1" x14ac:dyDescent="0.25">
      <c r="B3" s="31"/>
      <c r="C3" s="31"/>
      <c r="D3" s="9"/>
      <c r="E3" s="9"/>
      <c r="F3" s="10"/>
      <c r="G3" s="10"/>
      <c r="H3" s="10"/>
      <c r="I3" s="9"/>
      <c r="J3" s="10"/>
      <c r="L3" s="37"/>
      <c r="M3" s="38"/>
      <c r="N3" s="38"/>
    </row>
    <row r="4" spans="2:15" s="12" customFormat="1" ht="27.95" customHeight="1" thickBot="1" x14ac:dyDescent="0.2">
      <c r="B4" s="32" t="s">
        <v>4</v>
      </c>
      <c r="C4" s="32" t="s">
        <v>5</v>
      </c>
      <c r="D4" s="41" t="s">
        <v>6</v>
      </c>
      <c r="E4" s="2" t="s">
        <v>21</v>
      </c>
      <c r="F4" s="40" t="s">
        <v>8</v>
      </c>
      <c r="G4" s="40" t="s">
        <v>9</v>
      </c>
      <c r="H4" s="40" t="s">
        <v>10</v>
      </c>
      <c r="I4" s="11" t="s">
        <v>11</v>
      </c>
      <c r="J4" s="40" t="s">
        <v>12</v>
      </c>
      <c r="L4" s="13" t="s">
        <v>13</v>
      </c>
      <c r="M4" s="14" t="s">
        <v>7</v>
      </c>
      <c r="N4" s="3" t="s">
        <v>19</v>
      </c>
      <c r="O4" s="39" t="s">
        <v>20</v>
      </c>
    </row>
    <row r="5" spans="2:15" ht="15" thickTop="1" x14ac:dyDescent="0.2">
      <c r="B5" s="33">
        <v>1</v>
      </c>
      <c r="C5" s="33">
        <v>1</v>
      </c>
      <c r="D5" s="15">
        <v>1</v>
      </c>
      <c r="E5" s="16" t="str">
        <f>IFERROR(VLOOKUP($D5,医療機関名リスト[],2,FALSE),"")</f>
        <v>病院や薬局名１</v>
      </c>
      <c r="F5" s="17">
        <v>1000</v>
      </c>
      <c r="G5" s="18">
        <v>0</v>
      </c>
      <c r="H5" s="19">
        <f>F5+G5</f>
        <v>1000</v>
      </c>
      <c r="I5" s="20"/>
      <c r="J5" s="19">
        <f>H5</f>
        <v>1000</v>
      </c>
      <c r="L5" s="8">
        <v>1</v>
      </c>
      <c r="M5" s="1" t="s">
        <v>15</v>
      </c>
      <c r="N5" s="5">
        <f>SUMIF($D:$D,$L5,$F:$F)</f>
        <v>1000</v>
      </c>
      <c r="O5" s="5">
        <f t="shared" ref="N5:O24" si="0">SUMIF($D:$D,$L5,$H:$H)</f>
        <v>1000</v>
      </c>
    </row>
    <row r="6" spans="2:15" x14ac:dyDescent="0.2">
      <c r="B6" s="34">
        <v>2</v>
      </c>
      <c r="C6" s="34">
        <v>2</v>
      </c>
      <c r="D6" s="21">
        <v>2</v>
      </c>
      <c r="E6" s="16" t="str">
        <f>IFERROR(VLOOKUP($D6,医療機関名リスト[],2,FALSE),"")</f>
        <v>病院や薬局名２</v>
      </c>
      <c r="F6" s="22">
        <v>2500</v>
      </c>
      <c r="G6" s="23">
        <v>300</v>
      </c>
      <c r="H6" s="24">
        <f>F6+G6</f>
        <v>2800</v>
      </c>
      <c r="I6" s="25"/>
      <c r="J6" s="24">
        <f>J5+H6</f>
        <v>3800</v>
      </c>
      <c r="L6" s="8">
        <v>2</v>
      </c>
      <c r="M6" s="1" t="s">
        <v>16</v>
      </c>
      <c r="N6" s="5">
        <f t="shared" ref="N6:N24" si="1">SUMIF($D:$D,$L6,$F:$F)</f>
        <v>2500</v>
      </c>
      <c r="O6" s="5">
        <f t="shared" si="0"/>
        <v>2800</v>
      </c>
    </row>
    <row r="7" spans="2:15" x14ac:dyDescent="0.2">
      <c r="B7" s="34">
        <v>3</v>
      </c>
      <c r="C7" s="34">
        <v>3</v>
      </c>
      <c r="D7" s="21">
        <v>3</v>
      </c>
      <c r="E7" s="16" t="str">
        <f>IFERROR(VLOOKUP($D7,医療機関名リスト[],2,FALSE),"")</f>
        <v>病院や薬局名３</v>
      </c>
      <c r="F7" s="22">
        <v>900</v>
      </c>
      <c r="G7" s="23">
        <v>300</v>
      </c>
      <c r="H7" s="24">
        <f t="shared" ref="H7:H51" si="2">F7+G7</f>
        <v>1200</v>
      </c>
      <c r="I7" s="25"/>
      <c r="J7" s="24">
        <f t="shared" ref="J7:J51" si="3">J6+H7</f>
        <v>5000</v>
      </c>
      <c r="L7" s="8">
        <v>3</v>
      </c>
      <c r="M7" s="1" t="s">
        <v>17</v>
      </c>
      <c r="N7" s="5">
        <f t="shared" si="1"/>
        <v>900</v>
      </c>
      <c r="O7" s="5">
        <f t="shared" si="0"/>
        <v>1200</v>
      </c>
    </row>
    <row r="8" spans="2:15" x14ac:dyDescent="0.2">
      <c r="B8" s="34">
        <v>4</v>
      </c>
      <c r="C8" s="34">
        <v>4</v>
      </c>
      <c r="D8" s="21">
        <v>4</v>
      </c>
      <c r="E8" s="16" t="str">
        <f>IFERROR(VLOOKUP($D8,医療機関名リスト[],2,FALSE),"")</f>
        <v>以下同様</v>
      </c>
      <c r="F8" s="22"/>
      <c r="G8" s="23"/>
      <c r="H8" s="24">
        <f t="shared" si="2"/>
        <v>0</v>
      </c>
      <c r="I8" s="25"/>
      <c r="J8" s="24">
        <f t="shared" si="3"/>
        <v>5000</v>
      </c>
      <c r="L8" s="8">
        <v>4</v>
      </c>
      <c r="M8" s="5" t="s">
        <v>14</v>
      </c>
      <c r="N8" s="5">
        <f t="shared" si="1"/>
        <v>0</v>
      </c>
      <c r="O8" s="5">
        <f t="shared" si="0"/>
        <v>0</v>
      </c>
    </row>
    <row r="9" spans="2:15" x14ac:dyDescent="0.2">
      <c r="B9" s="34"/>
      <c r="C9" s="34"/>
      <c r="D9" s="21"/>
      <c r="E9" s="16" t="str">
        <f>IFERROR(VLOOKUP($D9,医療機関名リスト[],2,FALSE),"")</f>
        <v/>
      </c>
      <c r="F9" s="22"/>
      <c r="G9" s="23"/>
      <c r="H9" s="24">
        <f t="shared" si="2"/>
        <v>0</v>
      </c>
      <c r="I9" s="25"/>
      <c r="J9" s="24">
        <f t="shared" si="3"/>
        <v>5000</v>
      </c>
      <c r="L9" s="8">
        <v>5</v>
      </c>
      <c r="N9" s="5">
        <f t="shared" si="1"/>
        <v>0</v>
      </c>
      <c r="O9" s="5">
        <f t="shared" si="0"/>
        <v>0</v>
      </c>
    </row>
    <row r="10" spans="2:15" x14ac:dyDescent="0.2">
      <c r="B10" s="34"/>
      <c r="C10" s="34"/>
      <c r="D10" s="21"/>
      <c r="E10" s="16" t="str">
        <f>IFERROR(VLOOKUP($D10,医療機関名リスト[],2,FALSE),"")</f>
        <v/>
      </c>
      <c r="F10" s="22"/>
      <c r="G10" s="23"/>
      <c r="H10" s="24">
        <f t="shared" si="2"/>
        <v>0</v>
      </c>
      <c r="I10" s="25"/>
      <c r="J10" s="24">
        <f t="shared" si="3"/>
        <v>5000</v>
      </c>
      <c r="L10" s="8">
        <v>6</v>
      </c>
      <c r="N10" s="5">
        <f t="shared" si="1"/>
        <v>0</v>
      </c>
      <c r="O10" s="5">
        <f t="shared" si="0"/>
        <v>0</v>
      </c>
    </row>
    <row r="11" spans="2:15" x14ac:dyDescent="0.2">
      <c r="B11" s="34"/>
      <c r="C11" s="34"/>
      <c r="D11" s="21"/>
      <c r="E11" s="16" t="str">
        <f>IFERROR(VLOOKUP($D11,医療機関名リスト[],2,FALSE),"")</f>
        <v/>
      </c>
      <c r="F11" s="22"/>
      <c r="G11" s="23"/>
      <c r="H11" s="24">
        <f t="shared" si="2"/>
        <v>0</v>
      </c>
      <c r="I11" s="25"/>
      <c r="J11" s="24">
        <f t="shared" si="3"/>
        <v>5000</v>
      </c>
      <c r="L11" s="8">
        <v>7</v>
      </c>
      <c r="N11" s="5">
        <f t="shared" si="1"/>
        <v>0</v>
      </c>
      <c r="O11" s="5">
        <f t="shared" si="0"/>
        <v>0</v>
      </c>
    </row>
    <row r="12" spans="2:15" x14ac:dyDescent="0.2">
      <c r="B12" s="34"/>
      <c r="C12" s="34"/>
      <c r="D12" s="21"/>
      <c r="E12" s="16" t="str">
        <f>IFERROR(VLOOKUP($D12,医療機関名リスト[],2,FALSE),"")</f>
        <v/>
      </c>
      <c r="F12" s="22"/>
      <c r="G12" s="23"/>
      <c r="H12" s="24">
        <f t="shared" si="2"/>
        <v>0</v>
      </c>
      <c r="I12" s="25"/>
      <c r="J12" s="24">
        <f t="shared" si="3"/>
        <v>5000</v>
      </c>
      <c r="L12" s="8">
        <v>8</v>
      </c>
      <c r="N12" s="5">
        <f t="shared" si="1"/>
        <v>0</v>
      </c>
      <c r="O12" s="5">
        <f t="shared" si="0"/>
        <v>0</v>
      </c>
    </row>
    <row r="13" spans="2:15" x14ac:dyDescent="0.2">
      <c r="B13" s="34"/>
      <c r="C13" s="34"/>
      <c r="D13" s="21"/>
      <c r="E13" s="16" t="str">
        <f>IFERROR(VLOOKUP($D13,医療機関名リスト[],2,FALSE),"")</f>
        <v/>
      </c>
      <c r="F13" s="22"/>
      <c r="G13" s="23"/>
      <c r="H13" s="24">
        <f t="shared" si="2"/>
        <v>0</v>
      </c>
      <c r="I13" s="25"/>
      <c r="J13" s="24">
        <f t="shared" si="3"/>
        <v>5000</v>
      </c>
      <c r="L13" s="8">
        <v>9</v>
      </c>
      <c r="N13" s="5">
        <f t="shared" si="1"/>
        <v>0</v>
      </c>
      <c r="O13" s="5">
        <f t="shared" si="0"/>
        <v>0</v>
      </c>
    </row>
    <row r="14" spans="2:15" x14ac:dyDescent="0.2">
      <c r="B14" s="34"/>
      <c r="C14" s="34"/>
      <c r="D14" s="21"/>
      <c r="E14" s="16" t="str">
        <f>IFERROR(VLOOKUP($D14,医療機関名リスト[],2,FALSE),"")</f>
        <v/>
      </c>
      <c r="F14" s="22"/>
      <c r="G14" s="23"/>
      <c r="H14" s="24">
        <f t="shared" si="2"/>
        <v>0</v>
      </c>
      <c r="I14" s="25"/>
      <c r="J14" s="24">
        <f t="shared" si="3"/>
        <v>5000</v>
      </c>
      <c r="L14" s="8">
        <v>10</v>
      </c>
      <c r="N14" s="5">
        <f t="shared" si="1"/>
        <v>0</v>
      </c>
      <c r="O14" s="5">
        <f t="shared" si="0"/>
        <v>0</v>
      </c>
    </row>
    <row r="15" spans="2:15" x14ac:dyDescent="0.2">
      <c r="B15" s="34"/>
      <c r="C15" s="34"/>
      <c r="D15" s="21"/>
      <c r="E15" s="16" t="str">
        <f>IFERROR(VLOOKUP($D15,医療機関名リスト[],2,FALSE),"")</f>
        <v/>
      </c>
      <c r="F15" s="22"/>
      <c r="G15" s="23"/>
      <c r="H15" s="24">
        <f t="shared" si="2"/>
        <v>0</v>
      </c>
      <c r="I15" s="25"/>
      <c r="J15" s="24">
        <f t="shared" si="3"/>
        <v>5000</v>
      </c>
      <c r="L15" s="8">
        <v>11</v>
      </c>
      <c r="N15" s="5">
        <f t="shared" si="1"/>
        <v>0</v>
      </c>
      <c r="O15" s="5">
        <f t="shared" si="0"/>
        <v>0</v>
      </c>
    </row>
    <row r="16" spans="2:15" x14ac:dyDescent="0.2">
      <c r="B16" s="34"/>
      <c r="C16" s="34"/>
      <c r="D16" s="21"/>
      <c r="E16" s="16" t="str">
        <f>IFERROR(VLOOKUP($D16,医療機関名リスト[],2,FALSE),"")</f>
        <v/>
      </c>
      <c r="F16" s="22"/>
      <c r="G16" s="23"/>
      <c r="H16" s="24">
        <f t="shared" si="2"/>
        <v>0</v>
      </c>
      <c r="I16" s="25"/>
      <c r="J16" s="24">
        <f t="shared" si="3"/>
        <v>5000</v>
      </c>
      <c r="L16" s="8">
        <v>12</v>
      </c>
      <c r="N16" s="5">
        <f t="shared" si="1"/>
        <v>0</v>
      </c>
      <c r="O16" s="5">
        <f t="shared" si="0"/>
        <v>0</v>
      </c>
    </row>
    <row r="17" spans="2:15" x14ac:dyDescent="0.2">
      <c r="B17" s="34"/>
      <c r="C17" s="34"/>
      <c r="D17" s="21"/>
      <c r="E17" s="16" t="str">
        <f>IFERROR(VLOOKUP($D17,医療機関名リスト[],2,FALSE),"")</f>
        <v/>
      </c>
      <c r="F17" s="22"/>
      <c r="G17" s="23"/>
      <c r="H17" s="24">
        <f t="shared" si="2"/>
        <v>0</v>
      </c>
      <c r="I17" s="25"/>
      <c r="J17" s="24">
        <f t="shared" si="3"/>
        <v>5000</v>
      </c>
      <c r="L17" s="8">
        <v>13</v>
      </c>
      <c r="N17" s="5">
        <f t="shared" si="1"/>
        <v>0</v>
      </c>
      <c r="O17" s="5">
        <f t="shared" si="0"/>
        <v>0</v>
      </c>
    </row>
    <row r="18" spans="2:15" x14ac:dyDescent="0.2">
      <c r="B18" s="34"/>
      <c r="C18" s="34"/>
      <c r="D18" s="21"/>
      <c r="E18" s="16" t="str">
        <f>IFERROR(VLOOKUP($D18,医療機関名リスト[],2,FALSE),"")</f>
        <v/>
      </c>
      <c r="F18" s="22"/>
      <c r="G18" s="23"/>
      <c r="H18" s="24">
        <f t="shared" si="2"/>
        <v>0</v>
      </c>
      <c r="I18" s="25"/>
      <c r="J18" s="24">
        <f t="shared" si="3"/>
        <v>5000</v>
      </c>
      <c r="L18" s="8">
        <v>14</v>
      </c>
      <c r="N18" s="5">
        <f t="shared" si="1"/>
        <v>0</v>
      </c>
      <c r="O18" s="5">
        <f t="shared" si="0"/>
        <v>0</v>
      </c>
    </row>
    <row r="19" spans="2:15" x14ac:dyDescent="0.2">
      <c r="B19" s="34"/>
      <c r="C19" s="34"/>
      <c r="D19" s="21"/>
      <c r="E19" s="16" t="str">
        <f>IFERROR(VLOOKUP($D19,医療機関名リスト[],2,FALSE),"")</f>
        <v/>
      </c>
      <c r="F19" s="22"/>
      <c r="G19" s="23"/>
      <c r="H19" s="24">
        <f t="shared" si="2"/>
        <v>0</v>
      </c>
      <c r="I19" s="25"/>
      <c r="J19" s="24">
        <f t="shared" si="3"/>
        <v>5000</v>
      </c>
      <c r="L19" s="8">
        <v>15</v>
      </c>
      <c r="N19" s="5">
        <f t="shared" si="1"/>
        <v>0</v>
      </c>
      <c r="O19" s="5">
        <f t="shared" si="0"/>
        <v>0</v>
      </c>
    </row>
    <row r="20" spans="2:15" x14ac:dyDescent="0.2">
      <c r="B20" s="34"/>
      <c r="C20" s="34"/>
      <c r="D20" s="21"/>
      <c r="E20" s="16" t="str">
        <f>IFERROR(VLOOKUP($D20,医療機関名リスト[],2,FALSE),"")</f>
        <v/>
      </c>
      <c r="F20" s="22"/>
      <c r="G20" s="23"/>
      <c r="H20" s="24">
        <f t="shared" si="2"/>
        <v>0</v>
      </c>
      <c r="I20" s="25"/>
      <c r="J20" s="24">
        <f t="shared" si="3"/>
        <v>5000</v>
      </c>
      <c r="L20" s="8">
        <v>16</v>
      </c>
      <c r="N20" s="5">
        <f t="shared" si="1"/>
        <v>0</v>
      </c>
      <c r="O20" s="5">
        <f t="shared" si="0"/>
        <v>0</v>
      </c>
    </row>
    <row r="21" spans="2:15" x14ac:dyDescent="0.2">
      <c r="B21" s="34"/>
      <c r="C21" s="34"/>
      <c r="D21" s="21"/>
      <c r="E21" s="16" t="str">
        <f>IFERROR(VLOOKUP($D21,医療機関名リスト[],2,FALSE),"")</f>
        <v/>
      </c>
      <c r="F21" s="22"/>
      <c r="G21" s="23"/>
      <c r="H21" s="24">
        <f t="shared" si="2"/>
        <v>0</v>
      </c>
      <c r="I21" s="25"/>
      <c r="J21" s="24">
        <f t="shared" si="3"/>
        <v>5000</v>
      </c>
      <c r="L21" s="8">
        <v>17</v>
      </c>
      <c r="N21" s="5">
        <f t="shared" si="1"/>
        <v>0</v>
      </c>
      <c r="O21" s="5">
        <f t="shared" si="0"/>
        <v>0</v>
      </c>
    </row>
    <row r="22" spans="2:15" x14ac:dyDescent="0.2">
      <c r="B22" s="34"/>
      <c r="C22" s="34"/>
      <c r="D22" s="21"/>
      <c r="E22" s="16" t="str">
        <f>IFERROR(VLOOKUP($D22,医療機関名リスト[],2,FALSE),"")</f>
        <v/>
      </c>
      <c r="F22" s="22"/>
      <c r="G22" s="23"/>
      <c r="H22" s="24">
        <f t="shared" si="2"/>
        <v>0</v>
      </c>
      <c r="I22" s="25"/>
      <c r="J22" s="24">
        <f t="shared" si="3"/>
        <v>5000</v>
      </c>
      <c r="L22" s="8">
        <v>18</v>
      </c>
      <c r="N22" s="5">
        <f t="shared" si="1"/>
        <v>0</v>
      </c>
      <c r="O22" s="5">
        <f t="shared" si="0"/>
        <v>0</v>
      </c>
    </row>
    <row r="23" spans="2:15" x14ac:dyDescent="0.2">
      <c r="B23" s="34"/>
      <c r="C23" s="34"/>
      <c r="D23" s="21"/>
      <c r="E23" s="16" t="str">
        <f>IFERROR(VLOOKUP($D23,医療機関名リスト[],2,FALSE),"")</f>
        <v/>
      </c>
      <c r="F23" s="22"/>
      <c r="G23" s="23"/>
      <c r="H23" s="24">
        <f t="shared" si="2"/>
        <v>0</v>
      </c>
      <c r="I23" s="25"/>
      <c r="J23" s="24">
        <f t="shared" si="3"/>
        <v>5000</v>
      </c>
      <c r="L23" s="8">
        <v>19</v>
      </c>
      <c r="N23" s="5">
        <f t="shared" si="1"/>
        <v>0</v>
      </c>
      <c r="O23" s="5">
        <f t="shared" si="0"/>
        <v>0</v>
      </c>
    </row>
    <row r="24" spans="2:15" x14ac:dyDescent="0.2">
      <c r="B24" s="34"/>
      <c r="C24" s="34"/>
      <c r="D24" s="21"/>
      <c r="E24" s="16" t="str">
        <f>IFERROR(VLOOKUP($D24,医療機関名リスト[],2,FALSE),"")</f>
        <v/>
      </c>
      <c r="F24" s="22"/>
      <c r="G24" s="23"/>
      <c r="H24" s="24">
        <f t="shared" si="2"/>
        <v>0</v>
      </c>
      <c r="I24" s="25"/>
      <c r="J24" s="24">
        <f t="shared" si="3"/>
        <v>5000</v>
      </c>
      <c r="L24" s="8">
        <v>20</v>
      </c>
      <c r="N24" s="5">
        <f t="shared" si="1"/>
        <v>0</v>
      </c>
      <c r="O24" s="5">
        <f t="shared" si="0"/>
        <v>0</v>
      </c>
    </row>
    <row r="25" spans="2:15" x14ac:dyDescent="0.2">
      <c r="B25" s="34"/>
      <c r="C25" s="34"/>
      <c r="D25" s="21"/>
      <c r="E25" s="16" t="str">
        <f>IFERROR(VLOOKUP($D25,医療機関名リスト[],2,FALSE),"")</f>
        <v/>
      </c>
      <c r="F25" s="22"/>
      <c r="G25" s="23"/>
      <c r="H25" s="24">
        <f t="shared" si="2"/>
        <v>0</v>
      </c>
      <c r="I25" s="25"/>
      <c r="J25" s="24">
        <f t="shared" si="3"/>
        <v>5000</v>
      </c>
      <c r="L25" s="4" t="s">
        <v>18</v>
      </c>
      <c r="N25" s="5">
        <f>SUBTOTAL(109,医療機関名リスト[医療費
小計])</f>
        <v>4400</v>
      </c>
      <c r="O25" s="5">
        <f>SUBTOTAL(109,医療機関名リスト[交通費
含む])</f>
        <v>5000</v>
      </c>
    </row>
    <row r="26" spans="2:15" x14ac:dyDescent="0.2">
      <c r="B26" s="34"/>
      <c r="C26" s="34"/>
      <c r="D26" s="21"/>
      <c r="E26" s="16" t="str">
        <f>IFERROR(VLOOKUP($D26,医療機関名リスト[],2,FALSE),"")</f>
        <v/>
      </c>
      <c r="F26" s="22"/>
      <c r="G26" s="23"/>
      <c r="H26" s="24">
        <f t="shared" si="2"/>
        <v>0</v>
      </c>
      <c r="I26" s="25"/>
      <c r="J26" s="24">
        <f t="shared" si="3"/>
        <v>5000</v>
      </c>
    </row>
    <row r="27" spans="2:15" x14ac:dyDescent="0.2">
      <c r="B27" s="34"/>
      <c r="C27" s="34"/>
      <c r="D27" s="21"/>
      <c r="E27" s="16" t="str">
        <f>IFERROR(VLOOKUP($D27,医療機関名リスト[],2,FALSE),"")</f>
        <v/>
      </c>
      <c r="F27" s="22"/>
      <c r="G27" s="23"/>
      <c r="H27" s="24">
        <f t="shared" si="2"/>
        <v>0</v>
      </c>
      <c r="I27" s="25"/>
      <c r="J27" s="24">
        <f t="shared" si="3"/>
        <v>5000</v>
      </c>
    </row>
    <row r="28" spans="2:15" x14ac:dyDescent="0.2">
      <c r="B28" s="34"/>
      <c r="C28" s="34"/>
      <c r="D28" s="21"/>
      <c r="E28" s="16" t="str">
        <f>IFERROR(VLOOKUP($D28,医療機関名リスト[],2,FALSE),"")</f>
        <v/>
      </c>
      <c r="F28" s="22"/>
      <c r="G28" s="23"/>
      <c r="H28" s="24">
        <f t="shared" si="2"/>
        <v>0</v>
      </c>
      <c r="I28" s="25"/>
      <c r="J28" s="24">
        <f t="shared" si="3"/>
        <v>5000</v>
      </c>
    </row>
    <row r="29" spans="2:15" x14ac:dyDescent="0.2">
      <c r="B29" s="34"/>
      <c r="C29" s="34"/>
      <c r="D29" s="21"/>
      <c r="E29" s="16" t="str">
        <f>IFERROR(VLOOKUP($D29,医療機関名リスト[],2,FALSE),"")</f>
        <v/>
      </c>
      <c r="F29" s="22"/>
      <c r="G29" s="23"/>
      <c r="H29" s="24">
        <f t="shared" si="2"/>
        <v>0</v>
      </c>
      <c r="I29" s="25"/>
      <c r="J29" s="24">
        <f t="shared" si="3"/>
        <v>5000</v>
      </c>
    </row>
    <row r="30" spans="2:15" x14ac:dyDescent="0.2">
      <c r="B30" s="34"/>
      <c r="C30" s="34"/>
      <c r="D30" s="21"/>
      <c r="E30" s="16" t="str">
        <f>IFERROR(VLOOKUP($D30,医療機関名リスト[],2,FALSE),"")</f>
        <v/>
      </c>
      <c r="F30" s="22"/>
      <c r="G30" s="23"/>
      <c r="H30" s="24">
        <f t="shared" si="2"/>
        <v>0</v>
      </c>
      <c r="I30" s="25"/>
      <c r="J30" s="24">
        <f t="shared" si="3"/>
        <v>5000</v>
      </c>
    </row>
    <row r="31" spans="2:15" x14ac:dyDescent="0.2">
      <c r="B31" s="34"/>
      <c r="C31" s="34"/>
      <c r="D31" s="21"/>
      <c r="E31" s="16" t="str">
        <f>IFERROR(VLOOKUP($D31,医療機関名リスト[],2,FALSE),"")</f>
        <v/>
      </c>
      <c r="F31" s="22"/>
      <c r="G31" s="23"/>
      <c r="H31" s="24">
        <f t="shared" si="2"/>
        <v>0</v>
      </c>
      <c r="I31" s="25"/>
      <c r="J31" s="24">
        <f t="shared" si="3"/>
        <v>5000</v>
      </c>
    </row>
    <row r="32" spans="2:15" x14ac:dyDescent="0.2">
      <c r="B32" s="34"/>
      <c r="C32" s="34"/>
      <c r="D32" s="21"/>
      <c r="E32" s="16" t="str">
        <f>IFERROR(VLOOKUP($D32,医療機関名リスト[],2,FALSE),"")</f>
        <v/>
      </c>
      <c r="F32" s="22"/>
      <c r="G32" s="23"/>
      <c r="H32" s="24">
        <f t="shared" si="2"/>
        <v>0</v>
      </c>
      <c r="I32" s="25"/>
      <c r="J32" s="24">
        <f t="shared" si="3"/>
        <v>5000</v>
      </c>
    </row>
    <row r="33" spans="2:10" x14ac:dyDescent="0.2">
      <c r="B33" s="34"/>
      <c r="C33" s="34"/>
      <c r="D33" s="21"/>
      <c r="E33" s="16" t="str">
        <f>IFERROR(VLOOKUP($D33,医療機関名リスト[],2,FALSE),"")</f>
        <v/>
      </c>
      <c r="F33" s="22"/>
      <c r="G33" s="23"/>
      <c r="H33" s="24">
        <f t="shared" si="2"/>
        <v>0</v>
      </c>
      <c r="I33" s="25"/>
      <c r="J33" s="24">
        <f t="shared" si="3"/>
        <v>5000</v>
      </c>
    </row>
    <row r="34" spans="2:10" x14ac:dyDescent="0.2">
      <c r="B34" s="34"/>
      <c r="C34" s="34"/>
      <c r="D34" s="21"/>
      <c r="E34" s="16" t="str">
        <f>IFERROR(VLOOKUP($D34,医療機関名リスト[],2,FALSE),"")</f>
        <v/>
      </c>
      <c r="F34" s="22"/>
      <c r="G34" s="23"/>
      <c r="H34" s="24">
        <f t="shared" si="2"/>
        <v>0</v>
      </c>
      <c r="I34" s="25"/>
      <c r="J34" s="24">
        <f t="shared" si="3"/>
        <v>5000</v>
      </c>
    </row>
    <row r="35" spans="2:10" x14ac:dyDescent="0.2">
      <c r="B35" s="34"/>
      <c r="C35" s="34"/>
      <c r="D35" s="21"/>
      <c r="E35" s="16" t="str">
        <f>IFERROR(VLOOKUP($D35,医療機関名リスト[],2,FALSE),"")</f>
        <v/>
      </c>
      <c r="F35" s="22"/>
      <c r="G35" s="23"/>
      <c r="H35" s="24">
        <f t="shared" si="2"/>
        <v>0</v>
      </c>
      <c r="I35" s="25"/>
      <c r="J35" s="24">
        <f t="shared" si="3"/>
        <v>5000</v>
      </c>
    </row>
    <row r="36" spans="2:10" x14ac:dyDescent="0.2">
      <c r="B36" s="34"/>
      <c r="C36" s="34"/>
      <c r="D36" s="21"/>
      <c r="E36" s="16" t="str">
        <f>IFERROR(VLOOKUP($D36,医療機関名リスト[],2,FALSE),"")</f>
        <v/>
      </c>
      <c r="F36" s="22"/>
      <c r="G36" s="23"/>
      <c r="H36" s="24">
        <f t="shared" si="2"/>
        <v>0</v>
      </c>
      <c r="I36" s="25"/>
      <c r="J36" s="24">
        <f t="shared" si="3"/>
        <v>5000</v>
      </c>
    </row>
    <row r="37" spans="2:10" x14ac:dyDescent="0.2">
      <c r="B37" s="34"/>
      <c r="C37" s="34"/>
      <c r="D37" s="21"/>
      <c r="E37" s="16" t="str">
        <f>IFERROR(VLOOKUP($D37,医療機関名リスト[],2,FALSE),"")</f>
        <v/>
      </c>
      <c r="F37" s="22"/>
      <c r="G37" s="23"/>
      <c r="H37" s="24">
        <f t="shared" si="2"/>
        <v>0</v>
      </c>
      <c r="I37" s="25"/>
      <c r="J37" s="24">
        <f t="shared" si="3"/>
        <v>5000</v>
      </c>
    </row>
    <row r="38" spans="2:10" x14ac:dyDescent="0.2">
      <c r="B38" s="34"/>
      <c r="C38" s="34"/>
      <c r="D38" s="21"/>
      <c r="E38" s="16" t="str">
        <f>IFERROR(VLOOKUP($D38,医療機関名リスト[],2,FALSE),"")</f>
        <v/>
      </c>
      <c r="F38" s="22"/>
      <c r="G38" s="23"/>
      <c r="H38" s="24">
        <f t="shared" si="2"/>
        <v>0</v>
      </c>
      <c r="I38" s="25"/>
      <c r="J38" s="24">
        <f t="shared" si="3"/>
        <v>5000</v>
      </c>
    </row>
    <row r="39" spans="2:10" x14ac:dyDescent="0.2">
      <c r="B39" s="34"/>
      <c r="C39" s="34"/>
      <c r="D39" s="21"/>
      <c r="E39" s="16" t="str">
        <f>IFERROR(VLOOKUP($D39,医療機関名リスト[],2,FALSE),"")</f>
        <v/>
      </c>
      <c r="F39" s="22"/>
      <c r="G39" s="23"/>
      <c r="H39" s="24">
        <f t="shared" si="2"/>
        <v>0</v>
      </c>
      <c r="I39" s="25"/>
      <c r="J39" s="24">
        <f t="shared" si="3"/>
        <v>5000</v>
      </c>
    </row>
    <row r="40" spans="2:10" x14ac:dyDescent="0.2">
      <c r="B40" s="34"/>
      <c r="C40" s="34"/>
      <c r="D40" s="21"/>
      <c r="E40" s="16" t="str">
        <f>IFERROR(VLOOKUP($D40,医療機関名リスト[],2,FALSE),"")</f>
        <v/>
      </c>
      <c r="F40" s="22"/>
      <c r="G40" s="23"/>
      <c r="H40" s="24">
        <f t="shared" si="2"/>
        <v>0</v>
      </c>
      <c r="I40" s="25"/>
      <c r="J40" s="24">
        <f t="shared" si="3"/>
        <v>5000</v>
      </c>
    </row>
    <row r="41" spans="2:10" x14ac:dyDescent="0.2">
      <c r="B41" s="34"/>
      <c r="C41" s="34"/>
      <c r="D41" s="21"/>
      <c r="E41" s="16" t="str">
        <f>IFERROR(VLOOKUP($D41,医療機関名リスト[],2,FALSE),"")</f>
        <v/>
      </c>
      <c r="F41" s="22"/>
      <c r="G41" s="23"/>
      <c r="H41" s="24">
        <f t="shared" si="2"/>
        <v>0</v>
      </c>
      <c r="I41" s="25"/>
      <c r="J41" s="24">
        <f t="shared" si="3"/>
        <v>5000</v>
      </c>
    </row>
    <row r="42" spans="2:10" x14ac:dyDescent="0.2">
      <c r="B42" s="34"/>
      <c r="C42" s="34"/>
      <c r="D42" s="21"/>
      <c r="E42" s="16" t="str">
        <f>IFERROR(VLOOKUP($D42,医療機関名リスト[],2,FALSE),"")</f>
        <v/>
      </c>
      <c r="F42" s="22"/>
      <c r="G42" s="23"/>
      <c r="H42" s="24">
        <f t="shared" si="2"/>
        <v>0</v>
      </c>
      <c r="I42" s="25"/>
      <c r="J42" s="24">
        <f t="shared" si="3"/>
        <v>5000</v>
      </c>
    </row>
    <row r="43" spans="2:10" x14ac:dyDescent="0.2">
      <c r="B43" s="34"/>
      <c r="C43" s="34"/>
      <c r="D43" s="21"/>
      <c r="E43" s="16" t="str">
        <f>IFERROR(VLOOKUP($D43,医療機関名リスト[],2,FALSE),"")</f>
        <v/>
      </c>
      <c r="F43" s="22"/>
      <c r="G43" s="23"/>
      <c r="H43" s="24">
        <f t="shared" si="2"/>
        <v>0</v>
      </c>
      <c r="I43" s="25"/>
      <c r="J43" s="24">
        <f t="shared" si="3"/>
        <v>5000</v>
      </c>
    </row>
    <row r="44" spans="2:10" x14ac:dyDescent="0.2">
      <c r="B44" s="34"/>
      <c r="C44" s="34"/>
      <c r="D44" s="21"/>
      <c r="E44" s="16" t="str">
        <f>IFERROR(VLOOKUP($D44,医療機関名リスト[],2,FALSE),"")</f>
        <v/>
      </c>
      <c r="F44" s="22"/>
      <c r="G44" s="23"/>
      <c r="H44" s="24">
        <f t="shared" si="2"/>
        <v>0</v>
      </c>
      <c r="I44" s="25"/>
      <c r="J44" s="24">
        <f t="shared" si="3"/>
        <v>5000</v>
      </c>
    </row>
    <row r="45" spans="2:10" x14ac:dyDescent="0.2">
      <c r="B45" s="34"/>
      <c r="C45" s="34"/>
      <c r="D45" s="21"/>
      <c r="E45" s="16" t="str">
        <f>IFERROR(VLOOKUP($D45,医療機関名リスト[],2,FALSE),"")</f>
        <v/>
      </c>
      <c r="F45" s="22"/>
      <c r="G45" s="23"/>
      <c r="H45" s="24">
        <f t="shared" si="2"/>
        <v>0</v>
      </c>
      <c r="I45" s="25"/>
      <c r="J45" s="24">
        <f t="shared" si="3"/>
        <v>5000</v>
      </c>
    </row>
    <row r="46" spans="2:10" x14ac:dyDescent="0.2">
      <c r="B46" s="34"/>
      <c r="C46" s="34"/>
      <c r="D46" s="21"/>
      <c r="E46" s="16" t="str">
        <f>IFERROR(VLOOKUP($D46,医療機関名リスト[],2,FALSE),"")</f>
        <v/>
      </c>
      <c r="F46" s="22"/>
      <c r="G46" s="23"/>
      <c r="H46" s="24">
        <f t="shared" si="2"/>
        <v>0</v>
      </c>
      <c r="I46" s="25"/>
      <c r="J46" s="24">
        <f t="shared" si="3"/>
        <v>5000</v>
      </c>
    </row>
    <row r="47" spans="2:10" x14ac:dyDescent="0.2">
      <c r="B47" s="34"/>
      <c r="C47" s="34"/>
      <c r="D47" s="21"/>
      <c r="E47" s="16" t="str">
        <f>IFERROR(VLOOKUP($D47,医療機関名リスト[],2,FALSE),"")</f>
        <v/>
      </c>
      <c r="F47" s="22"/>
      <c r="G47" s="23"/>
      <c r="H47" s="24">
        <f t="shared" si="2"/>
        <v>0</v>
      </c>
      <c r="I47" s="25"/>
      <c r="J47" s="24">
        <f t="shared" si="3"/>
        <v>5000</v>
      </c>
    </row>
    <row r="48" spans="2:10" x14ac:dyDescent="0.2">
      <c r="B48" s="34"/>
      <c r="C48" s="34"/>
      <c r="D48" s="21"/>
      <c r="E48" s="16" t="str">
        <f>IFERROR(VLOOKUP($D48,医療機関名リスト[],2,FALSE),"")</f>
        <v/>
      </c>
      <c r="F48" s="22"/>
      <c r="G48" s="23"/>
      <c r="H48" s="24">
        <f t="shared" si="2"/>
        <v>0</v>
      </c>
      <c r="I48" s="25"/>
      <c r="J48" s="24">
        <f t="shared" si="3"/>
        <v>5000</v>
      </c>
    </row>
    <row r="49" spans="2:10" x14ac:dyDescent="0.2">
      <c r="B49" s="34"/>
      <c r="C49" s="34"/>
      <c r="D49" s="21"/>
      <c r="E49" s="16" t="str">
        <f>IFERROR(VLOOKUP($D49,医療機関名リスト[],2,FALSE),"")</f>
        <v/>
      </c>
      <c r="F49" s="22"/>
      <c r="G49" s="23"/>
      <c r="H49" s="24">
        <f t="shared" si="2"/>
        <v>0</v>
      </c>
      <c r="I49" s="25"/>
      <c r="J49" s="24">
        <f t="shared" si="3"/>
        <v>5000</v>
      </c>
    </row>
    <row r="50" spans="2:10" x14ac:dyDescent="0.2">
      <c r="B50" s="34"/>
      <c r="C50" s="34"/>
      <c r="D50" s="21"/>
      <c r="E50" s="16" t="str">
        <f>IFERROR(VLOOKUP($D50,医療機関名リスト[],2,FALSE),"")</f>
        <v/>
      </c>
      <c r="F50" s="22"/>
      <c r="G50" s="23"/>
      <c r="H50" s="24">
        <f t="shared" si="2"/>
        <v>0</v>
      </c>
      <c r="I50" s="25"/>
      <c r="J50" s="24">
        <f t="shared" si="3"/>
        <v>5000</v>
      </c>
    </row>
    <row r="51" spans="2:10" ht="15" thickBot="1" x14ac:dyDescent="0.25">
      <c r="B51" s="35"/>
      <c r="C51" s="35"/>
      <c r="D51" s="26"/>
      <c r="E51" s="27" t="str">
        <f>IFERROR(VLOOKUP($D51,医療機関名リスト[],2,FALSE),"")</f>
        <v/>
      </c>
      <c r="F51" s="28"/>
      <c r="G51" s="29"/>
      <c r="H51" s="30">
        <f t="shared" si="2"/>
        <v>0</v>
      </c>
      <c r="I51" s="26"/>
      <c r="J51" s="30">
        <f t="shared" si="3"/>
        <v>5000</v>
      </c>
    </row>
  </sheetData>
  <mergeCells count="1">
    <mergeCell ref="B2:C2"/>
  </mergeCells>
  <phoneticPr fontId="1"/>
  <dataValidations disablePrompts="1" count="4">
    <dataValidation type="whole" errorStyle="warning" imeMode="off" allowBlank="1" showInputMessage="1" showErrorMessage="1" errorTitle="月を入力" error="「1」から「12」までの数字を半角で入力して下さい" promptTitle="月" prompt="「1」から「12」までの数字を入力して下さい" sqref="B3:B1048576">
      <formula1>1</formula1>
      <formula2>12</formula2>
    </dataValidation>
    <dataValidation type="whole" errorStyle="warning" imeMode="off" allowBlank="1" showInputMessage="1" showErrorMessage="1" errorTitle="日にちを入力" error="「1」から「31」までの数字を半角で入力して下さい" promptTitle="日にち" prompt="「1」から「31」までの数字を入力してください" sqref="C3:C1048576">
      <formula1>1</formula1>
      <formula2>31</formula2>
    </dataValidation>
    <dataValidation type="whole" errorStyle="warning" allowBlank="1" showInputMessage="1" showErrorMessage="1" errorTitle="年を入力" error="半角数字４桁で入力して下さい" promptTitle="西暦年" prompt="年を西暦で入力して下さい" sqref="B2:C2">
      <formula1>2000</formula1>
      <formula2>3000</formula2>
    </dataValidation>
    <dataValidation type="whole" operator="greaterThan" allowBlank="1" showInputMessage="1" showErrorMessage="1" sqref="L26:L1048576 L2:L24">
      <formula1>1</formula1>
    </dataValidation>
  </dataValidations>
  <pageMargins left="0.7" right="0.7" top="0.75" bottom="0.75" header="0.3" footer="0.3"/>
  <pageSetup paperSize="9" scale="7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曜日を調べる</vt:lpstr>
      <vt:lpstr>九九の表</vt:lpstr>
      <vt:lpstr>医療控除</vt:lpstr>
      <vt:lpstr>医療控除!Print_Area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2017-05-18T09:53:03Z</dcterms:modified>
</cp:coreProperties>
</file>