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87B0455-35FF-4BA3-B768-C3BA32731AC1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B8" i="1"/>
  <c r="B9" i="1"/>
  <c r="D9" i="1" l="1"/>
  <c r="B12" i="1"/>
  <c r="D12" i="1" s="1"/>
  <c r="B11" i="1"/>
  <c r="A12" i="1"/>
  <c r="A8" i="1"/>
  <c r="C6" i="1"/>
  <c r="C5" i="1"/>
  <c r="A6" i="1"/>
  <c r="C3" i="1"/>
  <c r="C2" i="1"/>
  <c r="A3" i="1"/>
  <c r="C4" i="1"/>
  <c r="A5" i="1"/>
  <c r="A7" i="1"/>
  <c r="A9" i="1"/>
  <c r="A10" i="1"/>
  <c r="A11" i="1"/>
  <c r="A13" i="1"/>
  <c r="A2" i="1"/>
</calcChain>
</file>

<file path=xl/sharedStrings.xml><?xml version="1.0" encoding="utf-8"?>
<sst xmlns="http://schemas.openxmlformats.org/spreadsheetml/2006/main" count="56" uniqueCount="21">
  <si>
    <t>urban</t>
  </si>
  <si>
    <t>micro</t>
  </si>
  <si>
    <t>los</t>
  </si>
  <si>
    <t>nlos</t>
  </si>
  <si>
    <t>macro</t>
  </si>
  <si>
    <t>suburban</t>
  </si>
  <si>
    <t>rural</t>
  </si>
  <si>
    <t>PL1</t>
  </si>
  <si>
    <t>PL2</t>
  </si>
  <si>
    <t>settlement</t>
  </si>
  <si>
    <t>ant_type</t>
  </si>
  <si>
    <t>sight_type</t>
  </si>
  <si>
    <t>freq (Hz)</t>
  </si>
  <si>
    <t>-</t>
  </si>
  <si>
    <t>breakpoint (d'BP)</t>
  </si>
  <si>
    <t>breakpoint (dBP)</t>
  </si>
  <si>
    <t>building_height (h)</t>
  </si>
  <si>
    <t>street_width (w)</t>
  </si>
  <si>
    <t>distance (d)</t>
  </si>
  <si>
    <t>ant_height (hBS)</t>
  </si>
  <si>
    <t>UE_height (hUT)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</si>
</sst>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2" borderId="0" xfId="0" quotePrefix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="70" zoomScaleNormal="70" workbookViewId="0">
      <selection activeCell="K7" sqref="A7:K7"/>
    </sheetView>
  </sheetViews>
  <sheetFormatPr defaultRowHeight="15" x14ac:dyDescent="0.25"/>
  <cols>
    <col min="1" max="2" width="11.42578125" customWidth="1"/>
    <col min="3" max="3" width="7" bestFit="1" customWidth="1"/>
    <col min="4" max="4" width="7" customWidth="1"/>
    <col min="5" max="5" width="12" bestFit="1" customWidth="1"/>
    <col min="6" max="6" width="12.140625" bestFit="1" customWidth="1"/>
    <col min="7" max="7" width="11.7109375" bestFit="1" customWidth="1"/>
    <col min="8" max="8" width="9.5703125" bestFit="1" customWidth="1"/>
    <col min="9" max="9" width="9.5703125" customWidth="1"/>
    <col min="10" max="10" width="10.140625" customWidth="1"/>
    <col min="11" max="11" width="10" customWidth="1"/>
    <col min="12" max="12" width="6.7109375" customWidth="1"/>
    <col min="13" max="13" width="11" bestFit="1" customWidth="1"/>
  </cols>
  <sheetData>
    <row r="1" spans="1:13" s="1" customFormat="1" ht="45" x14ac:dyDescent="0.25">
      <c r="A1" s="1" t="s">
        <v>14</v>
      </c>
      <c r="B1" s="1" t="s">
        <v>15</v>
      </c>
      <c r="C1" s="1" t="s">
        <v>7</v>
      </c>
      <c r="D1" s="1" t="s">
        <v>8</v>
      </c>
      <c r="E1" s="1" t="s">
        <v>12</v>
      </c>
      <c r="F1" s="1" t="s">
        <v>18</v>
      </c>
      <c r="G1" s="1" t="s">
        <v>19</v>
      </c>
      <c r="H1" s="1" t="s">
        <v>10</v>
      </c>
      <c r="I1" s="1" t="s">
        <v>16</v>
      </c>
      <c r="J1" s="1" t="s">
        <v>17</v>
      </c>
      <c r="K1" s="1" t="s">
        <v>9</v>
      </c>
      <c r="L1" s="1" t="s">
        <v>11</v>
      </c>
      <c r="M1" s="1" t="s">
        <v>20</v>
      </c>
    </row>
    <row r="2" spans="1:13" s="2" customFormat="1" x14ac:dyDescent="0.25">
      <c r="A2" s="2">
        <f>4*G2*M2*E2/(300000000)</f>
        <v>700</v>
      </c>
      <c r="C2" s="3">
        <f>22*LOG10(F2)+28+20*LOG10(E2/1000000000)</f>
        <v>98.258700982397926</v>
      </c>
      <c r="D2" s="3"/>
      <c r="E2" s="2">
        <v>3500000000</v>
      </c>
      <c r="F2" s="2">
        <v>500</v>
      </c>
      <c r="G2" s="2">
        <v>10</v>
      </c>
      <c r="H2" s="2" t="s">
        <v>1</v>
      </c>
      <c r="I2" s="10" t="s">
        <v>13</v>
      </c>
      <c r="J2" s="10" t="s">
        <v>13</v>
      </c>
      <c r="K2" s="2" t="s">
        <v>0</v>
      </c>
      <c r="L2" s="2" t="s">
        <v>2</v>
      </c>
      <c r="M2" s="2">
        <v>1.5</v>
      </c>
    </row>
    <row r="3" spans="1:13" s="2" customFormat="1" x14ac:dyDescent="0.25">
      <c r="A3" s="2">
        <f>4*G3*M3*E3/(300000000)</f>
        <v>700</v>
      </c>
      <c r="C3" s="3">
        <f>40*LOG10(F3)+7.8-18*LOG10(G3)-18*LOG10(M3)+2*LOG10(E3/1000000000)</f>
        <v>107.71849342569828</v>
      </c>
      <c r="D3" s="3"/>
      <c r="E3" s="2">
        <v>3500000000</v>
      </c>
      <c r="F3" s="2">
        <v>1000</v>
      </c>
      <c r="G3" s="2">
        <v>10</v>
      </c>
      <c r="H3" s="2" t="s">
        <v>1</v>
      </c>
      <c r="I3" s="10" t="s">
        <v>13</v>
      </c>
      <c r="J3" s="10" t="s">
        <v>13</v>
      </c>
      <c r="K3" s="2" t="s">
        <v>0</v>
      </c>
      <c r="L3" s="2" t="s">
        <v>2</v>
      </c>
      <c r="M3" s="2">
        <v>1.5</v>
      </c>
    </row>
    <row r="4" spans="1:13" s="2" customFormat="1" x14ac:dyDescent="0.25">
      <c r="A4" s="10" t="s">
        <v>13</v>
      </c>
      <c r="B4" s="10"/>
      <c r="C4" s="3">
        <f>(36.7*LOG10(F4)+22.7+26*LOG10(E4/1000000000))</f>
        <v>135.89796831223907</v>
      </c>
      <c r="D4" s="3"/>
      <c r="E4" s="2">
        <v>3500000000</v>
      </c>
      <c r="F4" s="2">
        <v>500</v>
      </c>
      <c r="G4" s="2">
        <v>10</v>
      </c>
      <c r="H4" s="2" t="s">
        <v>1</v>
      </c>
      <c r="I4" s="10" t="s">
        <v>13</v>
      </c>
      <c r="J4" s="10" t="s">
        <v>13</v>
      </c>
      <c r="K4" s="2" t="s">
        <v>0</v>
      </c>
      <c r="L4" s="2" t="s">
        <v>3</v>
      </c>
      <c r="M4" s="2">
        <v>1.5</v>
      </c>
    </row>
    <row r="5" spans="1:13" s="8" customFormat="1" x14ac:dyDescent="0.25">
      <c r="A5" s="8">
        <f>4*G5*M5*E5/(300000000)</f>
        <v>1750</v>
      </c>
      <c r="C5" s="9">
        <f>22*LOG10(F5)+28+20*LOG10(E5/1000000000)</f>
        <v>98.258700982397926</v>
      </c>
      <c r="D5" s="9"/>
      <c r="E5" s="8">
        <v>3500000000</v>
      </c>
      <c r="F5" s="8">
        <v>500</v>
      </c>
      <c r="G5" s="8">
        <v>25</v>
      </c>
      <c r="H5" s="8" t="s">
        <v>4</v>
      </c>
      <c r="I5" s="8">
        <v>20</v>
      </c>
      <c r="J5" s="8">
        <v>20</v>
      </c>
      <c r="K5" s="8" t="s">
        <v>0</v>
      </c>
      <c r="L5" s="8" t="s">
        <v>2</v>
      </c>
      <c r="M5" s="8">
        <v>1.5</v>
      </c>
    </row>
    <row r="6" spans="1:13" s="8" customFormat="1" x14ac:dyDescent="0.25">
      <c r="A6" s="8">
        <f>4*G6*M6*E6/(300000000)</f>
        <v>1750</v>
      </c>
      <c r="C6" s="9">
        <f>40*LOG10(F6)+7.8-18*LOG10(G6)-18*LOG10(M6)+2*LOG10(E6/1000000000)</f>
        <v>112.59677309616087</v>
      </c>
      <c r="D6" s="9"/>
      <c r="E6" s="8">
        <v>3500000000</v>
      </c>
      <c r="F6" s="8">
        <v>2000</v>
      </c>
      <c r="G6" s="8">
        <v>25</v>
      </c>
      <c r="H6" s="8" t="s">
        <v>4</v>
      </c>
      <c r="I6" s="8">
        <v>20</v>
      </c>
      <c r="J6" s="8">
        <v>20</v>
      </c>
      <c r="K6" s="8" t="s">
        <v>0</v>
      </c>
      <c r="L6" s="8" t="s">
        <v>2</v>
      </c>
      <c r="M6" s="8">
        <v>1.5</v>
      </c>
    </row>
    <row r="7" spans="1:13" s="8" customFormat="1" x14ac:dyDescent="0.25">
      <c r="A7" s="8">
        <f>4*G7*M7*E7/(300000000)</f>
        <v>1750</v>
      </c>
      <c r="C7" s="9">
        <f>161.04-7.1*LOG(J7)+7.5*LOG10(I7)-(24.37-3.7*(I7/G7)^2)*LOG10(G7)+(43.42-3.1*LOG10(G7))*(LOG10(F7)-3)+20*LOG10(E7/1000000000)-(3.2*(LOG10(11.75*M7))^2-4.97)</f>
        <v>141.68521586142342</v>
      </c>
      <c r="D7" s="9"/>
      <c r="E7" s="8">
        <v>3500000000</v>
      </c>
      <c r="F7" s="8">
        <v>1000</v>
      </c>
      <c r="G7" s="8">
        <v>25</v>
      </c>
      <c r="H7" s="8" t="s">
        <v>4</v>
      </c>
      <c r="I7" s="8">
        <v>20</v>
      </c>
      <c r="J7" s="8">
        <v>20</v>
      </c>
      <c r="K7" s="8" t="s">
        <v>0</v>
      </c>
      <c r="L7" s="8" t="s">
        <v>3</v>
      </c>
      <c r="M7" s="8">
        <v>1.5</v>
      </c>
    </row>
    <row r="8" spans="1:13" s="6" customFormat="1" x14ac:dyDescent="0.25">
      <c r="A8" s="6">
        <f>4*G8*M8*E8/(300000000)</f>
        <v>2450</v>
      </c>
      <c r="B8" s="7">
        <f>2*PI()*G8*M8*E8/(300000000)</f>
        <v>3848.4510006474966</v>
      </c>
      <c r="C8" s="7">
        <f>20*LOG10(40*PI()*F8*(E8/1000000000)/3)+MIN(0.03*I8^1.72, 10)*LOG10(F8)-MIN(0.044*I8^1.72,14.77)+0.002*LOG10(I8)*F8</f>
        <v>107.73724739020315</v>
      </c>
      <c r="D8" s="7"/>
      <c r="E8" s="6">
        <v>3500000000</v>
      </c>
      <c r="F8" s="6">
        <v>1000</v>
      </c>
      <c r="G8" s="6">
        <v>35</v>
      </c>
      <c r="H8" s="6" t="s">
        <v>4</v>
      </c>
      <c r="I8" s="6">
        <v>10</v>
      </c>
      <c r="J8" s="6">
        <v>20</v>
      </c>
      <c r="K8" s="6" t="s">
        <v>5</v>
      </c>
      <c r="L8" s="6" t="s">
        <v>2</v>
      </c>
      <c r="M8" s="6">
        <v>1.5</v>
      </c>
    </row>
    <row r="9" spans="1:13" s="6" customFormat="1" x14ac:dyDescent="0.25">
      <c r="A9" s="6">
        <f>4*G9*M9*E9/(300000000)</f>
        <v>2450</v>
      </c>
      <c r="B9" s="7">
        <f>2*PI()*G9*M9*E9/(300000000)</f>
        <v>3848.4510006474966</v>
      </c>
      <c r="C9" s="7">
        <f xml:space="preserve"> (20*LOG10(40*PI()*B9*(E9/1000000000)/3)+MIN(0.03*I9^1.72, 10)*LOG10(B9)-MIN(0.044*I9^1.72,14.77)+0.002*LOG10(I9)*B9)</f>
        <v>126.06135593614999</v>
      </c>
      <c r="D9" s="7">
        <f xml:space="preserve"> C9+40*LOG10(F9/B9)</f>
        <v>126.73231713348109</v>
      </c>
      <c r="E9" s="6">
        <v>3500000000</v>
      </c>
      <c r="F9" s="6">
        <v>4000</v>
      </c>
      <c r="G9" s="6">
        <v>35</v>
      </c>
      <c r="H9" s="6" t="s">
        <v>4</v>
      </c>
      <c r="I9" s="6">
        <v>10</v>
      </c>
      <c r="J9" s="6">
        <v>20</v>
      </c>
      <c r="K9" s="12" t="s">
        <v>5</v>
      </c>
      <c r="L9" s="6" t="s">
        <v>2</v>
      </c>
      <c r="M9" s="6">
        <v>1.5</v>
      </c>
    </row>
    <row r="10" spans="1:13" s="6" customFormat="1" x14ac:dyDescent="0.25">
      <c r="A10" s="6">
        <f>4*G10*M10*E10/(300000000)</f>
        <v>2450</v>
      </c>
      <c r="C10" s="7">
        <f>161.04-7.1*LOG10(J10)+7.5*LOG10(I10)-(24.37-3.7*(I10/G10)^2)*LOG10(G10)+(43.42-3.1*LOG10(G10))*(LOG10(F10)-3)+20*LOG10(E10/1000000000)-(3.2*(LOG10(11.75*M10))^2-4.97)</f>
        <v>121.39259135453526</v>
      </c>
      <c r="D10" s="7"/>
      <c r="E10" s="6">
        <v>3500000000</v>
      </c>
      <c r="F10" s="6">
        <v>500</v>
      </c>
      <c r="G10" s="6">
        <v>35</v>
      </c>
      <c r="H10" s="6" t="s">
        <v>4</v>
      </c>
      <c r="I10" s="6">
        <v>10</v>
      </c>
      <c r="J10" s="6">
        <v>20</v>
      </c>
      <c r="K10" s="6" t="s">
        <v>5</v>
      </c>
      <c r="L10" s="6" t="s">
        <v>3</v>
      </c>
      <c r="M10" s="6">
        <v>1.5</v>
      </c>
    </row>
    <row r="11" spans="1:13" s="4" customFormat="1" x14ac:dyDescent="0.25">
      <c r="A11" s="4">
        <f>4*G11*M11*E11/(300000000)</f>
        <v>2450</v>
      </c>
      <c r="B11" s="5">
        <f>2*PI()*G11*M11*E11/(300000000)</f>
        <v>3848.4510006474966</v>
      </c>
      <c r="C11" s="5">
        <f>20*LOG10(40*PI()*F11*(E11/1000000000)/3)+MIN(0.03*I11^1.72, 10)*LOG10(F11)-MIN(0.044*I11^1.72,14.77)+0.002*LOG10(I11)*F11</f>
        <v>107.73724739020315</v>
      </c>
      <c r="D11" s="5"/>
      <c r="E11" s="4">
        <v>3500000000</v>
      </c>
      <c r="F11" s="4">
        <v>1000</v>
      </c>
      <c r="G11" s="4">
        <v>35</v>
      </c>
      <c r="H11" s="4" t="s">
        <v>4</v>
      </c>
      <c r="I11" s="4">
        <v>10</v>
      </c>
      <c r="J11" s="4">
        <v>20</v>
      </c>
      <c r="K11" s="4" t="s">
        <v>6</v>
      </c>
      <c r="L11" s="4" t="s">
        <v>2</v>
      </c>
      <c r="M11" s="4">
        <v>1.5</v>
      </c>
    </row>
    <row r="12" spans="1:13" s="4" customFormat="1" x14ac:dyDescent="0.25">
      <c r="A12" s="4">
        <f>4*G12*M12*E12/(300000000)</f>
        <v>2450</v>
      </c>
      <c r="B12" s="5">
        <f>2*PI()*G12*M12*E12/(300000000)</f>
        <v>3848.4510006474966</v>
      </c>
      <c r="C12" s="5">
        <f xml:space="preserve"> (20*LOG10(40*PI()*B12*(E12/1000000000)/3)+MIN(0.03*I12^1.72, 10)*LOG10(B12)-MIN(0.044*I12^1.72,14.77)+0.002*LOG10(I12)*B12)</f>
        <v>126.06135593614999</v>
      </c>
      <c r="D12" s="5">
        <f xml:space="preserve"> C12+40*LOG10(F12/B12)</f>
        <v>126.73231713348109</v>
      </c>
      <c r="E12" s="4">
        <v>3500000000</v>
      </c>
      <c r="F12" s="4">
        <v>4000</v>
      </c>
      <c r="G12" s="4">
        <v>35</v>
      </c>
      <c r="H12" s="4" t="s">
        <v>4</v>
      </c>
      <c r="I12" s="4">
        <v>10</v>
      </c>
      <c r="J12" s="4">
        <v>20</v>
      </c>
      <c r="K12" s="11" t="s">
        <v>6</v>
      </c>
      <c r="L12" s="4" t="s">
        <v>2</v>
      </c>
      <c r="M12" s="4">
        <v>1.5</v>
      </c>
    </row>
    <row r="13" spans="1:13" s="4" customFormat="1" x14ac:dyDescent="0.25">
      <c r="A13" s="4">
        <f>4*G13*M13*E13/(300000000)</f>
        <v>2450</v>
      </c>
      <c r="C13" s="5">
        <f>161.04-7.1*LOG10(J13)+7.5*LOG10(I13)-(24.37-3.7*(I13/G13)^2)*LOG10(G13)+(43.42-3.1*LOG10(G13))*(LOG10(F13)-3)+20*LOG10(E13/1000000000)-(3.2*(LOG10(11.75*M13))^2-4.97)</f>
        <v>121.39259135453526</v>
      </c>
      <c r="D13" s="5"/>
      <c r="E13" s="4">
        <v>3500000000</v>
      </c>
      <c r="F13" s="4">
        <v>500</v>
      </c>
      <c r="G13" s="4">
        <v>35</v>
      </c>
      <c r="H13" s="4" t="s">
        <v>4</v>
      </c>
      <c r="I13" s="4">
        <v>10</v>
      </c>
      <c r="J13" s="4">
        <v>20</v>
      </c>
      <c r="K13" s="4" t="s">
        <v>6</v>
      </c>
      <c r="L13" s="4" t="s">
        <v>3</v>
      </c>
      <c r="M13" s="4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2018-12-12T14:22:28Z</dcterms:modified>
</cp:coreProperties>
</file>