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gital_comms\tests\mobile_network\"/>
    </mc:Choice>
  </mc:AlternateContent>
  <xr:revisionPtr revIDLastSave="0" documentId="13_ncr:1_{78E2D58A-958C-4983-8375-16E8D024D299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link_buget_example 1" sheetId="1" r:id="rId1"/>
    <sheet name="4G-5G CM LUT" sheetId="2" r:id="rId2"/>
    <sheet name="Energy_consump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3" l="1"/>
  <c r="B9" i="3" s="1"/>
  <c r="B6" i="3"/>
  <c r="A6" i="3"/>
  <c r="B40" i="1" l="1"/>
  <c r="C40" i="1" l="1"/>
  <c r="A3" i="1"/>
  <c r="B30" i="1" s="1"/>
  <c r="A20" i="1"/>
  <c r="C25" i="1" s="1"/>
  <c r="A15" i="1"/>
  <c r="A12" i="1"/>
  <c r="A9" i="1"/>
  <c r="B25" i="1" s="1"/>
  <c r="A40" i="1" l="1"/>
  <c r="A25" i="1"/>
  <c r="C30" i="1" s="1"/>
  <c r="A30" i="1" s="1"/>
  <c r="B35" i="1" s="1"/>
</calcChain>
</file>

<file path=xl/sharedStrings.xml><?xml version="1.0" encoding="utf-8"?>
<sst xmlns="http://schemas.openxmlformats.org/spreadsheetml/2006/main" count="110" uniqueCount="55">
  <si>
    <t>Rx Power (dBm)</t>
  </si>
  <si>
    <t>Tx Power (dBm)</t>
  </si>
  <si>
    <t>Tx Gain (dBi)</t>
  </si>
  <si>
    <t>Tx Losses (dB)</t>
  </si>
  <si>
    <t>path_loss (dB)</t>
  </si>
  <si>
    <t>Rx misc_loss (dB)</t>
  </si>
  <si>
    <t>Rx gain (dB)</t>
  </si>
  <si>
    <t>Rx losses (dB)</t>
  </si>
  <si>
    <t>Calculate interference</t>
  </si>
  <si>
    <t>Inteferer 1</t>
  </si>
  <si>
    <t>Inteferer 2</t>
  </si>
  <si>
    <t>Inteferer 3</t>
  </si>
  <si>
    <t>Calculate noise</t>
  </si>
  <si>
    <t>Noise (dBm)</t>
  </si>
  <si>
    <t>Rx noise floor (dB)</t>
  </si>
  <si>
    <t>SINR</t>
  </si>
  <si>
    <t>I+N</t>
  </si>
  <si>
    <t>Calculate I + N</t>
  </si>
  <si>
    <t>Spectral efficiency</t>
  </si>
  <si>
    <t>SE</t>
  </si>
  <si>
    <t>Capacity</t>
  </si>
  <si>
    <t>Bandwidth (Hz)</t>
  </si>
  <si>
    <t>Capacity (bps)</t>
  </si>
  <si>
    <t>Network load (%)</t>
  </si>
  <si>
    <t>Noise (linear)</t>
  </si>
  <si>
    <t>Interference (linear)</t>
  </si>
  <si>
    <t>Boltzmann (Kelvin)</t>
  </si>
  <si>
    <t>Temp (Kelvin)</t>
  </si>
  <si>
    <t>Signal (linear)</t>
  </si>
  <si>
    <t>I+N (linear)</t>
  </si>
  <si>
    <t>SE (bps/Hz)</t>
  </si>
  <si>
    <t>Calculate receiver received power</t>
  </si>
  <si>
    <t>SINR (dB)</t>
  </si>
  <si>
    <t>Calculate SINR</t>
  </si>
  <si>
    <t>CQI index</t>
  </si>
  <si>
    <t>4G LTE (Zarrinkoub, 2014)</t>
  </si>
  <si>
    <t>5G (ETSI, 2018)</t>
  </si>
  <si>
    <t>Modulation</t>
  </si>
  <si>
    <t>Code rate x 1024</t>
  </si>
  <si>
    <t>Efficiency</t>
  </si>
  <si>
    <t>QPSK</t>
  </si>
  <si>
    <t>16QAM</t>
  </si>
  <si>
    <t>64QAM</t>
  </si>
  <si>
    <t>256QAM</t>
  </si>
  <si>
    <r>
      <t xml:space="preserve">Zarrinkoub, Houman. 2014. </t>
    </r>
    <r>
      <rPr>
        <i/>
        <sz val="11"/>
        <color rgb="FF000000"/>
        <rFont val="Calibri"/>
        <family val="2"/>
        <charset val="1"/>
      </rPr>
      <t>Understanding LTE with MATLAB: From Mathematical Modeling to Simulation and Prototyping</t>
    </r>
    <r>
      <rPr>
        <sz val="11"/>
        <color rgb="FF000000"/>
        <rFont val="Calibri"/>
        <family val="2"/>
        <charset val="1"/>
      </rPr>
      <t>. John Wiley &amp; Sons.</t>
    </r>
  </si>
  <si>
    <t>ETSI. 2018. ‘5G; NR; Physical Layer Procedures for Data (3GPP TS 38.214 Version 15.3.0 Release 15)’. Valbonne, France: ETSI.</t>
  </si>
  <si>
    <t>Energy consumption</t>
  </si>
  <si>
    <t>Power (dBm)</t>
  </si>
  <si>
    <t>Power linear (watts)</t>
  </si>
  <si>
    <t>Power per site (watts)</t>
  </si>
  <si>
    <t>Total power per area (watts)</t>
  </si>
  <si>
    <t>Throughput per area (bps per km^2)</t>
  </si>
  <si>
    <t>Energy efficiency (bps/watt)</t>
  </si>
  <si>
    <t>Cells per site (watts)</t>
  </si>
  <si>
    <t>Sites per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</si>
</sst>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</numFmts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i/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2" fontId="3" fillId="0" borderId="4" xfId="0" applyNumberFormat="1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1" fontId="3" fillId="0" borderId="4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9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zoomScaleNormal="100" workbookViewId="0">
      <selection activeCell="D34" sqref="D34"/>
    </sheetView>
  </sheetViews>
  <sheetFormatPr defaultRowHeight="15" x14ac:dyDescent="0.25"/>
  <cols>
    <col min="1" max="1" width="30.28515625" customWidth="1"/>
    <col min="2" max="4" width="24.28515625" customWidth="1"/>
    <col min="5" max="5" width="18.5703125" customWidth="1"/>
    <col min="6" max="1025" width="15.85546875" customWidth="1"/>
  </cols>
  <sheetData>
    <row r="1" spans="1:8" ht="16.5" thickBot="1" x14ac:dyDescent="0.3">
      <c r="A1" s="1" t="s">
        <v>31</v>
      </c>
    </row>
    <row r="2" spans="1:8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1:8" ht="15.75" thickBot="1" x14ac:dyDescent="0.3">
      <c r="A3" s="5">
        <f>(B3+C3-D3)-E3-F3+G3-H3</f>
        <v>-48.44</v>
      </c>
      <c r="B3" s="6">
        <v>40</v>
      </c>
      <c r="C3" s="6">
        <v>16</v>
      </c>
      <c r="D3" s="6">
        <v>1</v>
      </c>
      <c r="E3" s="6">
        <v>99.44</v>
      </c>
      <c r="F3" s="6">
        <v>4</v>
      </c>
      <c r="G3" s="6">
        <v>4</v>
      </c>
      <c r="H3" s="7">
        <v>4</v>
      </c>
    </row>
    <row r="6" spans="1:8" ht="15.75" x14ac:dyDescent="0.25">
      <c r="A6" s="1" t="s">
        <v>8</v>
      </c>
    </row>
    <row r="7" spans="1:8" ht="15.75" thickBot="1" x14ac:dyDescent="0.3">
      <c r="A7" t="s">
        <v>9</v>
      </c>
    </row>
    <row r="8" spans="1:8" x14ac:dyDescent="0.25">
      <c r="A8" s="25" t="s">
        <v>0</v>
      </c>
      <c r="B8" s="26" t="s">
        <v>1</v>
      </c>
      <c r="C8" s="26" t="s">
        <v>2</v>
      </c>
      <c r="D8" s="26" t="s">
        <v>3</v>
      </c>
      <c r="E8" s="26" t="s">
        <v>4</v>
      </c>
      <c r="F8" s="26" t="s">
        <v>5</v>
      </c>
      <c r="G8" s="26" t="s">
        <v>6</v>
      </c>
      <c r="H8" s="27" t="s">
        <v>7</v>
      </c>
    </row>
    <row r="9" spans="1:8" ht="15.75" thickBot="1" x14ac:dyDescent="0.3">
      <c r="A9" s="28">
        <f>(B9+C9-D9)-E9-F9+G9-H9</f>
        <v>-68.959999999999994</v>
      </c>
      <c r="B9" s="29">
        <v>40</v>
      </c>
      <c r="C9" s="29">
        <v>16</v>
      </c>
      <c r="D9" s="29">
        <v>1</v>
      </c>
      <c r="E9" s="29">
        <v>119.96</v>
      </c>
      <c r="F9" s="29">
        <v>4</v>
      </c>
      <c r="G9" s="29">
        <v>4</v>
      </c>
      <c r="H9" s="30">
        <v>4</v>
      </c>
    </row>
    <row r="10" spans="1:8" ht="15.75" thickBot="1" x14ac:dyDescent="0.3">
      <c r="A10" s="8" t="s">
        <v>10</v>
      </c>
      <c r="B10" s="8"/>
      <c r="C10" s="8"/>
      <c r="D10" s="8"/>
      <c r="E10" s="8"/>
      <c r="F10" s="8"/>
      <c r="G10" s="8"/>
      <c r="H10" s="8"/>
    </row>
    <row r="11" spans="1:8" x14ac:dyDescent="0.25">
      <c r="A11" s="25" t="s">
        <v>0</v>
      </c>
      <c r="B11" s="26" t="s">
        <v>1</v>
      </c>
      <c r="C11" s="26" t="s">
        <v>2</v>
      </c>
      <c r="D11" s="26" t="s">
        <v>3</v>
      </c>
      <c r="E11" s="26" t="s">
        <v>4</v>
      </c>
      <c r="F11" s="26" t="s">
        <v>5</v>
      </c>
      <c r="G11" s="26" t="s">
        <v>6</v>
      </c>
      <c r="H11" s="27" t="s">
        <v>7</v>
      </c>
    </row>
    <row r="12" spans="1:8" ht="15.75" thickBot="1" x14ac:dyDescent="0.3">
      <c r="A12" s="28">
        <f>(B12+C12-D12)-E12-F12+G12-H12</f>
        <v>-69.02</v>
      </c>
      <c r="B12" s="29">
        <v>40</v>
      </c>
      <c r="C12" s="29">
        <v>16</v>
      </c>
      <c r="D12" s="29">
        <v>1</v>
      </c>
      <c r="E12" s="29">
        <v>120.02</v>
      </c>
      <c r="F12" s="29">
        <v>4</v>
      </c>
      <c r="G12" s="29">
        <v>4</v>
      </c>
      <c r="H12" s="30">
        <v>4</v>
      </c>
    </row>
    <row r="13" spans="1:8" ht="15.75" thickBot="1" x14ac:dyDescent="0.3">
      <c r="A13" s="8" t="s">
        <v>11</v>
      </c>
      <c r="B13" s="8"/>
      <c r="C13" s="8"/>
      <c r="D13" s="8"/>
      <c r="E13" s="8"/>
      <c r="F13" s="8"/>
      <c r="G13" s="8"/>
      <c r="H13" s="8"/>
    </row>
    <row r="14" spans="1:8" x14ac:dyDescent="0.25">
      <c r="A14" s="2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4" t="s">
        <v>7</v>
      </c>
    </row>
    <row r="15" spans="1:8" ht="15.75" thickBot="1" x14ac:dyDescent="0.3">
      <c r="A15" s="5">
        <f>(B15+C15-D15)-E15-F15+G15-H15</f>
        <v>-81.400000000000006</v>
      </c>
      <c r="B15" s="6">
        <v>40</v>
      </c>
      <c r="C15" s="6">
        <v>16</v>
      </c>
      <c r="D15" s="6">
        <v>1</v>
      </c>
      <c r="E15" s="6">
        <v>132.4</v>
      </c>
      <c r="F15" s="6">
        <v>4</v>
      </c>
      <c r="G15" s="6">
        <v>4</v>
      </c>
      <c r="H15" s="7">
        <v>4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10"/>
    </row>
    <row r="18" spans="1:8" ht="16.5" thickBot="1" x14ac:dyDescent="0.3">
      <c r="A18" s="1" t="s">
        <v>12</v>
      </c>
      <c r="B18" s="11"/>
      <c r="C18" s="11"/>
      <c r="D18" s="11"/>
      <c r="E18" s="11"/>
    </row>
    <row r="19" spans="1:8" x14ac:dyDescent="0.25">
      <c r="A19" s="2" t="s">
        <v>13</v>
      </c>
      <c r="B19" s="3" t="s">
        <v>26</v>
      </c>
      <c r="C19" s="3" t="s">
        <v>27</v>
      </c>
      <c r="D19" s="3" t="s">
        <v>14</v>
      </c>
      <c r="E19" s="4" t="s">
        <v>21</v>
      </c>
    </row>
    <row r="20" spans="1:8" ht="15.75" thickBot="1" x14ac:dyDescent="0.3">
      <c r="A20" s="12">
        <f>10*LOG10(B20*C20*1000)+D20+10*LOG10(E20)</f>
        <v>-102.47722915699805</v>
      </c>
      <c r="B20" s="13">
        <v>1.3800000000000001E-23</v>
      </c>
      <c r="C20" s="6">
        <v>290</v>
      </c>
      <c r="D20" s="6">
        <v>1.5</v>
      </c>
      <c r="E20" s="18">
        <v>10000000</v>
      </c>
    </row>
    <row r="21" spans="1:8" x14ac:dyDescent="0.25">
      <c r="A21" s="14"/>
      <c r="B21" s="15"/>
      <c r="C21" s="10"/>
      <c r="D21" s="10"/>
      <c r="E21" s="10"/>
      <c r="F21" s="8"/>
      <c r="G21" s="8"/>
      <c r="H21" s="8"/>
    </row>
    <row r="23" spans="1:8" ht="16.5" thickBot="1" x14ac:dyDescent="0.3">
      <c r="A23" s="1" t="s">
        <v>17</v>
      </c>
    </row>
    <row r="24" spans="1:8" ht="15" customHeight="1" x14ac:dyDescent="0.25">
      <c r="A24" s="17" t="s">
        <v>16</v>
      </c>
      <c r="B24" s="3" t="s">
        <v>25</v>
      </c>
      <c r="C24" s="3" t="s">
        <v>24</v>
      </c>
      <c r="D24" s="20" t="s">
        <v>23</v>
      </c>
    </row>
    <row r="25" spans="1:8" ht="15.75" thickBot="1" x14ac:dyDescent="0.3">
      <c r="A25" s="19">
        <f>B25+C25</f>
        <v>3.0772061732475449E-69</v>
      </c>
      <c r="B25" s="13">
        <f>SUM(POWER(10, A9),POWER(10, A12),POWER(10, A15))*(1+(D25/100))</f>
        <v>3.0772061732475449E-69</v>
      </c>
      <c r="C25" s="13">
        <f>POWER(10, A20)</f>
        <v>3.3325052556148106E-103</v>
      </c>
      <c r="D25" s="7">
        <v>50</v>
      </c>
    </row>
    <row r="28" spans="1:8" ht="16.5" thickBot="1" x14ac:dyDescent="0.3">
      <c r="A28" s="1" t="s">
        <v>33</v>
      </c>
    </row>
    <row r="29" spans="1:8" x14ac:dyDescent="0.25">
      <c r="A29" s="17" t="s">
        <v>32</v>
      </c>
      <c r="B29" s="3" t="s">
        <v>28</v>
      </c>
      <c r="C29" s="4" t="s">
        <v>29</v>
      </c>
    </row>
    <row r="30" spans="1:8" ht="15.75" thickBot="1" x14ac:dyDescent="0.3">
      <c r="A30" s="12">
        <f>LOG10(B30/C30)</f>
        <v>20.071843404986186</v>
      </c>
      <c r="B30" s="13">
        <f>POWER(10,A3)</f>
        <v>3.6307805477009909E-49</v>
      </c>
      <c r="C30" s="16">
        <f>A25</f>
        <v>3.0772061732475449E-69</v>
      </c>
    </row>
    <row r="33" spans="1:3" ht="16.5" thickBot="1" x14ac:dyDescent="0.3">
      <c r="A33" s="1" t="s">
        <v>18</v>
      </c>
    </row>
    <row r="34" spans="1:3" x14ac:dyDescent="0.25">
      <c r="A34" s="17" t="s">
        <v>30</v>
      </c>
      <c r="B34" s="20" t="s">
        <v>15</v>
      </c>
    </row>
    <row r="35" spans="1:3" ht="15.75" thickBot="1" x14ac:dyDescent="0.3">
      <c r="A35" s="12">
        <v>6.2266000000000004</v>
      </c>
      <c r="B35" s="16">
        <f>A30</f>
        <v>20.071843404986186</v>
      </c>
    </row>
    <row r="38" spans="1:3" ht="16.5" thickBot="1" x14ac:dyDescent="0.3">
      <c r="A38" s="1" t="s">
        <v>20</v>
      </c>
    </row>
    <row r="39" spans="1:3" x14ac:dyDescent="0.25">
      <c r="A39" s="21" t="s">
        <v>22</v>
      </c>
      <c r="B39" s="22" t="s">
        <v>19</v>
      </c>
      <c r="C39" s="4" t="s">
        <v>21</v>
      </c>
    </row>
    <row r="40" spans="1:3" ht="15.75" thickBot="1" x14ac:dyDescent="0.3">
      <c r="A40" s="24">
        <f>B40*C40</f>
        <v>62266000</v>
      </c>
      <c r="B40" s="31">
        <f>A35</f>
        <v>6.2266000000000004</v>
      </c>
      <c r="C40" s="23">
        <f>E20</f>
        <v>10000000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3F84-9186-47E2-B75B-D0A8861F43CA}">
  <dimension ref="A1:H21"/>
  <sheetViews>
    <sheetView zoomScale="115" zoomScaleNormal="115" workbookViewId="0">
      <selection activeCell="D15" sqref="D15"/>
    </sheetView>
  </sheetViews>
  <sheetFormatPr defaultRowHeight="15" x14ac:dyDescent="0.25"/>
  <cols>
    <col min="2" max="2" width="11.85546875" customWidth="1"/>
    <col min="3" max="3" width="11" customWidth="1"/>
    <col min="4" max="4" width="11.140625" customWidth="1"/>
    <col min="5" max="5" width="10.7109375" customWidth="1"/>
    <col min="6" max="6" width="11.140625" customWidth="1"/>
    <col min="7" max="7" width="10.85546875" customWidth="1"/>
    <col min="8" max="8" width="10.42578125" customWidth="1"/>
  </cols>
  <sheetData>
    <row r="1" spans="1:8" x14ac:dyDescent="0.25">
      <c r="A1" s="44" t="s">
        <v>34</v>
      </c>
      <c r="B1" s="46" t="s">
        <v>35</v>
      </c>
      <c r="C1" s="46"/>
      <c r="D1" s="46"/>
      <c r="E1" s="47" t="s">
        <v>36</v>
      </c>
      <c r="F1" s="47"/>
      <c r="G1" s="47"/>
      <c r="H1" s="48" t="s">
        <v>15</v>
      </c>
    </row>
    <row r="2" spans="1:8" ht="21" x14ac:dyDescent="0.25">
      <c r="A2" s="45"/>
      <c r="B2" s="32" t="s">
        <v>37</v>
      </c>
      <c r="C2" s="32" t="s">
        <v>38</v>
      </c>
      <c r="D2" s="32" t="s">
        <v>39</v>
      </c>
      <c r="E2" s="32" t="s">
        <v>37</v>
      </c>
      <c r="F2" s="32" t="s">
        <v>38</v>
      </c>
      <c r="G2" s="32" t="s">
        <v>39</v>
      </c>
      <c r="H2" s="49"/>
    </row>
    <row r="3" spans="1:8" x14ac:dyDescent="0.25">
      <c r="A3" s="34">
        <v>1</v>
      </c>
      <c r="B3" s="33" t="s">
        <v>40</v>
      </c>
      <c r="C3" s="33">
        <v>7.6200000000000004E-2</v>
      </c>
      <c r="D3" s="33">
        <v>0.15229999999999999</v>
      </c>
      <c r="E3" s="33" t="s">
        <v>40</v>
      </c>
      <c r="F3" s="33">
        <v>78</v>
      </c>
      <c r="G3" s="33">
        <v>0.15229999999999999</v>
      </c>
      <c r="H3" s="35">
        <v>-6.7</v>
      </c>
    </row>
    <row r="4" spans="1:8" x14ac:dyDescent="0.25">
      <c r="A4" s="34">
        <v>2</v>
      </c>
      <c r="B4" s="33" t="s">
        <v>40</v>
      </c>
      <c r="C4" s="33">
        <v>0.1172</v>
      </c>
      <c r="D4" s="33">
        <v>0.2344</v>
      </c>
      <c r="E4" s="33" t="s">
        <v>40</v>
      </c>
      <c r="F4" s="33">
        <v>193</v>
      </c>
      <c r="G4" s="33">
        <v>0.377</v>
      </c>
      <c r="H4" s="35">
        <v>-4.7</v>
      </c>
    </row>
    <row r="5" spans="1:8" x14ac:dyDescent="0.25">
      <c r="A5" s="34">
        <v>3</v>
      </c>
      <c r="B5" s="33" t="s">
        <v>40</v>
      </c>
      <c r="C5" s="33">
        <v>0.1885</v>
      </c>
      <c r="D5" s="33">
        <v>0.377</v>
      </c>
      <c r="E5" s="33" t="s">
        <v>40</v>
      </c>
      <c r="F5" s="33">
        <v>449</v>
      </c>
      <c r="G5" s="33">
        <v>0.877</v>
      </c>
      <c r="H5" s="35">
        <v>-2.2999999999999998</v>
      </c>
    </row>
    <row r="6" spans="1:8" x14ac:dyDescent="0.25">
      <c r="A6" s="34">
        <v>4</v>
      </c>
      <c r="B6" s="33" t="s">
        <v>40</v>
      </c>
      <c r="C6" s="33">
        <v>308</v>
      </c>
      <c r="D6" s="33">
        <v>0.60160000000000002</v>
      </c>
      <c r="E6" s="33" t="s">
        <v>41</v>
      </c>
      <c r="F6" s="33">
        <v>378</v>
      </c>
      <c r="G6" s="33">
        <v>1.4765999999999999</v>
      </c>
      <c r="H6" s="35">
        <v>0.2</v>
      </c>
    </row>
    <row r="7" spans="1:8" x14ac:dyDescent="0.25">
      <c r="A7" s="34">
        <v>5</v>
      </c>
      <c r="B7" s="33" t="s">
        <v>40</v>
      </c>
      <c r="C7" s="33">
        <v>449</v>
      </c>
      <c r="D7" s="33">
        <v>0.877</v>
      </c>
      <c r="E7" s="33" t="s">
        <v>41</v>
      </c>
      <c r="F7" s="33">
        <v>490</v>
      </c>
      <c r="G7" s="33">
        <v>1.9140999999999999</v>
      </c>
      <c r="H7" s="35">
        <v>2.4</v>
      </c>
    </row>
    <row r="8" spans="1:8" x14ac:dyDescent="0.25">
      <c r="A8" s="34">
        <v>6</v>
      </c>
      <c r="B8" s="33" t="s">
        <v>40</v>
      </c>
      <c r="C8" s="33">
        <v>602</v>
      </c>
      <c r="D8" s="33">
        <v>1.1758</v>
      </c>
      <c r="E8" s="33" t="s">
        <v>41</v>
      </c>
      <c r="F8" s="33">
        <v>616</v>
      </c>
      <c r="G8" s="33">
        <v>2.4062999999999999</v>
      </c>
      <c r="H8" s="35">
        <v>4.3</v>
      </c>
    </row>
    <row r="9" spans="1:8" x14ac:dyDescent="0.25">
      <c r="A9" s="34">
        <v>7</v>
      </c>
      <c r="B9" s="33" t="s">
        <v>41</v>
      </c>
      <c r="C9" s="33">
        <v>378</v>
      </c>
      <c r="D9" s="33">
        <v>1.4765999999999999</v>
      </c>
      <c r="E9" s="33" t="s">
        <v>42</v>
      </c>
      <c r="F9" s="33">
        <v>466</v>
      </c>
      <c r="G9" s="33">
        <v>2.7305000000000001</v>
      </c>
      <c r="H9" s="35">
        <v>5.9</v>
      </c>
    </row>
    <row r="10" spans="1:8" x14ac:dyDescent="0.25">
      <c r="A10" s="34">
        <v>8</v>
      </c>
      <c r="B10" s="33" t="s">
        <v>41</v>
      </c>
      <c r="C10" s="33">
        <v>490</v>
      </c>
      <c r="D10" s="33">
        <v>1.9140999999999999</v>
      </c>
      <c r="E10" s="33" t="s">
        <v>42</v>
      </c>
      <c r="F10" s="33">
        <v>567</v>
      </c>
      <c r="G10" s="33">
        <v>3.3222999999999998</v>
      </c>
      <c r="H10" s="35">
        <v>8.1</v>
      </c>
    </row>
    <row r="11" spans="1:8" x14ac:dyDescent="0.25">
      <c r="A11" s="34">
        <v>9</v>
      </c>
      <c r="B11" s="33" t="s">
        <v>41</v>
      </c>
      <c r="C11" s="33">
        <v>616</v>
      </c>
      <c r="D11" s="33">
        <v>2.4062999999999999</v>
      </c>
      <c r="E11" s="33" t="s">
        <v>42</v>
      </c>
      <c r="F11" s="33">
        <v>666</v>
      </c>
      <c r="G11" s="33">
        <v>3.9022999999999999</v>
      </c>
      <c r="H11" s="35">
        <v>10.3</v>
      </c>
    </row>
    <row r="12" spans="1:8" x14ac:dyDescent="0.25">
      <c r="A12" s="34">
        <v>10</v>
      </c>
      <c r="B12" s="33" t="s">
        <v>42</v>
      </c>
      <c r="C12" s="33">
        <v>466</v>
      </c>
      <c r="D12" s="33">
        <v>2.7305000000000001</v>
      </c>
      <c r="E12" s="33" t="s">
        <v>42</v>
      </c>
      <c r="F12" s="33">
        <v>772</v>
      </c>
      <c r="G12" s="33">
        <v>4.5233999999999996</v>
      </c>
      <c r="H12" s="35">
        <v>11.7</v>
      </c>
    </row>
    <row r="13" spans="1:8" x14ac:dyDescent="0.25">
      <c r="A13" s="34">
        <v>11</v>
      </c>
      <c r="B13" s="33" t="s">
        <v>42</v>
      </c>
      <c r="C13" s="33">
        <v>567</v>
      </c>
      <c r="D13" s="33">
        <v>3.3222999999999998</v>
      </c>
      <c r="E13" s="33" t="s">
        <v>42</v>
      </c>
      <c r="F13" s="33">
        <v>873</v>
      </c>
      <c r="G13" s="33">
        <v>5.1151999999999997</v>
      </c>
      <c r="H13" s="35">
        <v>14.1</v>
      </c>
    </row>
    <row r="14" spans="1:8" x14ac:dyDescent="0.25">
      <c r="A14" s="34">
        <v>12</v>
      </c>
      <c r="B14" s="33" t="s">
        <v>42</v>
      </c>
      <c r="C14" s="33">
        <v>666</v>
      </c>
      <c r="D14" s="33">
        <v>3.9022999999999999</v>
      </c>
      <c r="E14" s="33" t="s">
        <v>43</v>
      </c>
      <c r="F14" s="33">
        <v>711</v>
      </c>
      <c r="G14" s="33">
        <v>5.5547000000000004</v>
      </c>
      <c r="H14" s="35">
        <v>16.3</v>
      </c>
    </row>
    <row r="15" spans="1:8" x14ac:dyDescent="0.25">
      <c r="A15" s="34">
        <v>13</v>
      </c>
      <c r="B15" s="33" t="s">
        <v>42</v>
      </c>
      <c r="C15" s="33">
        <v>772</v>
      </c>
      <c r="D15" s="33">
        <v>4.5233999999999996</v>
      </c>
      <c r="E15" s="33" t="s">
        <v>43</v>
      </c>
      <c r="F15" s="33">
        <v>797</v>
      </c>
      <c r="G15" s="33">
        <v>6.2266000000000004</v>
      </c>
      <c r="H15" s="35">
        <v>18.7</v>
      </c>
    </row>
    <row r="16" spans="1:8" x14ac:dyDescent="0.25">
      <c r="A16" s="34">
        <v>14</v>
      </c>
      <c r="B16" s="33" t="s">
        <v>42</v>
      </c>
      <c r="C16" s="33">
        <v>873</v>
      </c>
      <c r="D16" s="33">
        <v>5.1151999999999997</v>
      </c>
      <c r="E16" s="33" t="s">
        <v>43</v>
      </c>
      <c r="F16" s="33">
        <v>885</v>
      </c>
      <c r="G16" s="33">
        <v>6.9141000000000004</v>
      </c>
      <c r="H16" s="35">
        <v>21</v>
      </c>
    </row>
    <row r="17" spans="1:8" ht="15.75" thickBot="1" x14ac:dyDescent="0.3">
      <c r="A17" s="36">
        <v>15</v>
      </c>
      <c r="B17" s="37" t="s">
        <v>42</v>
      </c>
      <c r="C17" s="37">
        <v>948</v>
      </c>
      <c r="D17" s="37">
        <v>5.5547000000000004</v>
      </c>
      <c r="E17" s="37" t="s">
        <v>43</v>
      </c>
      <c r="F17" s="37">
        <v>948</v>
      </c>
      <c r="G17" s="37">
        <v>7.4062999999999999</v>
      </c>
      <c r="H17" s="38">
        <v>22.7</v>
      </c>
    </row>
    <row r="20" spans="1:8" x14ac:dyDescent="0.25">
      <c r="A20" s="39" t="s">
        <v>44</v>
      </c>
    </row>
    <row r="21" spans="1:8" x14ac:dyDescent="0.25">
      <c r="A21" s="39" t="s">
        <v>45</v>
      </c>
    </row>
  </sheetData>
  <mergeCells count="4">
    <mergeCell ref="A1:A2"/>
    <mergeCell ref="B1:D1"/>
    <mergeCell ref="E1:G1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E160-2DE2-4BD6-B8A4-FCF373663928}">
  <dimension ref="A1:C9"/>
  <sheetViews>
    <sheetView tabSelected="1" zoomScale="145" zoomScaleNormal="145" workbookViewId="0">
      <selection activeCell="E22" sqref="E22"/>
    </sheetView>
  </sheetViews>
  <sheetFormatPr defaultRowHeight="15" x14ac:dyDescent="0.25"/>
  <cols>
    <col min="1" max="1" width="34.85546875" bestFit="1" customWidth="1"/>
    <col min="2" max="2" width="28" customWidth="1"/>
    <col min="3" max="3" width="27" customWidth="1"/>
  </cols>
  <sheetData>
    <row r="1" spans="1:3" ht="19.5" thickBot="1" x14ac:dyDescent="0.35">
      <c r="A1" s="43" t="s">
        <v>46</v>
      </c>
    </row>
    <row r="2" spans="1:3" x14ac:dyDescent="0.25">
      <c r="A2" s="21" t="s">
        <v>47</v>
      </c>
      <c r="B2" s="22" t="s">
        <v>53</v>
      </c>
      <c r="C2" s="40" t="s">
        <v>54</v>
      </c>
    </row>
    <row r="3" spans="1:3" ht="15.75" thickBot="1" x14ac:dyDescent="0.3">
      <c r="A3" s="41">
        <v>40</v>
      </c>
      <c r="B3" s="6">
        <v>3</v>
      </c>
      <c r="C3" s="7">
        <v>2</v>
      </c>
    </row>
    <row r="4" spans="1:3" ht="15.75" thickBot="1" x14ac:dyDescent="0.3"/>
    <row r="5" spans="1:3" x14ac:dyDescent="0.25">
      <c r="A5" s="21" t="s">
        <v>48</v>
      </c>
      <c r="B5" s="22" t="s">
        <v>49</v>
      </c>
      <c r="C5" s="40" t="s">
        <v>50</v>
      </c>
    </row>
    <row r="6" spans="1:3" ht="15.75" thickBot="1" x14ac:dyDescent="0.3">
      <c r="A6" s="41">
        <f>POWER(10, A3/10)/1000</f>
        <v>10</v>
      </c>
      <c r="B6" s="6">
        <f>A6*B3</f>
        <v>30</v>
      </c>
      <c r="C6" s="7">
        <f>B6*C3</f>
        <v>60</v>
      </c>
    </row>
    <row r="7" spans="1:3" ht="15.75" thickBot="1" x14ac:dyDescent="0.3"/>
    <row r="8" spans="1:3" x14ac:dyDescent="0.25">
      <c r="A8" s="21" t="s">
        <v>51</v>
      </c>
      <c r="B8" s="40" t="s">
        <v>52</v>
      </c>
    </row>
    <row r="9" spans="1:3" ht="15.75" thickBot="1" x14ac:dyDescent="0.3">
      <c r="A9" s="41">
        <v>60000000</v>
      </c>
      <c r="B9" s="42">
        <f>C6/A9</f>
        <v>9.9999999999999995E-7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link_buget_example 1</vt:lpstr>
      <vt:lpstr>4G-5G CM LUT</vt:lpstr>
      <vt:lpstr>Energy_consumption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Oughton</dc:creator>
  <dc:description/>
  <cp:lastModifiedBy>Edward Oughton</cp:lastModifiedBy>
  <cp:revision>35</cp:revision>
  <dcterms:created xsi:type="dcterms:W3CDTF">2015-06-05T18:17:20Z</dcterms:created>
  <dcterms:modified xsi:type="dcterms:W3CDTF">2019-05-28T14:54:34Z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