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120" yWindow="50" windowWidth="14960" windowHeight="90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10" i="1"/>
  <c r="E10" i="1" s="1"/>
  <c r="D18" i="1"/>
  <c r="E18" i="1"/>
  <c r="D19" i="1"/>
  <c r="E19" i="1"/>
  <c r="D20" i="1"/>
  <c r="E20" i="1"/>
  <c r="F20" i="1" s="1"/>
  <c r="G20" i="1" s="1"/>
  <c r="D21" i="1"/>
  <c r="E21" i="1"/>
  <c r="D22" i="1"/>
  <c r="E22" i="1"/>
  <c r="F22" i="1" s="1"/>
  <c r="G22" i="1" s="1"/>
  <c r="D23" i="1"/>
  <c r="E23" i="1"/>
  <c r="E28" i="1" s="1"/>
  <c r="D24" i="1"/>
  <c r="E24" i="1"/>
  <c r="F24" i="1" s="1"/>
  <c r="G24" i="1" s="1"/>
  <c r="D25" i="1"/>
  <c r="E25" i="1"/>
  <c r="F25" i="1" s="1"/>
  <c r="G25" i="1" s="1"/>
  <c r="D26" i="1"/>
  <c r="E26" i="1"/>
  <c r="F26" i="1" s="1"/>
  <c r="G26" i="1" s="1"/>
  <c r="D27" i="1"/>
  <c r="E27" i="1"/>
  <c r="F27" i="1" s="1"/>
  <c r="G27" i="1" s="1"/>
  <c r="F18" i="1" l="1"/>
  <c r="G18" i="1" s="1"/>
  <c r="F21" i="1"/>
  <c r="G21" i="1" s="1"/>
  <c r="F19" i="1"/>
  <c r="G19" i="1" s="1"/>
  <c r="E11" i="1"/>
  <c r="F6" i="1" s="1"/>
  <c r="G6" i="1" s="1"/>
  <c r="F23" i="1"/>
  <c r="G23" i="1" s="1"/>
  <c r="F9" i="1" l="1"/>
  <c r="G9" i="1" s="1"/>
  <c r="F10" i="1"/>
  <c r="G10" i="1" s="1"/>
  <c r="F7" i="1"/>
  <c r="G7" i="1" s="1"/>
  <c r="G11" i="1" s="1"/>
  <c r="H6" i="1" s="1"/>
  <c r="F8" i="1"/>
  <c r="G8" i="1" s="1"/>
  <c r="G28" i="1"/>
  <c r="H17" i="1" s="1"/>
</calcChain>
</file>

<file path=xl/sharedStrings.xml><?xml version="1.0" encoding="utf-8"?>
<sst xmlns="http://schemas.openxmlformats.org/spreadsheetml/2006/main" count="30" uniqueCount="20">
  <si>
    <t>送信機</t>
    <rPh sb="0" eb="3">
      <t>ソウシンキ</t>
    </rPh>
    <phoneticPr fontId="1"/>
  </si>
  <si>
    <t>受信機</t>
    <rPh sb="0" eb="3">
      <t>ジュシンキ</t>
    </rPh>
    <phoneticPr fontId="1"/>
  </si>
  <si>
    <t>10λ</t>
    <phoneticPr fontId="1"/>
  </si>
  <si>
    <t>λ</t>
    <phoneticPr fontId="1"/>
  </si>
  <si>
    <t>Δ</t>
    <phoneticPr fontId="1"/>
  </si>
  <si>
    <t>aveλ</t>
    <phoneticPr fontId="1"/>
  </si>
  <si>
    <t>Δ^2</t>
    <phoneticPr fontId="1"/>
  </si>
  <si>
    <t>σ(aveλ)</t>
    <phoneticPr fontId="1"/>
  </si>
  <si>
    <t>λ</t>
    <phoneticPr fontId="1"/>
  </si>
  <si>
    <t>/</t>
    <phoneticPr fontId="1"/>
  </si>
  <si>
    <t>λ/2</t>
    <phoneticPr fontId="1"/>
  </si>
  <si>
    <t>aveλ</t>
    <phoneticPr fontId="1"/>
  </si>
  <si>
    <t>Δ^2</t>
    <phoneticPr fontId="1"/>
  </si>
  <si>
    <t>8.606±0.233</t>
    <phoneticPr fontId="1"/>
  </si>
  <si>
    <t>8.64±0.12</t>
    <phoneticPr fontId="1"/>
  </si>
  <si>
    <t>実験結果</t>
    <rPh sb="0" eb="2">
      <t>ジッケン</t>
    </rPh>
    <rPh sb="2" eb="4">
      <t>ケッカ</t>
    </rPh>
    <phoneticPr fontId="1"/>
  </si>
  <si>
    <t>図形</t>
    <rPh sb="0" eb="2">
      <t>ズケイ</t>
    </rPh>
    <phoneticPr fontId="1"/>
  </si>
  <si>
    <t>Σ(Δ＾２）</t>
    <phoneticPr fontId="1"/>
  </si>
  <si>
    <t>時間掃引による音速測定</t>
    <rPh sb="0" eb="2">
      <t>ジカン</t>
    </rPh>
    <rPh sb="2" eb="3">
      <t>ソウジ</t>
    </rPh>
    <rPh sb="3" eb="4">
      <t>インリョク</t>
    </rPh>
    <rPh sb="7" eb="9">
      <t>オンソク</t>
    </rPh>
    <rPh sb="9" eb="11">
      <t>ソクテイ</t>
    </rPh>
    <phoneticPr fontId="1"/>
  </si>
  <si>
    <t>リサージュ図形による音速測定</t>
    <rPh sb="5" eb="7">
      <t>ズケイ</t>
    </rPh>
    <rPh sb="10" eb="12">
      <t>オンソク</t>
    </rPh>
    <rPh sb="12" eb="14">
      <t>ソクテイ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</si>
</sst>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workbookViewId="0">
      <selection activeCell="J7" sqref="J7"/>
    </sheetView>
  </sheetViews>
  <sheetFormatPr defaultRowHeight="13"/>
  <cols>
    <col min="1" max="1" width="7.36328125" customWidth="1"/>
    <col min="2" max="2" width="6.7265625" bestFit="1" customWidth="1"/>
    <col min="3" max="3" width="7.6328125" customWidth="1"/>
    <col min="4" max="4" width="5.7265625" bestFit="1" customWidth="1"/>
    <col min="5" max="5" width="6.08984375" bestFit="1" customWidth="1"/>
    <col min="6" max="6" width="8.7265625" bestFit="1" customWidth="1"/>
  </cols>
  <sheetData>
    <row r="2" spans="2:8" ht="16.5">
      <c r="C2" s="17" t="s">
        <v>15</v>
      </c>
    </row>
    <row r="4" spans="2:8" ht="13.5" thickBot="1">
      <c r="B4" t="s">
        <v>18</v>
      </c>
    </row>
    <row r="5" spans="2: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6</v>
      </c>
      <c r="H5" s="4" t="s">
        <v>7</v>
      </c>
    </row>
    <row r="6" spans="2:8">
      <c r="B6" s="5">
        <v>113.5</v>
      </c>
      <c r="C6" s="1">
        <v>201</v>
      </c>
      <c r="D6" s="1">
        <f>C6-B6</f>
        <v>87.5</v>
      </c>
      <c r="E6" s="1">
        <f>D6/10</f>
        <v>8.75</v>
      </c>
      <c r="F6" s="1">
        <f>E6-$E$11</f>
        <v>0.14400000000000013</v>
      </c>
      <c r="G6" s="1">
        <f>F6^2</f>
        <v>2.0736000000000036E-2</v>
      </c>
      <c r="H6" s="16">
        <f>(1/20*G11)^0.5</f>
        <v>0.2339358886532806</v>
      </c>
    </row>
    <row r="7" spans="2:8">
      <c r="B7" s="5">
        <v>113.5</v>
      </c>
      <c r="C7" s="1">
        <v>201.1</v>
      </c>
      <c r="D7" s="1">
        <f>C7-B7</f>
        <v>87.6</v>
      </c>
      <c r="E7" s="1">
        <f>D7/10</f>
        <v>8.76</v>
      </c>
      <c r="F7" s="1">
        <f>E7-$E$11</f>
        <v>0.15399999999999991</v>
      </c>
      <c r="G7" s="1">
        <f>F7^2</f>
        <v>2.3715999999999973E-2</v>
      </c>
      <c r="H7" s="6"/>
    </row>
    <row r="8" spans="2:8">
      <c r="B8" s="5">
        <v>149</v>
      </c>
      <c r="C8" s="1">
        <v>239.9</v>
      </c>
      <c r="D8" s="1">
        <f>C8-B8</f>
        <v>90.9</v>
      </c>
      <c r="E8" s="1">
        <f>D8/10</f>
        <v>9.09</v>
      </c>
      <c r="F8" s="1">
        <f>E8-$E$11</f>
        <v>0.48399999999999999</v>
      </c>
      <c r="G8" s="1">
        <f>F8^2</f>
        <v>0.23425599999999999</v>
      </c>
      <c r="H8" s="6"/>
    </row>
    <row r="9" spans="2:8">
      <c r="B9" s="5">
        <v>122.6</v>
      </c>
      <c r="C9" s="1">
        <v>209.8</v>
      </c>
      <c r="D9" s="1">
        <f>C9-B9</f>
        <v>87.200000000000017</v>
      </c>
      <c r="E9" s="1">
        <f>D9/10</f>
        <v>8.7200000000000024</v>
      </c>
      <c r="F9" s="1">
        <f>E9-$E$11</f>
        <v>0.11400000000000254</v>
      </c>
      <c r="G9" s="1">
        <f>F9^2</f>
        <v>1.299600000000058E-2</v>
      </c>
      <c r="H9" s="6"/>
    </row>
    <row r="10" spans="2:8">
      <c r="B10" s="5">
        <v>131.4</v>
      </c>
      <c r="C10" s="1">
        <v>208.5</v>
      </c>
      <c r="D10" s="1">
        <f>C10-B10</f>
        <v>77.099999999999994</v>
      </c>
      <c r="E10" s="1">
        <f>D10/10</f>
        <v>7.7099999999999991</v>
      </c>
      <c r="F10" s="1">
        <f>E10-$E$11</f>
        <v>-0.8960000000000008</v>
      </c>
      <c r="G10" s="1">
        <f>F10^2</f>
        <v>0.80281600000000142</v>
      </c>
      <c r="H10" s="6"/>
    </row>
    <row r="11" spans="2:8" ht="13.5" thickBot="1">
      <c r="B11" s="7"/>
      <c r="C11" s="8"/>
      <c r="D11" s="8" t="s">
        <v>5</v>
      </c>
      <c r="E11" s="8">
        <f>(E6+E7+E8+E9+E10)/5</f>
        <v>8.6059999999999999</v>
      </c>
      <c r="F11" s="8"/>
      <c r="G11" s="8">
        <f>SUM(G6:G10)</f>
        <v>1.0945200000000019</v>
      </c>
      <c r="H11" s="9"/>
    </row>
    <row r="12" spans="2:8" ht="13.5" thickBot="1"/>
    <row r="13" spans="2:8" ht="13.5" thickBot="1">
      <c r="F13" s="12" t="s">
        <v>8</v>
      </c>
      <c r="G13" s="10" t="s">
        <v>13</v>
      </c>
      <c r="H13" s="11"/>
    </row>
    <row r="15" spans="2:8" ht="13.5" thickBot="1">
      <c r="B15" t="s">
        <v>19</v>
      </c>
    </row>
    <row r="16" spans="2:8">
      <c r="B16" s="2" t="s">
        <v>16</v>
      </c>
      <c r="C16" s="18" t="s">
        <v>9</v>
      </c>
      <c r="D16" s="3" t="s">
        <v>10</v>
      </c>
      <c r="E16" s="3" t="s">
        <v>3</v>
      </c>
      <c r="F16" s="3" t="s">
        <v>4</v>
      </c>
      <c r="G16" s="3" t="s">
        <v>12</v>
      </c>
      <c r="H16" s="15" t="s">
        <v>7</v>
      </c>
    </row>
    <row r="17" spans="2:8">
      <c r="B17" s="21" t="s">
        <v>9</v>
      </c>
      <c r="C17" s="19">
        <v>149.80000000000001</v>
      </c>
      <c r="D17" s="14"/>
      <c r="E17" s="14"/>
      <c r="F17" s="14"/>
      <c r="G17" s="14"/>
      <c r="H17" s="16">
        <f>(1/90*G28)^0.5</f>
        <v>0.12578641509408872</v>
      </c>
    </row>
    <row r="18" spans="2:8">
      <c r="B18" s="21"/>
      <c r="C18" s="19">
        <v>154</v>
      </c>
      <c r="D18" s="1">
        <f t="shared" ref="D18:D27" si="0">C18-C17</f>
        <v>4.1999999999999886</v>
      </c>
      <c r="E18" s="1">
        <f>D18*2</f>
        <v>8.3999999999999773</v>
      </c>
      <c r="F18" s="1">
        <f>E18-$E$28</f>
        <v>-0.24000000000001975</v>
      </c>
      <c r="G18" s="1">
        <f>F18^2</f>
        <v>5.7600000000009484E-2</v>
      </c>
      <c r="H18" s="6"/>
    </row>
    <row r="19" spans="2:8">
      <c r="B19" s="21" t="s">
        <v>9</v>
      </c>
      <c r="C19" s="19">
        <v>158.30000000000001</v>
      </c>
      <c r="D19" s="1">
        <f t="shared" si="0"/>
        <v>4.3000000000000114</v>
      </c>
      <c r="E19" s="1">
        <f t="shared" ref="E19:E27" si="1">D19*2</f>
        <v>8.6000000000000227</v>
      </c>
      <c r="F19" s="1">
        <f t="shared" ref="F19:F27" si="2">E19-$E$28</f>
        <v>-3.9999999999974278E-2</v>
      </c>
      <c r="G19" s="1">
        <f t="shared" ref="G19:G27" si="3">F19^2</f>
        <v>1.5999999999979423E-3</v>
      </c>
      <c r="H19" s="6"/>
    </row>
    <row r="20" spans="2:8">
      <c r="B20" s="21"/>
      <c r="C20" s="19">
        <v>162.6</v>
      </c>
      <c r="D20" s="1">
        <f t="shared" si="0"/>
        <v>4.2999999999999829</v>
      </c>
      <c r="E20" s="1">
        <f t="shared" si="1"/>
        <v>8.5999999999999659</v>
      </c>
      <c r="F20" s="1">
        <f t="shared" si="2"/>
        <v>-4.0000000000031122E-2</v>
      </c>
      <c r="G20" s="1">
        <f t="shared" si="3"/>
        <v>1.6000000000024898E-3</v>
      </c>
      <c r="H20" s="6"/>
    </row>
    <row r="21" spans="2:8">
      <c r="B21" s="21" t="s">
        <v>9</v>
      </c>
      <c r="C21" s="19">
        <v>167</v>
      </c>
      <c r="D21" s="1">
        <f t="shared" si="0"/>
        <v>4.4000000000000057</v>
      </c>
      <c r="E21" s="1">
        <f t="shared" si="1"/>
        <v>8.8000000000000114</v>
      </c>
      <c r="F21" s="1">
        <f t="shared" si="2"/>
        <v>0.16000000000001435</v>
      </c>
      <c r="G21" s="1">
        <f t="shared" si="3"/>
        <v>2.5600000000004591E-2</v>
      </c>
      <c r="H21" s="6"/>
    </row>
    <row r="22" spans="2:8">
      <c r="B22" s="21"/>
      <c r="C22" s="19">
        <v>171</v>
      </c>
      <c r="D22" s="1">
        <f t="shared" si="0"/>
        <v>4</v>
      </c>
      <c r="E22" s="1">
        <f t="shared" si="1"/>
        <v>8</v>
      </c>
      <c r="F22" s="1">
        <f t="shared" si="2"/>
        <v>-0.63999999999999702</v>
      </c>
      <c r="G22" s="1">
        <f t="shared" si="3"/>
        <v>0.40959999999999619</v>
      </c>
      <c r="H22" s="6"/>
    </row>
    <row r="23" spans="2:8">
      <c r="B23" s="21" t="s">
        <v>9</v>
      </c>
      <c r="C23" s="19">
        <v>175.5</v>
      </c>
      <c r="D23" s="1">
        <f t="shared" si="0"/>
        <v>4.5</v>
      </c>
      <c r="E23" s="1">
        <f t="shared" si="1"/>
        <v>9</v>
      </c>
      <c r="F23" s="1">
        <f t="shared" si="2"/>
        <v>0.36000000000000298</v>
      </c>
      <c r="G23" s="1">
        <f t="shared" si="3"/>
        <v>0.12960000000000216</v>
      </c>
      <c r="H23" s="6"/>
    </row>
    <row r="24" spans="2:8">
      <c r="B24" s="21"/>
      <c r="C24" s="19">
        <v>180</v>
      </c>
      <c r="D24" s="1">
        <f t="shared" si="0"/>
        <v>4.5</v>
      </c>
      <c r="E24" s="1">
        <f t="shared" si="1"/>
        <v>9</v>
      </c>
      <c r="F24" s="1">
        <f t="shared" si="2"/>
        <v>0.36000000000000298</v>
      </c>
      <c r="G24" s="1">
        <f t="shared" si="3"/>
        <v>0.12960000000000216</v>
      </c>
      <c r="H24" s="6"/>
    </row>
    <row r="25" spans="2:8">
      <c r="B25" s="21" t="s">
        <v>9</v>
      </c>
      <c r="C25" s="19">
        <v>184.5</v>
      </c>
      <c r="D25" s="1">
        <f t="shared" si="0"/>
        <v>4.5</v>
      </c>
      <c r="E25" s="1">
        <f t="shared" si="1"/>
        <v>9</v>
      </c>
      <c r="F25" s="1">
        <f t="shared" si="2"/>
        <v>0.36000000000000298</v>
      </c>
      <c r="G25" s="1">
        <f t="shared" si="3"/>
        <v>0.12960000000000216</v>
      </c>
      <c r="H25" s="6"/>
    </row>
    <row r="26" spans="2:8">
      <c r="B26" s="21"/>
      <c r="C26" s="19">
        <v>188.5</v>
      </c>
      <c r="D26" s="1">
        <f t="shared" si="0"/>
        <v>4</v>
      </c>
      <c r="E26" s="1">
        <f t="shared" si="1"/>
        <v>8</v>
      </c>
      <c r="F26" s="1">
        <f t="shared" si="2"/>
        <v>-0.63999999999999702</v>
      </c>
      <c r="G26" s="1">
        <f t="shared" si="3"/>
        <v>0.40959999999999619</v>
      </c>
      <c r="H26" s="6"/>
    </row>
    <row r="27" spans="2:8">
      <c r="B27" s="21" t="s">
        <v>9</v>
      </c>
      <c r="C27" s="19">
        <v>193</v>
      </c>
      <c r="D27" s="1">
        <f t="shared" si="0"/>
        <v>4.5</v>
      </c>
      <c r="E27" s="1">
        <f t="shared" si="1"/>
        <v>9</v>
      </c>
      <c r="F27" s="1">
        <f t="shared" si="2"/>
        <v>0.36000000000000298</v>
      </c>
      <c r="G27" s="1">
        <f t="shared" si="3"/>
        <v>0.12960000000000216</v>
      </c>
      <c r="H27" s="6"/>
    </row>
    <row r="28" spans="2:8" ht="13.5" thickBot="1">
      <c r="B28" s="22"/>
      <c r="C28" s="20"/>
      <c r="D28" s="8" t="s">
        <v>11</v>
      </c>
      <c r="E28" s="8">
        <f>(SUM(E18:E27))/10</f>
        <v>8.639999999999997</v>
      </c>
      <c r="F28" s="8" t="s">
        <v>17</v>
      </c>
      <c r="G28" s="8">
        <f>SUM(G18:G27)</f>
        <v>1.4240000000000155</v>
      </c>
      <c r="H28" s="9"/>
    </row>
    <row r="29" spans="2:8" ht="13.5" thickBot="1"/>
    <row r="30" spans="2:8" ht="13.5" thickBot="1">
      <c r="F30" s="12" t="s">
        <v>3</v>
      </c>
      <c r="G30" s="13" t="s">
        <v>14</v>
      </c>
    </row>
  </sheetData>
  <phoneticPr fontId="1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慶應義塾大学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長阪駿太郎</dc:creator>
  <cp:lastModifiedBy>桜庭玉藻</cp:lastModifiedBy>
  <cp:lastPrinted>2004-12-15T17:14:22Z</cp:lastPrinted>
  <dcterms:created xsi:type="dcterms:W3CDTF">2004-12-13T14:20:42Z</dcterms:created>
  <dcterms:modified xsi:type="dcterms:W3CDTF">2014-08-08T05:13:50Z</dcterms:modified>
</cp:coreProperties>
</file>