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実験データ\"/>
    </mc:Choice>
  </mc:AlternateContent>
  <bookViews>
    <workbookView xWindow="10960" yWindow="-1000" windowWidth="19040" windowHeight="15400" tabRatio="2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0" i="1" l="1"/>
  <c r="D24" i="1"/>
  <c r="C18" i="1"/>
  <c r="D18" i="1" s="1"/>
  <c r="C19" i="1"/>
  <c r="D19" i="1" s="1"/>
  <c r="C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17" i="1"/>
  <c r="D17" i="1" s="1"/>
  <c r="D3" i="1"/>
  <c r="D7" i="1"/>
  <c r="D11" i="1"/>
  <c r="C3" i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C2" i="1"/>
  <c r="D2" i="1" s="1"/>
  <c r="E10" i="1" l="1"/>
  <c r="F10" i="1" s="1"/>
  <c r="D12" i="1"/>
  <c r="A15" i="1" s="1"/>
  <c r="E2" i="1"/>
  <c r="F2" i="1" s="1"/>
  <c r="E3" i="1"/>
  <c r="F3" i="1" s="1"/>
  <c r="E20" i="1"/>
  <c r="F20" i="1" s="1"/>
  <c r="D27" i="1"/>
  <c r="A28" i="1" s="1"/>
  <c r="E23" i="1"/>
  <c r="F23" i="1" s="1"/>
  <c r="E19" i="1"/>
  <c r="F19" i="1" s="1"/>
  <c r="E26" i="1"/>
  <c r="F26" i="1" s="1"/>
  <c r="E18" i="1"/>
  <c r="F18" i="1" s="1"/>
  <c r="E9" i="1"/>
  <c r="F9" i="1" s="1"/>
  <c r="E7" i="1"/>
  <c r="F7" i="1" s="1"/>
  <c r="E25" i="1"/>
  <c r="F25" i="1" s="1"/>
  <c r="E21" i="1"/>
  <c r="F21" i="1" s="1"/>
  <c r="E4" i="1" l="1"/>
  <c r="F4" i="1" s="1"/>
  <c r="E22" i="1"/>
  <c r="F22" i="1" s="1"/>
  <c r="E24" i="1"/>
  <c r="F24" i="1" s="1"/>
  <c r="E5" i="1"/>
  <c r="F5" i="1" s="1"/>
  <c r="F12" i="1" s="1"/>
  <c r="G2" i="1" s="1"/>
  <c r="B14" i="1" s="1"/>
  <c r="E6" i="1"/>
  <c r="F6" i="1" s="1"/>
  <c r="E17" i="1"/>
  <c r="F17" i="1" s="1"/>
  <c r="F27" i="1" s="1"/>
  <c r="G17" i="1" s="1"/>
  <c r="B28" i="1" s="1"/>
  <c r="E8" i="1"/>
  <c r="F8" i="1" s="1"/>
  <c r="E11" i="1"/>
  <c r="F11" i="1" s="1"/>
</calcChain>
</file>

<file path=xl/sharedStrings.xml><?xml version="1.0" encoding="utf-8"?>
<sst xmlns="http://schemas.openxmlformats.org/spreadsheetml/2006/main" count="5" uniqueCount="4">
  <si>
    <t>X</t>
    <phoneticPr fontId="1"/>
  </si>
  <si>
    <t>波長λ</t>
    <rPh sb="0" eb="2">
      <t>ハチョウ</t>
    </rPh>
    <phoneticPr fontId="1"/>
  </si>
  <si>
    <t>残差δ</t>
    <rPh sb="0" eb="2">
      <t>ザンサ</t>
    </rPh>
    <phoneticPr fontId="1"/>
  </si>
  <si>
    <t>δ2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</si>
</sst>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_);[Red]\(0.000\)"/>
  </numFmts>
  <fonts count="3">
    <font>
      <sz val="12"/>
      <name val="Osaka"/>
      <charset val="128"/>
    </font>
    <font>
      <sz val="6"/>
      <name val="Osaka"/>
      <family val="3"/>
      <charset val="128"/>
    </font>
    <font>
      <sz val="6"/>
      <name val="Osaka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D31" sqref="D31"/>
    </sheetView>
  </sheetViews>
  <sheetFormatPr defaultRowHeight="14"/>
  <cols>
    <col min="1" max="256" width="12.6640625" customWidth="1"/>
  </cols>
  <sheetData>
    <row r="1" spans="1:7">
      <c r="A1" t="s">
        <v>0</v>
      </c>
      <c r="B1" t="s">
        <v>0</v>
      </c>
      <c r="C1" t="s">
        <v>1</v>
      </c>
      <c r="E1" t="s">
        <v>2</v>
      </c>
      <c r="F1" t="s">
        <v>3</v>
      </c>
    </row>
    <row r="2" spans="1:7">
      <c r="A2">
        <v>7.5</v>
      </c>
      <c r="B2">
        <v>94.1</v>
      </c>
      <c r="C2">
        <f>B2-A2</f>
        <v>86.6</v>
      </c>
      <c r="D2">
        <f>C2/10</f>
        <v>8.66</v>
      </c>
      <c r="E2">
        <f>D2-D$12</f>
        <v>5.7999999999999829E-2</v>
      </c>
      <c r="F2" s="1">
        <f>E2^2</f>
        <v>3.3639999999999803E-3</v>
      </c>
      <c r="G2">
        <f>(F12/90)^(1/2)</f>
        <v>1.848723283181589E-2</v>
      </c>
    </row>
    <row r="3" spans="1:7">
      <c r="A3">
        <v>16</v>
      </c>
      <c r="B3">
        <v>103</v>
      </c>
      <c r="C3">
        <f t="shared" ref="C3:C11" si="0">B3-A3</f>
        <v>87</v>
      </c>
      <c r="D3">
        <f t="shared" ref="D3:D11" si="1">C3/10</f>
        <v>8.6999999999999993</v>
      </c>
      <c r="E3">
        <f t="shared" ref="E3:E11" si="2">D3-D$12</f>
        <v>9.7999999999998977E-2</v>
      </c>
      <c r="F3" s="1">
        <f t="shared" ref="F3:F11" si="3">E3^2</f>
        <v>9.6039999999998002E-3</v>
      </c>
    </row>
    <row r="4" spans="1:7">
      <c r="A4">
        <v>25</v>
      </c>
      <c r="B4">
        <v>111.5</v>
      </c>
      <c r="C4">
        <f t="shared" si="0"/>
        <v>86.5</v>
      </c>
      <c r="D4">
        <f t="shared" si="1"/>
        <v>8.65</v>
      </c>
      <c r="E4">
        <f t="shared" si="2"/>
        <v>4.8000000000000043E-2</v>
      </c>
      <c r="F4" s="1">
        <f t="shared" si="3"/>
        <v>2.304000000000004E-3</v>
      </c>
    </row>
    <row r="5" spans="1:7">
      <c r="A5">
        <v>34</v>
      </c>
      <c r="B5">
        <v>120</v>
      </c>
      <c r="C5">
        <f t="shared" si="0"/>
        <v>86</v>
      </c>
      <c r="D5">
        <f t="shared" si="1"/>
        <v>8.6</v>
      </c>
      <c r="E5">
        <f t="shared" si="2"/>
        <v>-2.0000000000006679E-3</v>
      </c>
      <c r="F5" s="1">
        <f t="shared" si="3"/>
        <v>4.0000000000026714E-6</v>
      </c>
    </row>
    <row r="6" spans="1:7">
      <c r="A6">
        <v>43.7</v>
      </c>
      <c r="B6">
        <v>128.80000000000001</v>
      </c>
      <c r="C6">
        <f t="shared" si="0"/>
        <v>85.100000000000009</v>
      </c>
      <c r="D6">
        <f t="shared" si="1"/>
        <v>8.5100000000000016</v>
      </c>
      <c r="E6">
        <f t="shared" si="2"/>
        <v>-9.1999999999998749E-2</v>
      </c>
      <c r="F6" s="1">
        <f>E6^2</f>
        <v>8.4639999999997703E-3</v>
      </c>
    </row>
    <row r="7" spans="1:7">
      <c r="A7">
        <v>51.2</v>
      </c>
      <c r="B7">
        <v>137.1</v>
      </c>
      <c r="C7">
        <f t="shared" si="0"/>
        <v>85.899999999999991</v>
      </c>
      <c r="D7">
        <f t="shared" si="1"/>
        <v>8.59</v>
      </c>
      <c r="E7">
        <f t="shared" si="2"/>
        <v>-1.2000000000000455E-2</v>
      </c>
      <c r="F7" s="1">
        <f>E7^2</f>
        <v>1.4400000000001093E-4</v>
      </c>
    </row>
    <row r="8" spans="1:7">
      <c r="A8">
        <v>60</v>
      </c>
      <c r="B8">
        <v>146</v>
      </c>
      <c r="C8">
        <f t="shared" si="0"/>
        <v>86</v>
      </c>
      <c r="D8">
        <f t="shared" si="1"/>
        <v>8.6</v>
      </c>
      <c r="E8">
        <f t="shared" si="2"/>
        <v>-2.0000000000006679E-3</v>
      </c>
      <c r="F8" s="1">
        <f t="shared" si="3"/>
        <v>4.0000000000026714E-6</v>
      </c>
    </row>
    <row r="9" spans="1:7">
      <c r="A9">
        <v>68.5</v>
      </c>
      <c r="B9">
        <v>154.69999999999999</v>
      </c>
      <c r="C9">
        <f t="shared" si="0"/>
        <v>86.199999999999989</v>
      </c>
      <c r="D9">
        <f t="shared" si="1"/>
        <v>8.6199999999999992</v>
      </c>
      <c r="E9">
        <f t="shared" si="2"/>
        <v>1.7999999999998906E-2</v>
      </c>
      <c r="F9" s="1">
        <f t="shared" si="3"/>
        <v>3.239999999999606E-4</v>
      </c>
    </row>
    <row r="10" spans="1:7">
      <c r="A10">
        <v>77</v>
      </c>
      <c r="B10">
        <v>162.5</v>
      </c>
      <c r="C10">
        <f t="shared" si="0"/>
        <v>85.5</v>
      </c>
      <c r="D10">
        <f t="shared" si="1"/>
        <v>8.5500000000000007</v>
      </c>
      <c r="E10">
        <f t="shared" si="2"/>
        <v>-5.1999999999999602E-2</v>
      </c>
      <c r="F10" s="1">
        <f t="shared" si="3"/>
        <v>2.7039999999999586E-3</v>
      </c>
    </row>
    <row r="11" spans="1:7">
      <c r="A11">
        <v>86</v>
      </c>
      <c r="B11">
        <v>171.4</v>
      </c>
      <c r="C11">
        <f t="shared" si="0"/>
        <v>85.4</v>
      </c>
      <c r="D11">
        <f t="shared" si="1"/>
        <v>8.5400000000000009</v>
      </c>
      <c r="E11">
        <f t="shared" si="2"/>
        <v>-6.1999999999999389E-2</v>
      </c>
      <c r="F11" s="1">
        <f t="shared" si="3"/>
        <v>3.8439999999999243E-3</v>
      </c>
    </row>
    <row r="12" spans="1:7">
      <c r="D12">
        <f>AVERAGE(D2:D11)</f>
        <v>8.6020000000000003</v>
      </c>
      <c r="F12" s="1">
        <f>SUM(F2:F11)</f>
        <v>3.0759999999999416E-2</v>
      </c>
    </row>
    <row r="14" spans="1:7">
      <c r="A14">
        <v>40.533200000000001</v>
      </c>
      <c r="B14">
        <f>A14*G2</f>
        <v>0.74934670581855989</v>
      </c>
    </row>
    <row r="15" spans="1:7">
      <c r="A15">
        <f>A14*D12</f>
        <v>348.66658640000003</v>
      </c>
    </row>
    <row r="17" spans="1:7">
      <c r="A17">
        <v>16</v>
      </c>
      <c r="B17">
        <v>103.1</v>
      </c>
      <c r="C17">
        <f>B17-A17</f>
        <v>87.1</v>
      </c>
      <c r="D17">
        <f>C17/10</f>
        <v>8.7099999999999991</v>
      </c>
      <c r="E17">
        <f>D17-D$27</f>
        <v>9.5000000000000639E-2</v>
      </c>
      <c r="F17" s="1">
        <f>E17^2</f>
        <v>9.0250000000001215E-3</v>
      </c>
      <c r="G17">
        <f>(F27/90)^(1/2)</f>
        <v>1.6003471845543699E-2</v>
      </c>
    </row>
    <row r="18" spans="1:7">
      <c r="A18">
        <v>25.1</v>
      </c>
      <c r="B18">
        <v>112</v>
      </c>
      <c r="C18">
        <f t="shared" ref="C18:C26" si="4">B18-A18</f>
        <v>86.9</v>
      </c>
      <c r="D18">
        <f t="shared" ref="D18:D26" si="5">C18/10</f>
        <v>8.6900000000000013</v>
      </c>
      <c r="E18">
        <f t="shared" ref="E18:E26" si="6">D18-D$27</f>
        <v>7.5000000000002842E-2</v>
      </c>
      <c r="F18" s="1">
        <f t="shared" ref="F18:F26" si="7">E18^2</f>
        <v>5.6250000000004265E-3</v>
      </c>
    </row>
    <row r="19" spans="1:7">
      <c r="A19">
        <v>34</v>
      </c>
      <c r="B19">
        <v>120</v>
      </c>
      <c r="C19">
        <f t="shared" si="4"/>
        <v>86</v>
      </c>
      <c r="D19">
        <f t="shared" si="5"/>
        <v>8.6</v>
      </c>
      <c r="E19">
        <f t="shared" si="6"/>
        <v>-1.4999999999998792E-2</v>
      </c>
      <c r="F19" s="1">
        <f t="shared" si="7"/>
        <v>2.2499999999996375E-4</v>
      </c>
    </row>
    <row r="20" spans="1:7">
      <c r="A20">
        <v>42.9</v>
      </c>
      <c r="B20">
        <v>129.19999999999999</v>
      </c>
      <c r="C20">
        <f t="shared" si="4"/>
        <v>86.299999999999983</v>
      </c>
      <c r="D20">
        <f t="shared" si="5"/>
        <v>8.629999999999999</v>
      </c>
      <c r="E20">
        <f t="shared" si="6"/>
        <v>1.5000000000000568E-2</v>
      </c>
      <c r="F20" s="1">
        <f t="shared" si="7"/>
        <v>2.2500000000001704E-4</v>
      </c>
    </row>
    <row r="21" spans="1:7">
      <c r="A21">
        <v>51.5</v>
      </c>
      <c r="B21">
        <v>137.5</v>
      </c>
      <c r="C21">
        <f t="shared" si="4"/>
        <v>86</v>
      </c>
      <c r="D21">
        <f t="shared" si="5"/>
        <v>8.6</v>
      </c>
      <c r="E21">
        <f t="shared" si="6"/>
        <v>-1.4999999999998792E-2</v>
      </c>
      <c r="F21" s="1">
        <f t="shared" si="7"/>
        <v>2.2499999999996375E-4</v>
      </c>
    </row>
    <row r="22" spans="1:7">
      <c r="A22">
        <v>60</v>
      </c>
      <c r="B22">
        <v>146.19999999999999</v>
      </c>
      <c r="C22">
        <f t="shared" si="4"/>
        <v>86.199999999999989</v>
      </c>
      <c r="D22">
        <f t="shared" si="5"/>
        <v>8.6199999999999992</v>
      </c>
      <c r="E22">
        <f t="shared" si="6"/>
        <v>5.0000000000007816E-3</v>
      </c>
      <c r="F22" s="1">
        <f t="shared" si="7"/>
        <v>2.5000000000007818E-5</v>
      </c>
    </row>
    <row r="23" spans="1:7">
      <c r="A23">
        <v>68.7</v>
      </c>
      <c r="B23">
        <v>154.5</v>
      </c>
      <c r="C23">
        <f t="shared" si="4"/>
        <v>85.8</v>
      </c>
      <c r="D23">
        <f t="shared" si="5"/>
        <v>8.58</v>
      </c>
      <c r="E23">
        <f t="shared" si="6"/>
        <v>-3.4999999999998366E-2</v>
      </c>
      <c r="F23" s="1">
        <f t="shared" si="7"/>
        <v>1.2249999999998857E-3</v>
      </c>
    </row>
    <row r="24" spans="1:7">
      <c r="A24">
        <v>77.2</v>
      </c>
      <c r="B24">
        <v>162.9</v>
      </c>
      <c r="C24">
        <f t="shared" si="4"/>
        <v>85.7</v>
      </c>
      <c r="D24">
        <f t="shared" si="5"/>
        <v>8.57</v>
      </c>
      <c r="E24">
        <f t="shared" si="6"/>
        <v>-4.4999999999998153E-2</v>
      </c>
      <c r="F24" s="1">
        <f t="shared" si="7"/>
        <v>2.0249999999998338E-3</v>
      </c>
    </row>
    <row r="25" spans="1:7">
      <c r="A25">
        <v>86</v>
      </c>
      <c r="B25">
        <v>172</v>
      </c>
      <c r="C25">
        <f t="shared" si="4"/>
        <v>86</v>
      </c>
      <c r="D25">
        <f t="shared" si="5"/>
        <v>8.6</v>
      </c>
      <c r="E25">
        <f t="shared" si="6"/>
        <v>-1.4999999999998792E-2</v>
      </c>
      <c r="F25" s="1">
        <f t="shared" si="7"/>
        <v>2.2499999999996375E-4</v>
      </c>
    </row>
    <row r="26" spans="1:7">
      <c r="A26">
        <v>94.5</v>
      </c>
      <c r="B26">
        <v>180</v>
      </c>
      <c r="C26">
        <f t="shared" si="4"/>
        <v>85.5</v>
      </c>
      <c r="D26">
        <f t="shared" si="5"/>
        <v>8.5500000000000007</v>
      </c>
      <c r="E26">
        <f t="shared" si="6"/>
        <v>-6.4999999999997726E-2</v>
      </c>
      <c r="F26" s="1">
        <f t="shared" si="7"/>
        <v>4.2249999999997047E-3</v>
      </c>
    </row>
    <row r="27" spans="1:7">
      <c r="D27">
        <f>AVERAGE(D17:D26)</f>
        <v>8.6149999999999984</v>
      </c>
      <c r="F27" s="1">
        <f>SUM(F17:F26)</f>
        <v>2.3049999999999887E-2</v>
      </c>
    </row>
    <row r="28" spans="1:7">
      <c r="A28">
        <f>A14*D27</f>
        <v>349.19351799999993</v>
      </c>
      <c r="B28">
        <f>A14*G17</f>
        <v>0.64867192500979187</v>
      </c>
    </row>
  </sheetData>
  <phoneticPr fontId="1"/>
  <pageMargins left="0.75" right="0.75" top="1" bottom="1" header="0.51200000000000001" footer="0.51200000000000001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cols>
    <col min="1" max="256" width="12.6640625" customWidth="1"/>
  </cols>
  <sheetData/>
  <phoneticPr fontId="2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cols>
    <col min="1" max="256" width="12.6640625" customWidth="1"/>
  </cols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甲斐 康朗</dc:creator>
  <cp:lastModifiedBy>桜庭玉藻</cp:lastModifiedBy>
  <dcterms:created xsi:type="dcterms:W3CDTF">2003-10-18T10:45:06Z</dcterms:created>
  <dcterms:modified xsi:type="dcterms:W3CDTF">2014-08-08T05:13:05Z</dcterms:modified>
</cp:coreProperties>
</file>