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240" yWindow="30" windowWidth="11780" windowHeight="91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20" i="1"/>
  <c r="C20" i="1"/>
  <c r="D20" i="1"/>
  <c r="E20" i="1"/>
  <c r="E21" i="1" s="1"/>
  <c r="F20" i="1"/>
  <c r="G20" i="1"/>
  <c r="H20" i="1"/>
  <c r="I20" i="1"/>
  <c r="I21" i="1" s="1"/>
  <c r="J20" i="1"/>
  <c r="B21" i="1"/>
  <c r="C21" i="1"/>
  <c r="D21" i="1"/>
  <c r="K21" i="1" s="1"/>
  <c r="F21" i="1"/>
  <c r="G21" i="1"/>
  <c r="H21" i="1"/>
  <c r="J21" i="1"/>
  <c r="B26" i="1"/>
  <c r="B27" i="1" s="1"/>
  <c r="C26" i="1"/>
  <c r="D26" i="1"/>
  <c r="E26" i="1"/>
  <c r="F26" i="1"/>
  <c r="F27" i="1" s="1"/>
  <c r="G26" i="1"/>
  <c r="H26" i="1"/>
  <c r="I26" i="1"/>
  <c r="J26" i="1"/>
  <c r="J27" i="1" s="1"/>
  <c r="C27" i="1"/>
  <c r="D27" i="1"/>
  <c r="E27" i="1"/>
  <c r="G27" i="1"/>
  <c r="H27" i="1"/>
  <c r="I27" i="1"/>
  <c r="K27" i="1" l="1"/>
</calcChain>
</file>

<file path=xl/sharedStrings.xml><?xml version="1.0" encoding="utf-8"?>
<sst xmlns="http://schemas.openxmlformats.org/spreadsheetml/2006/main" count="24" uniqueCount="17">
  <si>
    <t>偏光</t>
    <rPh sb="0" eb="2">
      <t>ヘンコウ</t>
    </rPh>
    <phoneticPr fontId="1"/>
  </si>
  <si>
    <t>φ</t>
    <phoneticPr fontId="1"/>
  </si>
  <si>
    <t>電圧</t>
    <rPh sb="0" eb="2">
      <t>デンアツ</t>
    </rPh>
    <phoneticPr fontId="1"/>
  </si>
  <si>
    <t>透過率</t>
    <rPh sb="0" eb="3">
      <t>トウカリツ</t>
    </rPh>
    <phoneticPr fontId="1"/>
  </si>
  <si>
    <t>cos^2 φ</t>
    <phoneticPr fontId="1"/>
  </si>
  <si>
    <t>入射角θ</t>
    <rPh sb="0" eb="3">
      <t>ニュウシャカク</t>
    </rPh>
    <phoneticPr fontId="1"/>
  </si>
  <si>
    <t>ｍ</t>
    <phoneticPr fontId="1"/>
  </si>
  <si>
    <t>ｌｍ</t>
    <phoneticPr fontId="1"/>
  </si>
  <si>
    <t>ｌｍ（ｌｍ－ｌ。）</t>
    <phoneticPr fontId="1"/>
  </si>
  <si>
    <t>λ</t>
    <phoneticPr fontId="1"/>
  </si>
  <si>
    <t>l0＝</t>
    <phoneticPr fontId="1"/>
  </si>
  <si>
    <t>L=</t>
    <phoneticPr fontId="1"/>
  </si>
  <si>
    <t>d=</t>
    <phoneticPr fontId="1"/>
  </si>
  <si>
    <t>S波電圧</t>
    <rPh sb="1" eb="2">
      <t>ナミ</t>
    </rPh>
    <rPh sb="2" eb="4">
      <t>デンアツ</t>
    </rPh>
    <phoneticPr fontId="1"/>
  </si>
  <si>
    <t>P波電圧</t>
    <rPh sb="1" eb="2">
      <t>ハ</t>
    </rPh>
    <rPh sb="2" eb="4">
      <t>デンアツ</t>
    </rPh>
    <phoneticPr fontId="1"/>
  </si>
  <si>
    <t>S波反射率R</t>
    <rPh sb="1" eb="2">
      <t>ナミ</t>
    </rPh>
    <rPh sb="2" eb="4">
      <t>ハンシャ</t>
    </rPh>
    <rPh sb="4" eb="5">
      <t>リツ</t>
    </rPh>
    <phoneticPr fontId="1"/>
  </si>
  <si>
    <t>P波反射率R</t>
    <rPh sb="1" eb="2">
      <t>ナミ</t>
    </rPh>
    <rPh sb="2" eb="4">
      <t>ハンシャ</t>
    </rPh>
    <rPh sb="4" eb="5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</si>
</sst>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9" xfId="0" applyBorder="1">
      <alignment vertical="center"/>
    </xf>
    <xf numFmtId="176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176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24064279197182E-2"/>
          <c:y val="9.0000274659041313E-2"/>
          <c:w val="0.6193367178723872"/>
          <c:h val="0.75500230408417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ｍ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ｌｍ（ｌｍ－ｌ。）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7.1774999999999967</c:v>
                </c:pt>
                <c:pt idx="1">
                  <c:v>14.177499999999997</c:v>
                </c:pt>
                <c:pt idx="2">
                  <c:v>20.930399999999999</c:v>
                </c:pt>
                <c:pt idx="3">
                  <c:v>27.989099999999993</c:v>
                </c:pt>
                <c:pt idx="4">
                  <c:v>35.387500000000003</c:v>
                </c:pt>
                <c:pt idx="5">
                  <c:v>42.4</c:v>
                </c:pt>
                <c:pt idx="6">
                  <c:v>49.58639999999999</c:v>
                </c:pt>
                <c:pt idx="7">
                  <c:v>56.853099999999998</c:v>
                </c:pt>
                <c:pt idx="8">
                  <c:v>63.141100000000002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59048"/>
        <c:axId val="233158264"/>
      </c:lineChart>
      <c:catAx>
        <c:axId val="233159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315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5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3159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6300199222141"/>
          <c:y val="0.39500120544801465"/>
          <c:w val="0.2507558418702836"/>
          <c:h val="0.147500450135651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7</xdr:row>
      <xdr:rowOff>76200</xdr:rowOff>
    </xdr:from>
    <xdr:to>
      <xdr:col>12</xdr:col>
      <xdr:colOff>165100</xdr:colOff>
      <xdr:row>22</xdr:row>
      <xdr:rowOff>139700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J24" sqref="J24"/>
    </sheetView>
  </sheetViews>
  <sheetFormatPr defaultRowHeight="13"/>
  <cols>
    <col min="1" max="7" width="7.6328125" customWidth="1"/>
    <col min="8" max="8" width="6" customWidth="1"/>
    <col min="9" max="11" width="7.6328125" customWidth="1"/>
    <col min="12" max="13" width="5.6328125" customWidth="1"/>
  </cols>
  <sheetData>
    <row r="1" spans="1:13" ht="13.5" thickBot="1">
      <c r="A1" t="s">
        <v>0</v>
      </c>
    </row>
    <row r="2" spans="1:13" ht="13.5" thickBot="1">
      <c r="A2" s="15" t="s">
        <v>1</v>
      </c>
      <c r="B2" s="11">
        <v>0</v>
      </c>
      <c r="C2" s="5">
        <v>10</v>
      </c>
      <c r="D2" s="5">
        <v>20</v>
      </c>
      <c r="E2" s="5">
        <v>30</v>
      </c>
      <c r="F2" s="5">
        <v>40</v>
      </c>
      <c r="G2" s="5">
        <v>50</v>
      </c>
      <c r="H2" s="5">
        <v>60</v>
      </c>
      <c r="I2" s="5">
        <v>70</v>
      </c>
      <c r="J2" s="5">
        <v>80</v>
      </c>
      <c r="K2" s="6">
        <v>90</v>
      </c>
    </row>
    <row r="3" spans="1:13" s="1" customFormat="1" ht="13.5" thickTop="1">
      <c r="A3" s="16" t="s">
        <v>2</v>
      </c>
      <c r="B3" s="12">
        <v>2.62</v>
      </c>
      <c r="C3" s="4">
        <v>2.54</v>
      </c>
      <c r="D3" s="4">
        <v>2.3199999999999998</v>
      </c>
      <c r="E3" s="4">
        <v>2</v>
      </c>
      <c r="F3" s="4">
        <v>1.55</v>
      </c>
      <c r="G3" s="4">
        <v>1.2</v>
      </c>
      <c r="H3" s="4">
        <v>0.75</v>
      </c>
      <c r="I3" s="4">
        <v>0.39</v>
      </c>
      <c r="J3" s="4">
        <v>0.12</v>
      </c>
      <c r="K3" s="7">
        <v>0</v>
      </c>
    </row>
    <row r="4" spans="1:13" s="2" customFormat="1">
      <c r="A4" s="17" t="s">
        <v>3</v>
      </c>
      <c r="B4" s="13">
        <f>B3/$B$3</f>
        <v>1</v>
      </c>
      <c r="C4" s="3">
        <f t="shared" ref="C4:K4" si="0">C3/$B$3</f>
        <v>0.96946564885496178</v>
      </c>
      <c r="D4" s="3">
        <f t="shared" si="0"/>
        <v>0.88549618320610679</v>
      </c>
      <c r="E4" s="3">
        <f t="shared" si="0"/>
        <v>0.76335877862595414</v>
      </c>
      <c r="F4" s="3">
        <f t="shared" si="0"/>
        <v>0.59160305343511455</v>
      </c>
      <c r="G4" s="3">
        <f t="shared" si="0"/>
        <v>0.4580152671755725</v>
      </c>
      <c r="H4" s="3">
        <f t="shared" si="0"/>
        <v>0.2862595419847328</v>
      </c>
      <c r="I4" s="3">
        <f t="shared" si="0"/>
        <v>0.14885496183206107</v>
      </c>
      <c r="J4" s="3">
        <f t="shared" si="0"/>
        <v>4.5801526717557245E-2</v>
      </c>
      <c r="K4" s="8">
        <f t="shared" si="0"/>
        <v>0</v>
      </c>
    </row>
    <row r="5" spans="1:13" s="2" customFormat="1" ht="13.5" thickBot="1">
      <c r="A5" s="18" t="s">
        <v>4</v>
      </c>
      <c r="B5" s="14">
        <f>(COS(RADIANS(B2)))^2</f>
        <v>1</v>
      </c>
      <c r="C5" s="9">
        <f t="shared" ref="C5:J5" si="1">(COS(RADIANS(C2)))^2</f>
        <v>0.9698463103929541</v>
      </c>
      <c r="D5" s="9">
        <f t="shared" si="1"/>
        <v>0.88302222155948906</v>
      </c>
      <c r="E5" s="9">
        <f t="shared" si="1"/>
        <v>0.75000000000000011</v>
      </c>
      <c r="F5" s="9">
        <f t="shared" si="1"/>
        <v>0.58682408883346515</v>
      </c>
      <c r="G5" s="9">
        <f t="shared" si="1"/>
        <v>0.41317591116653485</v>
      </c>
      <c r="H5" s="9">
        <f t="shared" si="1"/>
        <v>0.25000000000000011</v>
      </c>
      <c r="I5" s="9">
        <f t="shared" si="1"/>
        <v>0.11697777844051105</v>
      </c>
      <c r="J5" s="9">
        <f t="shared" si="1"/>
        <v>3.0153689607045831E-2</v>
      </c>
      <c r="K5" s="10">
        <v>0</v>
      </c>
    </row>
    <row r="8" spans="1:13">
      <c r="A8" t="s">
        <v>5</v>
      </c>
      <c r="B8">
        <v>10</v>
      </c>
      <c r="C8">
        <v>20</v>
      </c>
      <c r="D8">
        <v>30</v>
      </c>
      <c r="E8">
        <v>40</v>
      </c>
      <c r="F8">
        <v>45</v>
      </c>
      <c r="G8">
        <v>50</v>
      </c>
      <c r="H8">
        <v>55</v>
      </c>
      <c r="I8">
        <v>60</v>
      </c>
      <c r="J8">
        <v>65</v>
      </c>
      <c r="K8">
        <v>70</v>
      </c>
      <c r="L8">
        <v>80</v>
      </c>
      <c r="M8">
        <v>90</v>
      </c>
    </row>
    <row r="9" spans="1:13" s="2" customFormat="1">
      <c r="A9" s="2" t="s">
        <v>13</v>
      </c>
      <c r="B9" s="2">
        <v>0.19</v>
      </c>
      <c r="C9" s="2">
        <v>0.23</v>
      </c>
      <c r="D9" s="2">
        <v>0.28100000000000003</v>
      </c>
      <c r="E9" s="2">
        <v>0.38</v>
      </c>
      <c r="F9" s="2">
        <v>0.41</v>
      </c>
      <c r="G9" s="2">
        <v>0.53</v>
      </c>
      <c r="H9" s="2">
        <v>0.62</v>
      </c>
      <c r="I9" s="2">
        <v>0.88</v>
      </c>
      <c r="J9" s="2">
        <v>0.93</v>
      </c>
      <c r="K9" s="2">
        <v>1.42</v>
      </c>
      <c r="L9" s="2">
        <v>2.5</v>
      </c>
      <c r="M9" s="2">
        <v>4.4000000000000004</v>
      </c>
    </row>
    <row r="10" spans="1:13" s="2" customFormat="1">
      <c r="A10" s="2" t="s">
        <v>14</v>
      </c>
      <c r="B10" s="2">
        <v>0.17</v>
      </c>
      <c r="C10" s="2">
        <v>0.14299999999999999</v>
      </c>
      <c r="D10" s="2">
        <v>0.112</v>
      </c>
      <c r="E10" s="2">
        <v>3.5999999999999997E-2</v>
      </c>
      <c r="F10" s="2">
        <v>0.06</v>
      </c>
      <c r="G10" s="2">
        <v>0.02</v>
      </c>
      <c r="H10" s="2">
        <v>2E-3</v>
      </c>
      <c r="I10" s="2">
        <v>1.7999999999999999E-2</v>
      </c>
      <c r="J10" s="2">
        <v>7.1999999999999995E-2</v>
      </c>
      <c r="K10" s="2">
        <v>0.23</v>
      </c>
      <c r="L10" s="2">
        <v>1.18</v>
      </c>
      <c r="M10" s="2">
        <v>4.4000000000000004</v>
      </c>
    </row>
    <row r="11" spans="1:13" s="2" customFormat="1">
      <c r="A11" s="2" t="s">
        <v>15</v>
      </c>
      <c r="B11" s="2">
        <f>B9/$M$9</f>
        <v>4.3181818181818175E-2</v>
      </c>
      <c r="C11" s="2">
        <f t="shared" ref="C11:M11" si="2">C9/$M$9</f>
        <v>5.2272727272727269E-2</v>
      </c>
      <c r="D11" s="2">
        <f t="shared" si="2"/>
        <v>6.3863636363636359E-2</v>
      </c>
      <c r="E11" s="2">
        <f t="shared" si="2"/>
        <v>8.6363636363636351E-2</v>
      </c>
      <c r="F11" s="2">
        <f t="shared" si="2"/>
        <v>9.3181818181818171E-2</v>
      </c>
      <c r="G11" s="2">
        <f t="shared" si="2"/>
        <v>0.12045454545454545</v>
      </c>
      <c r="H11" s="2">
        <f t="shared" si="2"/>
        <v>0.1409090909090909</v>
      </c>
      <c r="I11" s="2">
        <f t="shared" si="2"/>
        <v>0.19999999999999998</v>
      </c>
      <c r="J11" s="2">
        <f t="shared" si="2"/>
        <v>0.21136363636363636</v>
      </c>
      <c r="K11" s="2">
        <f t="shared" si="2"/>
        <v>0.3227272727272727</v>
      </c>
      <c r="L11" s="2">
        <f t="shared" si="2"/>
        <v>0.56818181818181812</v>
      </c>
      <c r="M11" s="2">
        <f t="shared" si="2"/>
        <v>1</v>
      </c>
    </row>
    <row r="12" spans="1:13">
      <c r="A12" s="2" t="s">
        <v>16</v>
      </c>
      <c r="B12" s="2">
        <f t="shared" ref="B12:M12" si="3">B10/$M$10</f>
        <v>3.8636363636363635E-2</v>
      </c>
      <c r="C12" s="2">
        <f t="shared" si="3"/>
        <v>3.2499999999999994E-2</v>
      </c>
      <c r="D12" s="2">
        <f t="shared" si="3"/>
        <v>2.5454545454545452E-2</v>
      </c>
      <c r="E12" s="2">
        <f t="shared" si="3"/>
        <v>8.1818181818181807E-3</v>
      </c>
      <c r="F12" s="2">
        <f t="shared" si="3"/>
        <v>1.3636363636363634E-2</v>
      </c>
      <c r="G12" s="2">
        <f t="shared" si="3"/>
        <v>4.5454545454545452E-3</v>
      </c>
      <c r="H12" s="2">
        <f t="shared" si="3"/>
        <v>4.5454545454545455E-4</v>
      </c>
      <c r="I12" s="2">
        <f t="shared" si="3"/>
        <v>4.0909090909090904E-3</v>
      </c>
      <c r="J12" s="2">
        <f t="shared" si="3"/>
        <v>1.6363636363636361E-2</v>
      </c>
      <c r="K12" s="2">
        <f t="shared" si="3"/>
        <v>5.2272727272727269E-2</v>
      </c>
      <c r="L12" s="2">
        <f t="shared" si="3"/>
        <v>0.26818181818181813</v>
      </c>
      <c r="M12" s="2">
        <f t="shared" si="3"/>
        <v>1</v>
      </c>
    </row>
    <row r="15" spans="1:13" s="2" customFormat="1"/>
    <row r="16" spans="1:13" s="2" customFormat="1"/>
    <row r="18" spans="1:11">
      <c r="B18" t="s">
        <v>10</v>
      </c>
      <c r="C18">
        <v>2.7</v>
      </c>
      <c r="E18" t="s">
        <v>11</v>
      </c>
      <c r="F18">
        <v>520</v>
      </c>
      <c r="H18" t="s">
        <v>12</v>
      </c>
      <c r="I18">
        <v>0.5</v>
      </c>
    </row>
    <row r="19" spans="1:11">
      <c r="A19" s="19" t="s">
        <v>6</v>
      </c>
      <c r="B19" s="19">
        <v>1</v>
      </c>
      <c r="C19" s="19">
        <v>2</v>
      </c>
      <c r="D19" s="19">
        <v>3</v>
      </c>
      <c r="E19" s="19">
        <v>4</v>
      </c>
      <c r="F19" s="19">
        <v>5</v>
      </c>
      <c r="G19" s="19">
        <v>6</v>
      </c>
      <c r="H19" s="19">
        <v>7</v>
      </c>
      <c r="I19" s="19">
        <v>8</v>
      </c>
      <c r="J19" s="19">
        <v>9</v>
      </c>
    </row>
    <row r="20" spans="1:11">
      <c r="A20" s="19" t="s">
        <v>8</v>
      </c>
      <c r="B20" s="19">
        <f t="shared" ref="B20:J20" si="4">B22*(B22-$C$18)</f>
        <v>7.1774999999999967</v>
      </c>
      <c r="C20" s="19">
        <f t="shared" si="4"/>
        <v>14.177499999999997</v>
      </c>
      <c r="D20" s="19">
        <f t="shared" si="4"/>
        <v>20.930399999999999</v>
      </c>
      <c r="E20" s="19">
        <f t="shared" si="4"/>
        <v>27.989099999999993</v>
      </c>
      <c r="F20" s="19">
        <f t="shared" si="4"/>
        <v>35.387500000000003</v>
      </c>
      <c r="G20" s="19">
        <f t="shared" si="4"/>
        <v>42.4</v>
      </c>
      <c r="H20" s="19">
        <f t="shared" si="4"/>
        <v>49.58639999999999</v>
      </c>
      <c r="I20" s="19">
        <f t="shared" si="4"/>
        <v>56.853099999999998</v>
      </c>
      <c r="J20" s="19">
        <f t="shared" si="4"/>
        <v>63.141100000000002</v>
      </c>
    </row>
    <row r="21" spans="1:11">
      <c r="A21" s="19" t="s">
        <v>9</v>
      </c>
      <c r="B21" s="19">
        <f t="shared" ref="B21:J21" si="5">(($I$18*B20)/(2*$F$18^2*B19))*10^8</f>
        <v>663.60022189349081</v>
      </c>
      <c r="C21" s="19">
        <f t="shared" si="5"/>
        <v>655.39478550295837</v>
      </c>
      <c r="D21" s="19">
        <f t="shared" si="5"/>
        <v>645.04437869822482</v>
      </c>
      <c r="E21" s="19">
        <f t="shared" si="5"/>
        <v>646.93740754437852</v>
      </c>
      <c r="F21" s="19">
        <f t="shared" si="5"/>
        <v>654.35465976331363</v>
      </c>
      <c r="G21" s="19">
        <f t="shared" si="5"/>
        <v>653.35305719921109</v>
      </c>
      <c r="H21" s="19">
        <f t="shared" si="5"/>
        <v>654.9344885883346</v>
      </c>
      <c r="I21" s="19">
        <f t="shared" si="5"/>
        <v>657.0485854289941</v>
      </c>
      <c r="J21" s="19">
        <f t="shared" si="5"/>
        <v>648.63884779750174</v>
      </c>
      <c r="K21">
        <f>SUM(B21:J21)/9</f>
        <v>653.25627026848974</v>
      </c>
    </row>
    <row r="22" spans="1:11">
      <c r="A22" s="19" t="s">
        <v>7</v>
      </c>
      <c r="B22" s="19">
        <v>4.3499999999999996</v>
      </c>
      <c r="C22" s="19">
        <v>5.35</v>
      </c>
      <c r="D22" s="19">
        <v>6.12</v>
      </c>
      <c r="E22" s="19">
        <v>6.81</v>
      </c>
      <c r="F22" s="19">
        <v>7.45</v>
      </c>
      <c r="G22" s="19">
        <v>8</v>
      </c>
      <c r="H22" s="19">
        <v>8.52</v>
      </c>
      <c r="I22" s="19">
        <v>9.01</v>
      </c>
      <c r="J22" s="19">
        <v>9.41</v>
      </c>
    </row>
    <row r="23" spans="1:11">
      <c r="B23" t="s">
        <v>10</v>
      </c>
      <c r="C23">
        <v>2.9</v>
      </c>
      <c r="E23" t="s">
        <v>11</v>
      </c>
      <c r="F23">
        <v>520</v>
      </c>
      <c r="H23" t="s">
        <v>12</v>
      </c>
      <c r="I23">
        <v>1</v>
      </c>
    </row>
    <row r="24" spans="1:11">
      <c r="A24" s="19" t="s">
        <v>6</v>
      </c>
      <c r="B24" s="19">
        <v>1</v>
      </c>
      <c r="C24" s="19">
        <v>2</v>
      </c>
      <c r="D24" s="19">
        <v>3</v>
      </c>
      <c r="E24" s="19">
        <v>4</v>
      </c>
      <c r="F24" s="19">
        <v>5</v>
      </c>
      <c r="G24" s="19">
        <v>6</v>
      </c>
      <c r="H24" s="19">
        <v>7</v>
      </c>
      <c r="I24" s="19">
        <v>8</v>
      </c>
      <c r="J24" s="19">
        <v>9</v>
      </c>
    </row>
    <row r="25" spans="1:11">
      <c r="A25" s="19" t="s">
        <v>7</v>
      </c>
      <c r="B25" s="19">
        <v>3.85</v>
      </c>
      <c r="C25" s="19">
        <v>4.55</v>
      </c>
      <c r="D25" s="19">
        <v>5.05</v>
      </c>
      <c r="E25" s="19">
        <v>5.55</v>
      </c>
      <c r="F25" s="19">
        <v>5.95</v>
      </c>
      <c r="G25" s="19">
        <v>6.3</v>
      </c>
      <c r="H25" s="19">
        <v>6.7</v>
      </c>
      <c r="I25" s="19">
        <v>7.01</v>
      </c>
      <c r="J25" s="19">
        <v>7.32</v>
      </c>
    </row>
    <row r="26" spans="1:11">
      <c r="A26" s="19" t="s">
        <v>8</v>
      </c>
      <c r="B26" s="19">
        <f>B25*(B25-$C$23)</f>
        <v>3.6575000000000006</v>
      </c>
      <c r="C26" s="19">
        <f t="shared" ref="C26:J26" si="6">C25*(C25-$C$23)</f>
        <v>7.5074999999999994</v>
      </c>
      <c r="D26" s="19">
        <f t="shared" si="6"/>
        <v>10.8575</v>
      </c>
      <c r="E26" s="19">
        <f t="shared" si="6"/>
        <v>14.7075</v>
      </c>
      <c r="F26" s="19">
        <f t="shared" si="6"/>
        <v>18.147500000000001</v>
      </c>
      <c r="G26" s="19">
        <f t="shared" si="6"/>
        <v>21.419999999999998</v>
      </c>
      <c r="H26" s="19">
        <f t="shared" si="6"/>
        <v>25.46</v>
      </c>
      <c r="I26" s="19">
        <f>I25*(I25-$C$23)</f>
        <v>28.811099999999996</v>
      </c>
      <c r="J26" s="19">
        <f t="shared" si="6"/>
        <v>32.354399999999998</v>
      </c>
    </row>
    <row r="27" spans="1:11">
      <c r="A27" s="19" t="s">
        <v>9</v>
      </c>
      <c r="B27" s="19">
        <f>(($I$23*B26)/(2*$F$23^2*B24))*10^8</f>
        <v>676.31286982248537</v>
      </c>
      <c r="C27" s="19">
        <f t="shared" ref="C27:J27" si="7">(($I$23*C26)/(2*$F$23^2*C24))*10^8</f>
        <v>694.11057692307691</v>
      </c>
      <c r="D27" s="19">
        <f t="shared" si="7"/>
        <v>669.2246055226824</v>
      </c>
      <c r="E27" s="19">
        <f t="shared" si="7"/>
        <v>679.89552514792899</v>
      </c>
      <c r="F27" s="19">
        <f t="shared" si="7"/>
        <v>671.13535502958587</v>
      </c>
      <c r="G27" s="19">
        <f t="shared" si="7"/>
        <v>660.13313609467446</v>
      </c>
      <c r="H27" s="19">
        <f t="shared" si="7"/>
        <v>672.54860524091293</v>
      </c>
      <c r="I27" s="19">
        <f t="shared" si="7"/>
        <v>665.93703772189338</v>
      </c>
      <c r="J27" s="19">
        <f t="shared" si="7"/>
        <v>664.74358974358972</v>
      </c>
      <c r="K27">
        <f>SUM(B27:J27)/9</f>
        <v>672.67125569409234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桜庭玉藻</cp:lastModifiedBy>
  <cp:lastPrinted>2002-11-04T04:54:33Z</cp:lastPrinted>
  <dcterms:created xsi:type="dcterms:W3CDTF">2002-10-29T08:49:32Z</dcterms:created>
  <dcterms:modified xsi:type="dcterms:W3CDTF">2014-08-09T09:52:06Z</dcterms:modified>
</cp:coreProperties>
</file>