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4 光\実験データ\"/>
    </mc:Choice>
  </mc:AlternateContent>
  <bookViews>
    <workbookView xWindow="240" yWindow="20" windowWidth="7470" windowHeight="500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6" i="3" l="1"/>
  <c r="E15" i="3"/>
  <c r="B9" i="3"/>
  <c r="B10" i="3"/>
  <c r="C9" i="3"/>
  <c r="C10" i="3"/>
  <c r="M10" i="3" s="1"/>
  <c r="D9" i="3"/>
  <c r="D10" i="3"/>
  <c r="E9" i="3"/>
  <c r="E10" i="3"/>
  <c r="F9" i="3"/>
  <c r="F10" i="3"/>
  <c r="G9" i="3"/>
  <c r="G10" i="3"/>
  <c r="H9" i="3"/>
  <c r="H10" i="3"/>
  <c r="I9" i="3"/>
  <c r="I10" i="3"/>
  <c r="J9" i="3"/>
  <c r="J10" i="3"/>
  <c r="K9" i="3"/>
  <c r="K10" i="3"/>
  <c r="L9" i="3"/>
  <c r="L10" i="3"/>
  <c r="B3" i="3"/>
  <c r="B4" i="3" s="1"/>
  <c r="C3" i="3"/>
  <c r="C4" i="3" s="1"/>
  <c r="D3" i="3"/>
  <c r="D4" i="3" s="1"/>
  <c r="E3" i="3"/>
  <c r="E4" i="3" s="1"/>
  <c r="F3" i="3"/>
  <c r="F4" i="3" s="1"/>
  <c r="G3" i="3"/>
  <c r="G4" i="3" s="1"/>
  <c r="H3" i="3"/>
  <c r="H4" i="3" s="1"/>
  <c r="I3" i="3"/>
  <c r="I4" i="3" s="1"/>
  <c r="J3" i="3"/>
  <c r="J4" i="3" s="1"/>
  <c r="K3" i="3"/>
  <c r="K4" i="3" s="1"/>
  <c r="L3" i="3"/>
  <c r="L4" i="3" s="1"/>
  <c r="M9" i="3"/>
  <c r="M3" i="3"/>
  <c r="C10" i="2"/>
  <c r="D10" i="2"/>
  <c r="E10" i="2"/>
  <c r="F10" i="2"/>
  <c r="B10" i="2"/>
  <c r="C5" i="2"/>
  <c r="D5" i="2"/>
  <c r="E5" i="2"/>
  <c r="F5" i="2"/>
  <c r="B5" i="2"/>
  <c r="C9" i="2"/>
  <c r="D9" i="2"/>
  <c r="E9" i="2"/>
  <c r="F9" i="2"/>
  <c r="B9" i="2"/>
  <c r="C4" i="2"/>
  <c r="D4" i="2"/>
  <c r="E4" i="2"/>
  <c r="F4" i="2"/>
  <c r="B4" i="2"/>
  <c r="K4" i="1"/>
  <c r="J4" i="1"/>
  <c r="I4" i="1"/>
  <c r="H4" i="1"/>
  <c r="G4" i="1"/>
  <c r="K3" i="1"/>
  <c r="J3" i="1"/>
  <c r="I3" i="1"/>
  <c r="H3" i="1"/>
  <c r="G3" i="1"/>
  <c r="C8" i="1"/>
  <c r="D8" i="1"/>
  <c r="E8" i="1"/>
  <c r="F8" i="1"/>
  <c r="B8" i="1"/>
  <c r="C4" i="1"/>
  <c r="D4" i="1"/>
  <c r="E4" i="1"/>
  <c r="F4" i="1"/>
  <c r="B4" i="1"/>
  <c r="C7" i="1"/>
  <c r="D7" i="1"/>
  <c r="E7" i="1"/>
  <c r="F7" i="1"/>
  <c r="B7" i="1"/>
  <c r="C3" i="1"/>
  <c r="D3" i="1"/>
  <c r="E3" i="1"/>
  <c r="F3" i="1"/>
  <c r="B3" i="1"/>
  <c r="M4" i="3" l="1"/>
</calcChain>
</file>

<file path=xl/sharedStrings.xml><?xml version="1.0" encoding="utf-8"?>
<sst xmlns="http://schemas.openxmlformats.org/spreadsheetml/2006/main" count="24" uniqueCount="12">
  <si>
    <t>角度（°）</t>
    <rPh sb="0" eb="2">
      <t>カクド</t>
    </rPh>
    <phoneticPr fontId="2"/>
  </si>
  <si>
    <t>電圧（Ｖ）</t>
    <rPh sb="0" eb="2">
      <t>デンアツ</t>
    </rPh>
    <phoneticPr fontId="2"/>
  </si>
  <si>
    <t>Ｔ（θ）</t>
    <phoneticPr fontId="2"/>
  </si>
  <si>
    <r>
      <t>cos</t>
    </r>
    <r>
      <rPr>
        <sz val="11"/>
        <rFont val="ＭＳ Ｐゴシック"/>
        <family val="3"/>
        <charset val="128"/>
      </rPr>
      <t>²θ</t>
    </r>
    <phoneticPr fontId="2"/>
  </si>
  <si>
    <t>角度θ</t>
    <rPh sb="0" eb="2">
      <t>カクド</t>
    </rPh>
    <phoneticPr fontId="2"/>
  </si>
  <si>
    <t>電圧Ｖｐ（θ）</t>
    <rPh sb="0" eb="2">
      <t>デンアツ</t>
    </rPh>
    <phoneticPr fontId="2"/>
  </si>
  <si>
    <t>電圧Ｖｓ（θ）</t>
    <rPh sb="0" eb="2">
      <t>デンアツ</t>
    </rPh>
    <phoneticPr fontId="2"/>
  </si>
  <si>
    <t>反射率Ｒｐ（θ）</t>
    <rPh sb="0" eb="2">
      <t>ハンシャ</t>
    </rPh>
    <rPh sb="2" eb="3">
      <t>リツ</t>
    </rPh>
    <phoneticPr fontId="2"/>
  </si>
  <si>
    <t>反射率Ｒｓ（θ）</t>
    <rPh sb="0" eb="2">
      <t>ハンシャ</t>
    </rPh>
    <rPh sb="2" eb="3">
      <t>リツ</t>
    </rPh>
    <phoneticPr fontId="2"/>
  </si>
  <si>
    <t>ｍ</t>
    <phoneticPr fontId="2"/>
  </si>
  <si>
    <r>
      <t>ｌ</t>
    </r>
    <r>
      <rPr>
        <vertAlign val="subscript"/>
        <sz val="11"/>
        <rFont val="ＭＳ Ｐ明朝"/>
        <family val="1"/>
        <charset val="128"/>
      </rPr>
      <t>ｍ</t>
    </r>
    <r>
      <rPr>
        <sz val="11"/>
        <rFont val="ＭＳ Ｐ明朝"/>
        <family val="1"/>
        <charset val="128"/>
      </rPr>
      <t>〔ｃｍ〕</t>
    </r>
    <phoneticPr fontId="2"/>
  </si>
  <si>
    <r>
      <t>ｌ</t>
    </r>
    <r>
      <rPr>
        <vertAlign val="subscript"/>
        <sz val="11"/>
        <rFont val="ＭＳ Ｐ明朝"/>
        <family val="1"/>
        <charset val="128"/>
      </rPr>
      <t>ｍ</t>
    </r>
    <r>
      <rPr>
        <sz val="11"/>
        <rFont val="ＭＳ Ｐ明朝"/>
        <family val="1"/>
        <charset val="128"/>
      </rPr>
      <t>（ｌ</t>
    </r>
    <r>
      <rPr>
        <vertAlign val="subscript"/>
        <sz val="11"/>
        <rFont val="ＭＳ Ｐ明朝"/>
        <family val="1"/>
        <charset val="128"/>
      </rPr>
      <t>ｍ</t>
    </r>
    <r>
      <rPr>
        <sz val="11"/>
        <rFont val="ＭＳ Ｐ明朝"/>
        <family val="1"/>
        <charset val="128"/>
      </rPr>
      <t>－ｌ</t>
    </r>
    <r>
      <rPr>
        <vertAlign val="subscript"/>
        <sz val="11"/>
        <rFont val="ＭＳ Ｐ明朝"/>
        <family val="1"/>
        <charset val="128"/>
      </rPr>
      <t>0</t>
    </r>
    <r>
      <rPr>
        <sz val="11"/>
        <rFont val="ＭＳ Ｐ明朝"/>
        <family val="1"/>
        <charset val="128"/>
      </rPr>
      <t>）〔ｃｍ〕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</si>
</sst>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2" formatCode="0.000_ "/>
    <numFmt numFmtId="184" formatCode="0_ "/>
  </numFmts>
  <fonts count="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vertAlign val="subscript"/>
      <sz val="1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82" fontId="3" fillId="0" borderId="1" xfId="0" applyNumberFormat="1" applyFont="1" applyFill="1" applyBorder="1">
      <alignment vertical="center"/>
    </xf>
    <xf numFmtId="182" fontId="3" fillId="0" borderId="1" xfId="1" applyNumberFormat="1" applyFont="1" applyFill="1" applyBorder="1">
      <alignment vertical="center"/>
    </xf>
    <xf numFmtId="184" fontId="3" fillId="0" borderId="1" xfId="0" applyNumberFormat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Fill="1" applyBorder="1">
      <alignment vertical="center"/>
    </xf>
    <xf numFmtId="0" fontId="3" fillId="0" borderId="3" xfId="0" applyFont="1" applyFill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55200003771559"/>
          <c:y val="6.1157098831069415E-2"/>
          <c:w val="0.52413899004375686"/>
          <c:h val="0.77520755004787989"/>
        </c:manualLayout>
      </c:layout>
      <c:scatterChart>
        <c:scatterStyle val="smoothMarker"/>
        <c:varyColors val="0"/>
        <c:ser>
          <c:idx val="0"/>
          <c:order val="0"/>
          <c:tx>
            <c:v>透過率Ｔ（θ）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Sheet1!$B$1:$K$1</c:f>
              <c:numCache>
                <c:formatCode>0_ 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Sheet1!$B$3:$K$3</c:f>
              <c:numCache>
                <c:formatCode>0.000_ </c:formatCode>
                <c:ptCount val="10"/>
                <c:pt idx="0">
                  <c:v>1</c:v>
                </c:pt>
                <c:pt idx="1">
                  <c:v>0.98994413407821225</c:v>
                </c:pt>
                <c:pt idx="2">
                  <c:v>0.9022346368715084</c:v>
                </c:pt>
                <c:pt idx="3">
                  <c:v>0.7877094972067038</c:v>
                </c:pt>
                <c:pt idx="4">
                  <c:v>0.56703910614525133</c:v>
                </c:pt>
                <c:pt idx="5">
                  <c:v>0.43575418994413406</c:v>
                </c:pt>
                <c:pt idx="6">
                  <c:v>0.30782122905027937</c:v>
                </c:pt>
                <c:pt idx="7">
                  <c:v>0.10614525139664804</c:v>
                </c:pt>
                <c:pt idx="8">
                  <c:v>1.11731843575419E-2</c:v>
                </c:pt>
                <c:pt idx="9">
                  <c:v>5.0279329608938546E-3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cos²θ</c:v>
                </c:pt>
              </c:strCache>
            </c:strRef>
          </c:tx>
          <c:spPr>
            <a:ln w="127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Sheet1!$B$1:$K$1</c:f>
              <c:numCache>
                <c:formatCode>0_ 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Sheet1!$B$4:$K$4</c:f>
              <c:numCache>
                <c:formatCode>0.000_ </c:formatCode>
                <c:ptCount val="10"/>
                <c:pt idx="0">
                  <c:v>1</c:v>
                </c:pt>
                <c:pt idx="1">
                  <c:v>0.96984631038515978</c:v>
                </c:pt>
                <c:pt idx="2">
                  <c:v>0.88302222153019161</c:v>
                </c:pt>
                <c:pt idx="3">
                  <c:v>0.7499999999407917</c:v>
                </c:pt>
                <c:pt idx="4">
                  <c:v>0.58682408874369307</c:v>
                </c:pt>
                <c:pt idx="5">
                  <c:v>0.41317591105431967</c:v>
                </c:pt>
                <c:pt idx="6">
                  <c:v>0.2499999998815835</c:v>
                </c:pt>
                <c:pt idx="7">
                  <c:v>0.11697777833797031</c:v>
                </c:pt>
                <c:pt idx="8">
                  <c:v>3.015368954469072E-2</c:v>
                </c:pt>
                <c:pt idx="9">
                  <c:v>4.2067416378454425E-20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139376"/>
        <c:axId val="244140552"/>
      </c:scatterChart>
      <c:valAx>
        <c:axId val="244139376"/>
        <c:scaling>
          <c:orientation val="minMax"/>
          <c:max val="9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  <a:cs typeface="ＭＳ Ｐ明朝"/>
                  </a:defRPr>
                </a:pPr>
                <a:r>
                  <a:rPr lang="el-GR" altLang="ja-JP"/>
                  <a:t>θ</a:t>
                </a:r>
              </a:p>
            </c:rich>
          </c:tx>
          <c:layout>
            <c:manualLayout>
              <c:xMode val="edge"/>
              <c:yMode val="edge"/>
              <c:x val="0.37931111121587663"/>
              <c:y val="0.9123977987770355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endParaRPr lang="ja-JP"/>
          </a:p>
        </c:txPr>
        <c:crossAx val="244140552"/>
        <c:crosses val="autoZero"/>
        <c:crossBetween val="midCat"/>
        <c:majorUnit val="10"/>
      </c:valAx>
      <c:valAx>
        <c:axId val="244140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endParaRPr lang="ja-JP"/>
          </a:p>
        </c:txPr>
        <c:crossAx val="2441393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62083234273776"/>
          <c:y val="0.39669469512045025"/>
          <c:w val="0.2800005657339017"/>
          <c:h val="0.10413235746911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ＭＳ Ｐ明朝"/>
              <a:ea typeface="ＭＳ Ｐ明朝"/>
              <a:cs typeface="ＭＳ Ｐ明朝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明朝"/>
          <a:ea typeface="ＭＳ Ｐ明朝"/>
          <a:cs typeface="ＭＳ Ｐ明朝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r>
              <a:rPr lang="ja-JP" altLang="en-US"/>
              <a:t>ｐ波ｓ波の反射率の比較</a:t>
            </a:r>
          </a:p>
        </c:rich>
      </c:tx>
      <c:layout>
        <c:manualLayout>
          <c:xMode val="edge"/>
          <c:yMode val="edge"/>
          <c:x val="0.34413593212586657"/>
          <c:y val="4.19847915087399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51857259060805"/>
          <c:y val="0.18702316217529602"/>
          <c:w val="0.509259451127964"/>
          <c:h val="0.62977187263109879"/>
        </c:manualLayout>
      </c:layout>
      <c:scatterChart>
        <c:scatterStyle val="smoothMarker"/>
        <c:varyColors val="0"/>
        <c:ser>
          <c:idx val="0"/>
          <c:order val="0"/>
          <c:tx>
            <c:v>反射率Ｒｐ（θ）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(Sheet2!$B$1:$F$1,Sheet2!$B$6:$F$6,Sheet2!$F$4,Sheet2!$F$4)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2.9999999999999996</c:v>
                </c:pt>
                <c:pt idx="11">
                  <c:v>2.9999999999999996</c:v>
                </c:pt>
              </c:numCache>
            </c:numRef>
          </c:xVal>
          <c:yVal>
            <c:numRef>
              <c:f>(Sheet2!$B$4:$F$4,Sheet2!$B$9:$F$9)</c:f>
              <c:numCache>
                <c:formatCode>General</c:formatCode>
                <c:ptCount val="10"/>
                <c:pt idx="0">
                  <c:v>1</c:v>
                </c:pt>
                <c:pt idx="1">
                  <c:v>1.0799999999999998</c:v>
                </c:pt>
                <c:pt idx="2">
                  <c:v>1.4999999999999998</c:v>
                </c:pt>
                <c:pt idx="3">
                  <c:v>1.8499999999999999</c:v>
                </c:pt>
                <c:pt idx="4">
                  <c:v>2.9999999999999996</c:v>
                </c:pt>
                <c:pt idx="5">
                  <c:v>3.5999999999999996</c:v>
                </c:pt>
                <c:pt idx="6">
                  <c:v>4.5999999999999996</c:v>
                </c:pt>
                <c:pt idx="7">
                  <c:v>9.3999999999999986</c:v>
                </c:pt>
                <c:pt idx="8">
                  <c:v>16</c:v>
                </c:pt>
                <c:pt idx="9">
                  <c:v>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反射率Ｒｓ（θ）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(Sheet2!$B$1:$F$1,Sheet2!$B$6:$F$6)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(Sheet2!$B$5:$F$5,Sheet2!$B$10:$F$10)</c:f>
              <c:numCache>
                <c:formatCode>General</c:formatCode>
                <c:ptCount val="10"/>
                <c:pt idx="0">
                  <c:v>1</c:v>
                </c:pt>
                <c:pt idx="1">
                  <c:v>0.8125</c:v>
                </c:pt>
                <c:pt idx="2">
                  <c:v>0.53749999999999998</c:v>
                </c:pt>
                <c:pt idx="3">
                  <c:v>0.375</c:v>
                </c:pt>
                <c:pt idx="4">
                  <c:v>0.23749999999999999</c:v>
                </c:pt>
                <c:pt idx="5">
                  <c:v>1.2500000000000001E-2</c:v>
                </c:pt>
                <c:pt idx="6">
                  <c:v>0.25</c:v>
                </c:pt>
                <c:pt idx="7">
                  <c:v>0.43750000000000006</c:v>
                </c:pt>
                <c:pt idx="8">
                  <c:v>10.875</c:v>
                </c:pt>
                <c:pt idx="9">
                  <c:v>34.375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137808"/>
        <c:axId val="244138200"/>
      </c:scatterChart>
      <c:valAx>
        <c:axId val="244137808"/>
        <c:scaling>
          <c:orientation val="minMax"/>
          <c:max val="90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  <a:cs typeface="ＭＳ Ｐ明朝"/>
                  </a:defRPr>
                </a:pPr>
                <a:r>
                  <a:rPr lang="el-GR" altLang="ja-JP"/>
                  <a:t>θ</a:t>
                </a:r>
              </a:p>
            </c:rich>
          </c:tx>
          <c:layout>
            <c:manualLayout>
              <c:xMode val="edge"/>
              <c:yMode val="edge"/>
              <c:x val="0.37808656220106418"/>
              <c:y val="0.896947818595807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endParaRPr lang="ja-JP"/>
          </a:p>
        </c:txPr>
        <c:crossAx val="244138200"/>
        <c:crosses val="autoZero"/>
        <c:crossBetween val="midCat"/>
        <c:majorUnit val="10"/>
      </c:valAx>
      <c:valAx>
        <c:axId val="244138200"/>
        <c:scaling>
          <c:orientation val="minMax"/>
          <c:max val="3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  <a:cs typeface="ＭＳ Ｐ明朝"/>
                  </a:defRPr>
                </a:pPr>
                <a:r>
                  <a:rPr lang="ja-JP" altLang="en-US"/>
                  <a:t>Ｒ（</a:t>
                </a:r>
                <a:r>
                  <a:rPr lang="el-GR" altLang="ja-JP"/>
                  <a:t>θ</a:t>
                </a:r>
                <a:r>
                  <a:rPr lang="ja-JP" altLang="el-GR"/>
                  <a:t>）</a:t>
                </a:r>
              </a:p>
            </c:rich>
          </c:tx>
          <c:layout>
            <c:manualLayout>
              <c:xMode val="edge"/>
              <c:yMode val="edge"/>
              <c:x val="3.8580261449088181E-2"/>
              <c:y val="0.44465711006983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endParaRPr lang="ja-JP"/>
          </a:p>
        </c:txPr>
        <c:crossAx val="2441378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216075837340497"/>
          <c:y val="0.44847390929790371"/>
          <c:w val="0.28086430334936197"/>
          <c:h val="0.1125955772279843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ＭＳ Ｐ明朝"/>
              <a:ea typeface="ＭＳ Ｐ明朝"/>
              <a:cs typeface="ＭＳ Ｐ明朝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ＭＳ Ｐ明朝"/>
          <a:ea typeface="ＭＳ Ｐ明朝"/>
          <a:cs typeface="ＭＳ Ｐ明朝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r>
              <a:rPr lang="ja-JP" altLang="en-US" sz="975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ｌ</a:t>
            </a:r>
            <a:r>
              <a:rPr lang="ja-JP" altLang="en-US" sz="975" b="0" i="0" u="none" strike="noStrike" baseline="-25000">
                <a:solidFill>
                  <a:srgbClr val="000000"/>
                </a:solidFill>
                <a:latin typeface="ＭＳ Ｐ明朝"/>
                <a:ea typeface="ＭＳ Ｐ明朝"/>
              </a:rPr>
              <a:t>ｍ</a:t>
            </a:r>
            <a:r>
              <a:rPr lang="ja-JP" altLang="en-US" sz="975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（ｌ</a:t>
            </a:r>
            <a:r>
              <a:rPr lang="ja-JP" altLang="en-US" sz="975" b="0" i="0" u="none" strike="noStrike" baseline="-25000">
                <a:solidFill>
                  <a:srgbClr val="000000"/>
                </a:solidFill>
                <a:latin typeface="ＭＳ Ｐ明朝"/>
                <a:ea typeface="ＭＳ Ｐ明朝"/>
              </a:rPr>
              <a:t>ｍ</a:t>
            </a:r>
            <a:r>
              <a:rPr lang="ja-JP" altLang="en-US" sz="975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－ｌ</a:t>
            </a:r>
            <a:r>
              <a:rPr lang="ja-JP" altLang="en-US" sz="975" b="0" i="0" u="none" strike="noStrike" baseline="-25000">
                <a:solidFill>
                  <a:srgbClr val="000000"/>
                </a:solidFill>
                <a:latin typeface="ＭＳ Ｐ明朝"/>
                <a:ea typeface="ＭＳ Ｐ明朝"/>
              </a:rPr>
              <a:t>0</a:t>
            </a:r>
            <a:r>
              <a:rPr lang="ja-JP" altLang="en-US" sz="975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）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endParaRPr lang="ja-JP" altLang="en-US" sz="975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</c:rich>
      </c:tx>
      <c:layout>
        <c:manualLayout>
          <c:xMode val="edge"/>
          <c:yMode val="edge"/>
          <c:x val="0.42746929685589707"/>
          <c:y val="3.7558771545746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06178304857156"/>
          <c:y val="0.23708974538252225"/>
          <c:w val="0.80092622768307065"/>
          <c:h val="0.537559917748490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ＭＳ Ｐ明朝"/>
                      <a:ea typeface="ＭＳ Ｐ明朝"/>
                      <a:cs typeface="ＭＳ Ｐ明朝"/>
                    </a:defRPr>
                  </a:pPr>
                  <a:endParaRPr lang="ja-JP"/>
                </a:p>
              </c:txPr>
            </c:trendlineLbl>
          </c:trendline>
          <c:xVal>
            <c:numRef>
              <c:f>(Sheet3!$B$1:$G$1,Sheet3!$H$1:$L$1)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(Sheet3!$B$3:$G$3,Sheet3!$H$3:$L$3)</c:f>
              <c:numCache>
                <c:formatCode>General</c:formatCode>
                <c:ptCount val="11"/>
                <c:pt idx="0">
                  <c:v>0</c:v>
                </c:pt>
                <c:pt idx="1">
                  <c:v>3.1</c:v>
                </c:pt>
                <c:pt idx="2">
                  <c:v>7.4799999999999978</c:v>
                </c:pt>
                <c:pt idx="3">
                  <c:v>9.9399999999999959</c:v>
                </c:pt>
                <c:pt idx="4">
                  <c:v>13.499999999999998</c:v>
                </c:pt>
                <c:pt idx="5">
                  <c:v>16.379999999999995</c:v>
                </c:pt>
                <c:pt idx="6">
                  <c:v>19.439999999999994</c:v>
                </c:pt>
                <c:pt idx="7">
                  <c:v>22.680000000000003</c:v>
                </c:pt>
                <c:pt idx="8">
                  <c:v>26.099999999999991</c:v>
                </c:pt>
                <c:pt idx="9">
                  <c:v>29.7</c:v>
                </c:pt>
                <c:pt idx="10">
                  <c:v>33.480000000000004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140160"/>
        <c:axId val="244140944"/>
      </c:scatterChart>
      <c:valAx>
        <c:axId val="24414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  <a:cs typeface="ＭＳ Ｐ明朝"/>
                  </a:defRPr>
                </a:pPr>
                <a:r>
                  <a:rPr lang="ja-JP" altLang="en-US"/>
                  <a:t>ｍ</a:t>
                </a:r>
              </a:p>
            </c:rich>
          </c:tx>
          <c:layout>
            <c:manualLayout>
              <c:xMode val="edge"/>
              <c:yMode val="edge"/>
              <c:x val="0.52623476616556286"/>
              <c:y val="0.873241438438596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endParaRPr lang="ja-JP"/>
          </a:p>
        </c:txPr>
        <c:crossAx val="244140944"/>
        <c:crosses val="autoZero"/>
        <c:crossBetween val="midCat"/>
      </c:valAx>
      <c:valAx>
        <c:axId val="244140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  <a:cs typeface="ＭＳ Ｐ明朝"/>
                  </a:defRPr>
                </a:pPr>
                <a:r>
                  <a:rPr lang="ja-JP" altLang="en-US" sz="975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ｌ</a:t>
                </a:r>
                <a:r>
                  <a:rPr lang="ja-JP" altLang="en-US" sz="975" b="0" i="0" u="none" strike="noStrike" baseline="-2500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m</a:t>
                </a:r>
                <a:r>
                  <a:rPr lang="ja-JP" altLang="en-US" sz="975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（ｌ</a:t>
                </a:r>
                <a:r>
                  <a:rPr lang="ja-JP" altLang="en-US" sz="975" b="0" i="0" u="none" strike="noStrike" baseline="-2500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ｍ</a:t>
                </a:r>
                <a:r>
                  <a:rPr lang="ja-JP" altLang="en-US" sz="975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－ｌ</a:t>
                </a:r>
                <a:r>
                  <a:rPr lang="ja-JP" altLang="en-US" sz="975" b="0" i="0" u="none" strike="noStrike" baseline="-2500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0</a:t>
                </a:r>
                <a:r>
                  <a:rPr lang="ja-JP" altLang="en-US" sz="975" b="0" i="0" u="none" strike="noStrike" baseline="0">
                    <a:solidFill>
                      <a:srgbClr val="000000"/>
                    </a:solidFill>
                    <a:latin typeface="ＭＳ Ｐ明朝"/>
                    <a:ea typeface="ＭＳ Ｐ明朝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3.0864209159270548E-2"/>
              <c:y val="0.403756794116770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endParaRPr lang="ja-JP"/>
          </a:p>
        </c:txPr>
        <c:crossAx val="2441401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ＭＳ Ｐ明朝"/>
          <a:ea typeface="ＭＳ Ｐ明朝"/>
          <a:cs typeface="ＭＳ Ｐ明朝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8</xdr:row>
      <xdr:rowOff>38100</xdr:rowOff>
    </xdr:from>
    <xdr:to>
      <xdr:col>10</xdr:col>
      <xdr:colOff>565150</xdr:colOff>
      <xdr:row>31</xdr:row>
      <xdr:rowOff>82550</xdr:rowOff>
    </xdr:to>
    <xdr:graphicFrame macro="">
      <xdr:nvGraphicFramePr>
        <xdr:cNvPr id="102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13</xdr:row>
      <xdr:rowOff>63500</xdr:rowOff>
    </xdr:from>
    <xdr:to>
      <xdr:col>9</xdr:col>
      <xdr:colOff>501650</xdr:colOff>
      <xdr:row>33</xdr:row>
      <xdr:rowOff>88900</xdr:rowOff>
    </xdr:to>
    <xdr:graphicFrame macro="">
      <xdr:nvGraphicFramePr>
        <xdr:cNvPr id="2049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23</xdr:row>
      <xdr:rowOff>38100</xdr:rowOff>
    </xdr:from>
    <xdr:to>
      <xdr:col>12</xdr:col>
      <xdr:colOff>431800</xdr:colOff>
      <xdr:row>39</xdr:row>
      <xdr:rowOff>101600</xdr:rowOff>
    </xdr:to>
    <xdr:graphicFrame macro="">
      <xdr:nvGraphicFramePr>
        <xdr:cNvPr id="3073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I8" sqref="I8"/>
    </sheetView>
  </sheetViews>
  <sheetFormatPr defaultRowHeight="13"/>
  <sheetData>
    <row r="1" spans="1:11">
      <c r="A1" s="4" t="s">
        <v>0</v>
      </c>
      <c r="B1" s="3">
        <v>0</v>
      </c>
      <c r="C1" s="3">
        <v>10</v>
      </c>
      <c r="D1" s="3">
        <v>20</v>
      </c>
      <c r="E1" s="3">
        <v>30</v>
      </c>
      <c r="F1" s="3">
        <v>40</v>
      </c>
      <c r="G1" s="3">
        <v>50</v>
      </c>
      <c r="H1" s="3">
        <v>60</v>
      </c>
      <c r="I1" s="3">
        <v>70</v>
      </c>
      <c r="J1" s="3">
        <v>80</v>
      </c>
      <c r="K1" s="3">
        <v>90</v>
      </c>
    </row>
    <row r="2" spans="1:11">
      <c r="A2" s="4" t="s">
        <v>1</v>
      </c>
      <c r="B2" s="1">
        <v>1.79</v>
      </c>
      <c r="C2" s="1">
        <v>1.772</v>
      </c>
      <c r="D2" s="1">
        <v>1.615</v>
      </c>
      <c r="E2" s="1">
        <v>1.41</v>
      </c>
      <c r="F2" s="1">
        <v>1.0149999999999999</v>
      </c>
      <c r="G2" s="2">
        <v>0.78</v>
      </c>
      <c r="H2" s="1">
        <v>0.55100000000000005</v>
      </c>
      <c r="I2" s="1">
        <v>0.19</v>
      </c>
      <c r="J2" s="1">
        <v>0.02</v>
      </c>
      <c r="K2" s="1">
        <v>8.9999999999999993E-3</v>
      </c>
    </row>
    <row r="3" spans="1:11">
      <c r="A3" s="4" t="s">
        <v>2</v>
      </c>
      <c r="B3" s="1">
        <f t="shared" ref="B3:K3" si="0">B2/$B$2</f>
        <v>1</v>
      </c>
      <c r="C3" s="1">
        <f t="shared" si="0"/>
        <v>0.98994413407821225</v>
      </c>
      <c r="D3" s="1">
        <f t="shared" si="0"/>
        <v>0.9022346368715084</v>
      </c>
      <c r="E3" s="1">
        <f t="shared" si="0"/>
        <v>0.7877094972067038</v>
      </c>
      <c r="F3" s="1">
        <f t="shared" si="0"/>
        <v>0.56703910614525133</v>
      </c>
      <c r="G3" s="1">
        <f t="shared" si="0"/>
        <v>0.43575418994413406</v>
      </c>
      <c r="H3" s="1">
        <f t="shared" si="0"/>
        <v>0.30782122905027937</v>
      </c>
      <c r="I3" s="1">
        <f t="shared" si="0"/>
        <v>0.10614525139664804</v>
      </c>
      <c r="J3" s="1">
        <f t="shared" si="0"/>
        <v>1.11731843575419E-2</v>
      </c>
      <c r="K3" s="1">
        <f t="shared" si="0"/>
        <v>5.0279329608938546E-3</v>
      </c>
    </row>
    <row r="4" spans="1:11">
      <c r="A4" s="4" t="s">
        <v>3</v>
      </c>
      <c r="B4" s="1">
        <f t="shared" ref="B4:K4" si="1">(COS((B1)*2*3.141592654/360))^2</f>
        <v>1</v>
      </c>
      <c r="C4" s="1">
        <f t="shared" si="1"/>
        <v>0.96984631038515978</v>
      </c>
      <c r="D4" s="1">
        <f t="shared" si="1"/>
        <v>0.88302222153019161</v>
      </c>
      <c r="E4" s="1">
        <f t="shared" si="1"/>
        <v>0.7499999999407917</v>
      </c>
      <c r="F4" s="1">
        <f t="shared" si="1"/>
        <v>0.58682408874369307</v>
      </c>
      <c r="G4" s="1">
        <f t="shared" si="1"/>
        <v>0.41317591105431967</v>
      </c>
      <c r="H4" s="1">
        <f t="shared" si="1"/>
        <v>0.2499999998815835</v>
      </c>
      <c r="I4" s="1">
        <f t="shared" si="1"/>
        <v>0.11697777833797031</v>
      </c>
      <c r="J4" s="1">
        <f t="shared" si="1"/>
        <v>3.015368954469072E-2</v>
      </c>
      <c r="K4" s="1">
        <f t="shared" si="1"/>
        <v>4.2067416378454425E-20</v>
      </c>
    </row>
    <row r="5" spans="1:11">
      <c r="A5" s="4" t="s">
        <v>0</v>
      </c>
      <c r="B5" s="3">
        <v>50</v>
      </c>
      <c r="C5" s="3">
        <v>60</v>
      </c>
      <c r="D5" s="3">
        <v>70</v>
      </c>
      <c r="E5" s="3">
        <v>80</v>
      </c>
      <c r="F5" s="3">
        <v>90</v>
      </c>
    </row>
    <row r="6" spans="1:11">
      <c r="A6" s="4" t="s">
        <v>1</v>
      </c>
      <c r="B6" s="2">
        <v>0.78</v>
      </c>
      <c r="C6" s="1">
        <v>0.55100000000000005</v>
      </c>
      <c r="D6" s="1">
        <v>0.19</v>
      </c>
      <c r="E6" s="1">
        <v>0.02</v>
      </c>
      <c r="F6" s="1">
        <v>8.9999999999999993E-3</v>
      </c>
    </row>
    <row r="7" spans="1:11">
      <c r="A7" s="4" t="s">
        <v>2</v>
      </c>
      <c r="B7" s="1">
        <f>B6/$B$2</f>
        <v>0.43575418994413406</v>
      </c>
      <c r="C7" s="1">
        <f>C6/$B$2</f>
        <v>0.30782122905027937</v>
      </c>
      <c r="D7" s="1">
        <f>D6/$B$2</f>
        <v>0.10614525139664804</v>
      </c>
      <c r="E7" s="1">
        <f>E6/$B$2</f>
        <v>1.11731843575419E-2</v>
      </c>
      <c r="F7" s="1">
        <f>F6/$B$2</f>
        <v>5.0279329608938546E-3</v>
      </c>
    </row>
    <row r="8" spans="1:11">
      <c r="A8" s="4" t="s">
        <v>3</v>
      </c>
      <c r="B8" s="1">
        <f>(COS((B5)*2*3.141592654/360))^2</f>
        <v>0.41317591105431967</v>
      </c>
      <c r="C8" s="1">
        <f>(COS((C5)*2*3.141592654/360))^2</f>
        <v>0.2499999998815835</v>
      </c>
      <c r="D8" s="1">
        <f>(COS((D5)*2*3.141592654/360))^2</f>
        <v>0.11697777833797031</v>
      </c>
      <c r="E8" s="1">
        <f>(COS((E5)*2*3.141592654/360))^2</f>
        <v>3.015368954469072E-2</v>
      </c>
      <c r="F8" s="1">
        <f>(COS((F5)*2*3.141592654/360))^2</f>
        <v>4.2067416378454425E-20</v>
      </c>
    </row>
  </sheetData>
  <phoneticPr fontId="2"/>
  <pageMargins left="0.75" right="0.75" top="1" bottom="1" header="0.51200000000000001" footer="0.51200000000000001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19" workbookViewId="0">
      <selection sqref="A1:F10"/>
    </sheetView>
  </sheetViews>
  <sheetFormatPr defaultRowHeight="13"/>
  <cols>
    <col min="1" max="1" width="12.90625" customWidth="1"/>
  </cols>
  <sheetData>
    <row r="1" spans="1:16">
      <c r="A1" s="6" t="s">
        <v>4</v>
      </c>
      <c r="B1" s="6">
        <v>10</v>
      </c>
      <c r="C1" s="6">
        <v>20</v>
      </c>
      <c r="D1" s="6">
        <v>30</v>
      </c>
      <c r="E1" s="6">
        <v>40</v>
      </c>
      <c r="F1" s="6">
        <v>50</v>
      </c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>
      <c r="A2" s="6" t="s">
        <v>5</v>
      </c>
      <c r="B2" s="6">
        <v>0.1</v>
      </c>
      <c r="C2" s="6">
        <v>0.108</v>
      </c>
      <c r="D2" s="6">
        <v>0.15</v>
      </c>
      <c r="E2" s="6">
        <v>0.185</v>
      </c>
      <c r="F2" s="6">
        <v>0.3</v>
      </c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>
      <c r="A3" s="6" t="s">
        <v>6</v>
      </c>
      <c r="B3" s="6">
        <v>0.08</v>
      </c>
      <c r="C3" s="6">
        <v>6.5000000000000002E-2</v>
      </c>
      <c r="D3" s="6">
        <v>4.2999999999999997E-2</v>
      </c>
      <c r="E3" s="6">
        <v>0.03</v>
      </c>
      <c r="F3" s="6">
        <v>1.9E-2</v>
      </c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>
      <c r="A4" s="6" t="s">
        <v>7</v>
      </c>
      <c r="B4" s="6">
        <f>B2/$B$2</f>
        <v>1</v>
      </c>
      <c r="C4" s="6">
        <f>C2/$B$2</f>
        <v>1.0799999999999998</v>
      </c>
      <c r="D4" s="6">
        <f>D2/$B$2</f>
        <v>1.4999999999999998</v>
      </c>
      <c r="E4" s="6">
        <f>E2/$B$2</f>
        <v>1.8499999999999999</v>
      </c>
      <c r="F4" s="6">
        <f>F2/$B$2</f>
        <v>2.9999999999999996</v>
      </c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>
      <c r="A5" s="6" t="s">
        <v>8</v>
      </c>
      <c r="B5" s="6">
        <f>B3/$B$3</f>
        <v>1</v>
      </c>
      <c r="C5" s="6">
        <f>C3/$B$3</f>
        <v>0.8125</v>
      </c>
      <c r="D5" s="6">
        <f>D3/$B$3</f>
        <v>0.53749999999999998</v>
      </c>
      <c r="E5" s="6">
        <f>E3/$B$3</f>
        <v>0.375</v>
      </c>
      <c r="F5" s="6">
        <f>F3/$B$3</f>
        <v>0.23749999999999999</v>
      </c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>
      <c r="A6" s="6" t="s">
        <v>4</v>
      </c>
      <c r="B6" s="6">
        <v>55</v>
      </c>
      <c r="C6" s="6">
        <v>60</v>
      </c>
      <c r="D6" s="6">
        <v>70</v>
      </c>
      <c r="E6" s="6">
        <v>80</v>
      </c>
      <c r="F6" s="6">
        <v>90</v>
      </c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>
      <c r="A7" s="6" t="s">
        <v>5</v>
      </c>
      <c r="B7" s="6">
        <v>0.36</v>
      </c>
      <c r="C7" s="6">
        <v>0.46</v>
      </c>
      <c r="D7" s="6">
        <v>0.94</v>
      </c>
      <c r="E7" s="6">
        <v>1.6</v>
      </c>
      <c r="F7" s="6">
        <v>3.2</v>
      </c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>
      <c r="A8" s="6" t="s">
        <v>6</v>
      </c>
      <c r="B8" s="6">
        <v>1E-3</v>
      </c>
      <c r="C8" s="6">
        <v>0.02</v>
      </c>
      <c r="D8" s="6">
        <v>3.5000000000000003E-2</v>
      </c>
      <c r="E8" s="6">
        <v>0.87</v>
      </c>
      <c r="F8" s="6">
        <v>2.75</v>
      </c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>
      <c r="A9" s="6" t="s">
        <v>7</v>
      </c>
      <c r="B9" s="6">
        <f>B7/$B$2</f>
        <v>3.5999999999999996</v>
      </c>
      <c r="C9" s="6">
        <f>C7/$B$2</f>
        <v>4.5999999999999996</v>
      </c>
      <c r="D9" s="6">
        <f>D7/$B$2</f>
        <v>9.3999999999999986</v>
      </c>
      <c r="E9" s="6">
        <f>E7/$B$2</f>
        <v>16</v>
      </c>
      <c r="F9" s="6">
        <f>F7/$B$2</f>
        <v>32</v>
      </c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>
      <c r="A10" s="6" t="s">
        <v>8</v>
      </c>
      <c r="B10" s="6">
        <f>B8/$B$3</f>
        <v>1.2500000000000001E-2</v>
      </c>
      <c r="C10" s="6">
        <f>C8/$B$3</f>
        <v>0.25</v>
      </c>
      <c r="D10" s="6">
        <f>D8/$B$3</f>
        <v>0.43750000000000006</v>
      </c>
      <c r="E10" s="6">
        <f>E8/$B$3</f>
        <v>10.875</v>
      </c>
      <c r="F10" s="6">
        <f>F8/$B$3</f>
        <v>34.375</v>
      </c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</sheetData>
  <phoneticPr fontId="2"/>
  <pageMargins left="0.75" right="0.75" top="1" bottom="1" header="0.51200000000000001" footer="0.51200000000000001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E16" sqref="E16"/>
    </sheetView>
  </sheetViews>
  <sheetFormatPr defaultRowHeight="13"/>
  <cols>
    <col min="1" max="1" width="14" customWidth="1"/>
    <col min="5" max="5" width="12.90625" bestFit="1" customWidth="1"/>
  </cols>
  <sheetData>
    <row r="1" spans="1:13">
      <c r="A1" s="7" t="s">
        <v>9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10"/>
    </row>
    <row r="2" spans="1:13" ht="16">
      <c r="A2" s="7" t="s">
        <v>10</v>
      </c>
      <c r="B2" s="6">
        <v>5.7</v>
      </c>
      <c r="C2" s="6">
        <v>6.2</v>
      </c>
      <c r="D2" s="6">
        <v>6.8</v>
      </c>
      <c r="E2" s="6">
        <v>7.1</v>
      </c>
      <c r="F2" s="6">
        <v>7.5</v>
      </c>
      <c r="G2" s="6">
        <v>7.8</v>
      </c>
      <c r="H2" s="6">
        <v>8.1</v>
      </c>
      <c r="I2" s="6">
        <v>8.4</v>
      </c>
      <c r="J2" s="6">
        <v>8.6999999999999993</v>
      </c>
      <c r="K2" s="6">
        <v>9</v>
      </c>
      <c r="L2" s="6">
        <v>9.3000000000000007</v>
      </c>
      <c r="M2" s="9"/>
    </row>
    <row r="3" spans="1:13" ht="16">
      <c r="A3" s="7" t="s">
        <v>11</v>
      </c>
      <c r="B3" s="8">
        <f t="shared" ref="B3:G3" si="0">B2*(B2-$B$2)</f>
        <v>0</v>
      </c>
      <c r="C3" s="8">
        <f t="shared" si="0"/>
        <v>3.1</v>
      </c>
      <c r="D3" s="8">
        <f t="shared" si="0"/>
        <v>7.4799999999999978</v>
      </c>
      <c r="E3" s="8">
        <f t="shared" si="0"/>
        <v>9.9399999999999959</v>
      </c>
      <c r="F3" s="8">
        <f t="shared" si="0"/>
        <v>13.499999999999998</v>
      </c>
      <c r="G3" s="8">
        <f t="shared" si="0"/>
        <v>16.379999999999995</v>
      </c>
      <c r="H3" s="8">
        <f>H2*(H2-$B$2)</f>
        <v>19.439999999999994</v>
      </c>
      <c r="I3" s="8">
        <f>I2*(I2-$B$2)</f>
        <v>22.680000000000003</v>
      </c>
      <c r="J3" s="8">
        <f>J2*(J2-$B$2)</f>
        <v>26.099999999999991</v>
      </c>
      <c r="K3" s="8">
        <f>K2*(K2-$B$2)</f>
        <v>29.7</v>
      </c>
      <c r="L3" s="8">
        <f>L2*(L2-$B$2)</f>
        <v>33.480000000000004</v>
      </c>
      <c r="M3" s="9">
        <f>SUM(C3:L3)</f>
        <v>181.8</v>
      </c>
    </row>
    <row r="4" spans="1:13">
      <c r="A4" s="7"/>
      <c r="B4" s="8">
        <f>B1*B3</f>
        <v>0</v>
      </c>
      <c r="C4" s="8">
        <f t="shared" ref="C4:L4" si="1">C1*C3</f>
        <v>3.1</v>
      </c>
      <c r="D4" s="8">
        <f t="shared" si="1"/>
        <v>14.959999999999996</v>
      </c>
      <c r="E4" s="8">
        <f t="shared" si="1"/>
        <v>29.819999999999986</v>
      </c>
      <c r="F4" s="8">
        <f t="shared" si="1"/>
        <v>53.999999999999993</v>
      </c>
      <c r="G4" s="8">
        <f t="shared" si="1"/>
        <v>81.899999999999977</v>
      </c>
      <c r="H4" s="8">
        <f t="shared" si="1"/>
        <v>116.63999999999996</v>
      </c>
      <c r="I4" s="8">
        <f t="shared" si="1"/>
        <v>158.76000000000002</v>
      </c>
      <c r="J4" s="8">
        <f t="shared" si="1"/>
        <v>208.79999999999993</v>
      </c>
      <c r="K4" s="8">
        <f t="shared" si="1"/>
        <v>267.3</v>
      </c>
      <c r="L4" s="8">
        <f t="shared" si="1"/>
        <v>334.80000000000007</v>
      </c>
      <c r="M4" s="9">
        <f>SUM(B4:L4)</f>
        <v>1270.08</v>
      </c>
    </row>
    <row r="5" spans="1:13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>
      <c r="A7" s="7" t="s">
        <v>9</v>
      </c>
      <c r="B7" s="6">
        <v>0</v>
      </c>
      <c r="C7" s="6">
        <v>1</v>
      </c>
      <c r="D7" s="6">
        <v>2</v>
      </c>
      <c r="E7" s="6">
        <v>3</v>
      </c>
      <c r="F7" s="6">
        <v>4</v>
      </c>
      <c r="G7" s="6">
        <v>5</v>
      </c>
      <c r="H7" s="6">
        <v>6</v>
      </c>
      <c r="I7" s="6">
        <v>7</v>
      </c>
      <c r="J7" s="6">
        <v>8</v>
      </c>
      <c r="K7" s="6">
        <v>9</v>
      </c>
      <c r="L7" s="6">
        <v>10</v>
      </c>
    </row>
    <row r="8" spans="1:13" ht="16">
      <c r="A8" s="7" t="s">
        <v>10</v>
      </c>
      <c r="B8" s="11">
        <v>5.0999999999999996</v>
      </c>
      <c r="C8" s="11">
        <v>6.1</v>
      </c>
      <c r="D8" s="11">
        <v>6.8</v>
      </c>
      <c r="E8" s="11">
        <v>7.5</v>
      </c>
      <c r="F8" s="11">
        <v>8</v>
      </c>
      <c r="G8" s="11">
        <v>8.5</v>
      </c>
      <c r="H8" s="5">
        <v>8.9</v>
      </c>
      <c r="I8" s="5">
        <v>9.3000000000000007</v>
      </c>
      <c r="J8" s="5">
        <v>9.6999999999999993</v>
      </c>
      <c r="K8" s="5">
        <v>10</v>
      </c>
      <c r="L8" s="5">
        <v>10.4</v>
      </c>
    </row>
    <row r="9" spans="1:13" ht="16">
      <c r="A9" s="7" t="s">
        <v>11</v>
      </c>
      <c r="B9" s="8">
        <f>B8*(B8-$B$8)</f>
        <v>0</v>
      </c>
      <c r="C9" s="8">
        <f t="shared" ref="C9:L9" si="2">C8*(C8-$B$8)</f>
        <v>6.1</v>
      </c>
      <c r="D9" s="8">
        <f t="shared" si="2"/>
        <v>11.56</v>
      </c>
      <c r="E9" s="8">
        <f t="shared" si="2"/>
        <v>18.000000000000004</v>
      </c>
      <c r="F9" s="8">
        <f t="shared" si="2"/>
        <v>23.200000000000003</v>
      </c>
      <c r="G9" s="8">
        <f t="shared" si="2"/>
        <v>28.900000000000002</v>
      </c>
      <c r="H9" s="8">
        <f t="shared" si="2"/>
        <v>33.820000000000007</v>
      </c>
      <c r="I9" s="8">
        <f t="shared" si="2"/>
        <v>39.060000000000009</v>
      </c>
      <c r="J9" s="8">
        <f t="shared" si="2"/>
        <v>44.61999999999999</v>
      </c>
      <c r="K9" s="8">
        <f t="shared" si="2"/>
        <v>49</v>
      </c>
      <c r="L9" s="8">
        <f t="shared" si="2"/>
        <v>55.120000000000012</v>
      </c>
      <c r="M9" s="12">
        <f>SUM(B9:L9)</f>
        <v>309.38</v>
      </c>
    </row>
    <row r="10" spans="1:13">
      <c r="A10" s="5"/>
      <c r="B10" s="8">
        <f>B7*B9</f>
        <v>0</v>
      </c>
      <c r="C10" s="8">
        <f t="shared" ref="C10:L10" si="3">C7*C9</f>
        <v>6.1</v>
      </c>
      <c r="D10" s="8">
        <f t="shared" si="3"/>
        <v>23.12</v>
      </c>
      <c r="E10" s="8">
        <f t="shared" si="3"/>
        <v>54.000000000000014</v>
      </c>
      <c r="F10" s="8">
        <f t="shared" si="3"/>
        <v>92.800000000000011</v>
      </c>
      <c r="G10" s="8">
        <f t="shared" si="3"/>
        <v>144.5</v>
      </c>
      <c r="H10" s="8">
        <f t="shared" si="3"/>
        <v>202.92000000000004</v>
      </c>
      <c r="I10" s="8">
        <f t="shared" si="3"/>
        <v>273.42000000000007</v>
      </c>
      <c r="J10" s="8">
        <f t="shared" si="3"/>
        <v>356.95999999999992</v>
      </c>
      <c r="K10" s="8">
        <f t="shared" si="3"/>
        <v>441</v>
      </c>
      <c r="L10" s="8">
        <f t="shared" si="3"/>
        <v>551.20000000000016</v>
      </c>
      <c r="M10" s="12">
        <f>SUM(B10:L10)</f>
        <v>2146.0200000000004</v>
      </c>
    </row>
    <row r="11" spans="1:1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3">
      <c r="A15" s="5"/>
      <c r="B15" s="5"/>
      <c r="C15" s="5"/>
      <c r="D15" s="5"/>
      <c r="E15" s="5">
        <f>(0.1*3.34)/(2*51^2)</f>
        <v>6.4206074586697429E-5</v>
      </c>
      <c r="F15" s="5"/>
      <c r="G15" s="5"/>
      <c r="H15" s="5"/>
      <c r="I15" s="5"/>
      <c r="J15" s="5"/>
      <c r="K15" s="5"/>
      <c r="L15" s="5"/>
    </row>
    <row r="16" spans="1:13">
      <c r="A16" s="5"/>
      <c r="B16" s="5"/>
      <c r="C16" s="5"/>
      <c r="D16" s="5"/>
      <c r="E16" s="5">
        <f>1*10^-3</f>
        <v>1E-3</v>
      </c>
      <c r="F16" s="5"/>
      <c r="G16" s="5"/>
      <c r="H16" s="5"/>
      <c r="I16" s="5"/>
      <c r="J16" s="5"/>
      <c r="K16" s="5"/>
      <c r="L16" s="5"/>
    </row>
    <row r="17" spans="1:1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</sheetData>
  <phoneticPr fontId="2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Keio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 User</dc:creator>
  <cp:lastModifiedBy>桜庭玉藻</cp:lastModifiedBy>
  <dcterms:created xsi:type="dcterms:W3CDTF">2002-06-28T07:06:43Z</dcterms:created>
  <dcterms:modified xsi:type="dcterms:W3CDTF">2014-08-09T09:48:30Z</dcterms:modified>
</cp:coreProperties>
</file>