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4 光\実験データ\"/>
    </mc:Choice>
  </mc:AlternateContent>
  <bookViews>
    <workbookView xWindow="-90" yWindow="80" windowWidth="3870" windowHeight="332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3" i="1" l="1"/>
  <c r="E3" i="1"/>
  <c r="F3" i="1"/>
  <c r="C4" i="1"/>
  <c r="E4" i="1"/>
  <c r="F4" i="1"/>
  <c r="C5" i="1"/>
  <c r="E5" i="1"/>
  <c r="F5" i="1"/>
  <c r="C6" i="1"/>
  <c r="E6" i="1"/>
  <c r="F6" i="1"/>
  <c r="C7" i="1"/>
  <c r="E7" i="1"/>
  <c r="F7" i="1"/>
  <c r="C8" i="1"/>
  <c r="E8" i="1"/>
  <c r="F8" i="1"/>
  <c r="C9" i="1"/>
  <c r="E9" i="1"/>
  <c r="F9" i="1"/>
  <c r="C10" i="1"/>
  <c r="E10" i="1"/>
  <c r="F10" i="1"/>
  <c r="C11" i="1"/>
  <c r="E11" i="1"/>
  <c r="F11" i="1"/>
  <c r="C12" i="1"/>
  <c r="E12" i="1"/>
  <c r="F12" i="1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E3" i="3"/>
  <c r="E4" i="3"/>
  <c r="E5" i="3"/>
  <c r="E6" i="3"/>
  <c r="E7" i="3"/>
  <c r="E8" i="3"/>
  <c r="E9" i="3"/>
  <c r="E10" i="3"/>
  <c r="E11" i="3" s="1"/>
</calcChain>
</file>

<file path=xl/sharedStrings.xml><?xml version="1.0" encoding="utf-8"?>
<sst xmlns="http://schemas.openxmlformats.org/spreadsheetml/2006/main" count="25" uniqueCount="23">
  <si>
    <t>θ</t>
    <phoneticPr fontId="1"/>
  </si>
  <si>
    <t>V</t>
    <phoneticPr fontId="1"/>
  </si>
  <si>
    <t>透過率</t>
    <rPh sb="0" eb="3">
      <t>トウカリツ</t>
    </rPh>
    <phoneticPr fontId="1"/>
  </si>
  <si>
    <t>反射率</t>
    <rPh sb="0" eb="2">
      <t>ハンシャ</t>
    </rPh>
    <rPh sb="2" eb="3">
      <t>リツ</t>
    </rPh>
    <phoneticPr fontId="1"/>
  </si>
  <si>
    <t>V</t>
    <phoneticPr fontId="1"/>
  </si>
  <si>
    <t>角度</t>
    <rPh sb="0" eb="2">
      <t>カクド</t>
    </rPh>
    <phoneticPr fontId="1"/>
  </si>
  <si>
    <t>表Ⅰ：透過率</t>
    <rPh sb="0" eb="1">
      <t>ヒョウ</t>
    </rPh>
    <rPh sb="3" eb="6">
      <t>トウカリツ</t>
    </rPh>
    <phoneticPr fontId="1"/>
  </si>
  <si>
    <t>表２：反射率</t>
    <rPh sb="0" eb="1">
      <t>ヒョウ</t>
    </rPh>
    <rPh sb="3" eb="5">
      <t>ハンシャ</t>
    </rPh>
    <rPh sb="5" eb="6">
      <t>リツ</t>
    </rPh>
    <phoneticPr fontId="1"/>
  </si>
  <si>
    <t>表３：レーザーの波長</t>
    <rPh sb="0" eb="1">
      <t>ヒョウ</t>
    </rPh>
    <rPh sb="8" eb="10">
      <t>ハチョウ</t>
    </rPh>
    <phoneticPr fontId="1"/>
  </si>
  <si>
    <t>ｍ</t>
    <phoneticPr fontId="1"/>
  </si>
  <si>
    <t>ｌｍ</t>
    <phoneticPr fontId="1"/>
  </si>
  <si>
    <t>目盛りの幅</t>
    <rPh sb="0" eb="2">
      <t>メモ</t>
    </rPh>
    <rPh sb="4" eb="5">
      <t>ハバ</t>
    </rPh>
    <phoneticPr fontId="1"/>
  </si>
  <si>
    <t>反射点からスクリーンまでの距離</t>
    <rPh sb="0" eb="2">
      <t>ハンシャ</t>
    </rPh>
    <rPh sb="2" eb="3">
      <t>テン</t>
    </rPh>
    <rPh sb="13" eb="15">
      <t>キョリ</t>
    </rPh>
    <phoneticPr fontId="1"/>
  </si>
  <si>
    <t>一つ目のSpot（ｌ０）</t>
    <rPh sb="0" eb="1">
      <t>ヒト</t>
    </rPh>
    <rPh sb="2" eb="3">
      <t>メ</t>
    </rPh>
    <phoneticPr fontId="1"/>
  </si>
  <si>
    <t>平均値</t>
    <rPh sb="0" eb="3">
      <t>ヘイキンチ</t>
    </rPh>
    <phoneticPr fontId="1"/>
  </si>
  <si>
    <t>λ</t>
    <phoneticPr fontId="1"/>
  </si>
  <si>
    <t>ｌm(ｌm-ｌ0)/m</t>
    <phoneticPr fontId="1"/>
  </si>
  <si>
    <t>縦波</t>
    <rPh sb="0" eb="2">
      <t>タテナミ</t>
    </rPh>
    <phoneticPr fontId="1"/>
  </si>
  <si>
    <t>横波</t>
    <rPh sb="0" eb="2">
      <t>ヨコナミ</t>
    </rPh>
    <phoneticPr fontId="1"/>
  </si>
  <si>
    <t>90°(無反射)</t>
    <rPh sb="4" eb="5">
      <t>ム</t>
    </rPh>
    <rPh sb="5" eb="7">
      <t>ハンシャ</t>
    </rPh>
    <phoneticPr fontId="1"/>
  </si>
  <si>
    <t>注：ここでE-03とは10の3乗のことです</t>
    <rPh sb="0" eb="1">
      <t>チュウ</t>
    </rPh>
    <rPh sb="15" eb="16">
      <t>ジョウ</t>
    </rPh>
    <phoneticPr fontId="1"/>
  </si>
  <si>
    <t>cosθ</t>
    <phoneticPr fontId="1"/>
  </si>
  <si>
    <t>cosθ二乗</t>
    <rPh sb="4" eb="6">
      <t>ジジョウ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</si>
</sst>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7" formatCode="0.000&quot;m&quot;"/>
    <numFmt numFmtId="180" formatCode="0.000E+00"/>
    <numFmt numFmtId="181" formatCode="0.000E+00&quot;m&quot;"/>
    <numFmt numFmtId="182" formatCode="0&quot;°&quot;"/>
    <numFmt numFmtId="186" formatCode=".000&quot;V&quot;"/>
    <numFmt numFmtId="187" formatCode="0.0&quot;%&quot;"/>
  </numFmts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81" fontId="0" fillId="0" borderId="7" xfId="0" applyNumberFormat="1" applyBorder="1"/>
    <xf numFmtId="0" fontId="0" fillId="0" borderId="8" xfId="0" applyBorder="1"/>
    <xf numFmtId="0" fontId="0" fillId="0" borderId="9" xfId="0" applyBorder="1"/>
    <xf numFmtId="181" fontId="0" fillId="0" borderId="9" xfId="0" applyNumberFormat="1" applyBorder="1"/>
    <xf numFmtId="181" fontId="0" fillId="0" borderId="3" xfId="0" applyNumberFormat="1" applyBorder="1"/>
    <xf numFmtId="180" fontId="0" fillId="0" borderId="10" xfId="0" applyNumberFormat="1" applyBorder="1"/>
    <xf numFmtId="181" fontId="0" fillId="0" borderId="11" xfId="0" applyNumberFormat="1" applyBorder="1"/>
    <xf numFmtId="181" fontId="0" fillId="0" borderId="1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7" fontId="0" fillId="0" borderId="16" xfId="0" applyNumberFormat="1" applyBorder="1"/>
    <xf numFmtId="177" fontId="0" fillId="0" borderId="9" xfId="0" applyNumberFormat="1" applyBorder="1"/>
    <xf numFmtId="0" fontId="0" fillId="0" borderId="10" xfId="0" applyBorder="1"/>
    <xf numFmtId="186" fontId="0" fillId="0" borderId="7" xfId="0" applyNumberFormat="1" applyBorder="1"/>
    <xf numFmtId="187" fontId="0" fillId="0" borderId="7" xfId="0" applyNumberFormat="1" applyBorder="1"/>
    <xf numFmtId="187" fontId="0" fillId="0" borderId="9" xfId="0" applyNumberFormat="1" applyBorder="1"/>
    <xf numFmtId="182" fontId="0" fillId="0" borderId="1" xfId="0" applyNumberFormat="1" applyBorder="1"/>
    <xf numFmtId="182" fontId="0" fillId="0" borderId="2" xfId="0" applyNumberFormat="1" applyBorder="1"/>
    <xf numFmtId="186" fontId="0" fillId="0" borderId="3" xfId="0" applyNumberFormat="1" applyBorder="1"/>
    <xf numFmtId="187" fontId="0" fillId="0" borderId="3" xfId="0" applyNumberFormat="1" applyBorder="1"/>
    <xf numFmtId="187" fontId="0" fillId="0" borderId="10" xfId="0" applyNumberFormat="1" applyBorder="1"/>
    <xf numFmtId="0" fontId="0" fillId="0" borderId="17" xfId="0" applyBorder="1" applyAlignment="1">
      <alignment wrapText="1"/>
    </xf>
    <xf numFmtId="186" fontId="0" fillId="0" borderId="11" xfId="0" applyNumberFormat="1" applyBorder="1"/>
    <xf numFmtId="187" fontId="0" fillId="0" borderId="11" xfId="0" applyNumberFormat="1" applyBorder="1"/>
    <xf numFmtId="187" fontId="0" fillId="0" borderId="12" xfId="0" applyNumberFormat="1" applyBorder="1"/>
    <xf numFmtId="186" fontId="0" fillId="0" borderId="18" xfId="0" applyNumberFormat="1" applyBorder="1"/>
    <xf numFmtId="0" fontId="0" fillId="0" borderId="0" xfId="0" applyBorder="1" applyAlignment="1">
      <alignment horizontal="center"/>
    </xf>
    <xf numFmtId="187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</a:t>
            </a:r>
            <a:r>
              <a:rPr lang="en-US" altLang="ja-JP"/>
              <a:t>1:</a:t>
            </a:r>
            <a:r>
              <a:rPr lang="ja-JP" altLang="en-US"/>
              <a:t>透過率</a:t>
            </a:r>
          </a:p>
        </c:rich>
      </c:tx>
      <c:layout>
        <c:manualLayout>
          <c:xMode val="edge"/>
          <c:yMode val="edge"/>
          <c:x val="0.38666842882747515"/>
          <c:y val="4.32099091027599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6748090648851"/>
          <c:y val="0.21296312343503104"/>
          <c:w val="0.70133652952845493"/>
          <c:h val="0.6203708378324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透過率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Sheet1!$A$3:$A$12</c:f>
              <c:numCache>
                <c:formatCode>0"°"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Sheet1!$C$3:$C$12</c:f>
              <c:numCache>
                <c:formatCode>0.0"%"</c:formatCode>
                <c:ptCount val="10"/>
                <c:pt idx="0">
                  <c:v>1</c:v>
                </c:pt>
                <c:pt idx="1">
                  <c:v>0.96551724137931039</c:v>
                </c:pt>
                <c:pt idx="2">
                  <c:v>0.8866995073891627</c:v>
                </c:pt>
                <c:pt idx="3">
                  <c:v>0.7142857142857143</c:v>
                </c:pt>
                <c:pt idx="4">
                  <c:v>0.59113300492610843</c:v>
                </c:pt>
                <c:pt idx="5">
                  <c:v>0.39408866995073899</c:v>
                </c:pt>
                <c:pt idx="6">
                  <c:v>0.24630541871921185</c:v>
                </c:pt>
                <c:pt idx="7">
                  <c:v>0.12315270935960593</c:v>
                </c:pt>
                <c:pt idx="8">
                  <c:v>4.9261083743842374E-2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0912"/>
        <c:axId val="246672088"/>
      </c:scatterChart>
      <c:valAx>
        <c:axId val="246670912"/>
        <c:scaling>
          <c:orientation val="minMax"/>
        </c:scaling>
        <c:delete val="0"/>
        <c:axPos val="b"/>
        <c:numFmt formatCode="0&quot;°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672088"/>
        <c:crosses val="autoZero"/>
        <c:crossBetween val="midCat"/>
      </c:valAx>
      <c:valAx>
        <c:axId val="24667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&quot;%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670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図４：</a:t>
            </a:r>
            <a:r>
              <a:rPr lang="en-US" altLang="ja-JP"/>
              <a:t>Cosin2</a:t>
            </a:r>
            <a:r>
              <a:rPr lang="ja-JP" altLang="en-US"/>
              <a:t>乗のグラフ</a:t>
            </a:r>
          </a:p>
        </c:rich>
      </c:tx>
      <c:layout>
        <c:manualLayout>
          <c:xMode val="edge"/>
          <c:yMode val="edge"/>
          <c:x val="0.25316494815094093"/>
          <c:y val="4.8689450222882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88634000188513"/>
          <c:y val="0.24344725111441307"/>
          <c:w val="0.69620360741508758"/>
          <c:h val="0.558056006400731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Sheet1!$A$3:$A$12</c:f>
              <c:numCache>
                <c:formatCode>0"°"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0.99241155683954863</c:v>
                </c:pt>
                <c:pt idx="2">
                  <c:v>0.96987656523659216</c:v>
                </c:pt>
                <c:pt idx="3">
                  <c:v>0.93307904720273149</c:v>
                </c:pt>
                <c:pt idx="4">
                  <c:v>0.88313594623414937</c:v>
                </c:pt>
                <c:pt idx="5">
                  <c:v>0.82156322386267278</c:v>
                </c:pt>
                <c:pt idx="6">
                  <c:v>0.75022984450410291</c:v>
                </c:pt>
                <c:pt idx="7">
                  <c:v>0.67130104533726087</c:v>
                </c:pt>
                <c:pt idx="8">
                  <c:v>0.58717261318694813</c:v>
                </c:pt>
                <c:pt idx="9">
                  <c:v>0.50039816335536669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1696"/>
        <c:axId val="246668560"/>
      </c:scatterChart>
      <c:valAx>
        <c:axId val="246671696"/>
        <c:scaling>
          <c:orientation val="minMax"/>
        </c:scaling>
        <c:delete val="0"/>
        <c:axPos val="b"/>
        <c:numFmt formatCode="0&quot;°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668560"/>
        <c:crosses val="autoZero"/>
        <c:crossBetween val="midCat"/>
      </c:valAx>
      <c:valAx>
        <c:axId val="24666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671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図３：</a:t>
            </a:r>
            <a:r>
              <a:rPr lang="en-US" altLang="ja-JP"/>
              <a:t>cos</a:t>
            </a:r>
            <a:r>
              <a:rPr lang="ja-JP" altLang="en-US"/>
              <a:t>のグラフ</a:t>
            </a:r>
          </a:p>
        </c:rich>
      </c:tx>
      <c:layout>
        <c:manualLayout>
          <c:xMode val="edge"/>
          <c:yMode val="edge"/>
          <c:x val="0.32012314260768465"/>
          <c:y val="4.7445466849743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48838355230396"/>
          <c:y val="0.20803012387964348"/>
          <c:w val="0.5121970281722954"/>
          <c:h val="0.587593858677589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cosθ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Sheet1!$A$3:$A$12</c:f>
              <c:numCache>
                <c:formatCode>0"°"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</c:v>
                </c:pt>
                <c:pt idx="1">
                  <c:v>0.99619855291982262</c:v>
                </c:pt>
                <c:pt idx="2">
                  <c:v>0.98482311367909725</c:v>
                </c:pt>
                <c:pt idx="3">
                  <c:v>0.96596016853839861</c:v>
                </c:pt>
                <c:pt idx="4">
                  <c:v>0.9397531304731841</c:v>
                </c:pt>
                <c:pt idx="5">
                  <c:v>0.90640124882011985</c:v>
                </c:pt>
                <c:pt idx="6">
                  <c:v>0.86615809440546299</c:v>
                </c:pt>
                <c:pt idx="7">
                  <c:v>0.81932963167290662</c:v>
                </c:pt>
                <c:pt idx="8">
                  <c:v>0.76627189246829885</c:v>
                </c:pt>
                <c:pt idx="9">
                  <c:v>0.70738826916719977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cosθ二乗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Sheet1!$A$3:$A$12</c:f>
              <c:numCache>
                <c:formatCode>0"°"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0.99241155683954863</c:v>
                </c:pt>
                <c:pt idx="2">
                  <c:v>0.96987656523659216</c:v>
                </c:pt>
                <c:pt idx="3">
                  <c:v>0.93307904720273149</c:v>
                </c:pt>
                <c:pt idx="4">
                  <c:v>0.88313594623414937</c:v>
                </c:pt>
                <c:pt idx="5">
                  <c:v>0.82156322386267278</c:v>
                </c:pt>
                <c:pt idx="6">
                  <c:v>0.75022984450410291</c:v>
                </c:pt>
                <c:pt idx="7">
                  <c:v>0.67130104533726087</c:v>
                </c:pt>
                <c:pt idx="8">
                  <c:v>0.58717261318694813</c:v>
                </c:pt>
                <c:pt idx="9">
                  <c:v>0.50039816335536669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69344"/>
        <c:axId val="251429488"/>
      </c:scatterChart>
      <c:valAx>
        <c:axId val="246669344"/>
        <c:scaling>
          <c:orientation val="minMax"/>
        </c:scaling>
        <c:delete val="0"/>
        <c:axPos val="b"/>
        <c:numFmt formatCode="0&quot;°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51429488"/>
        <c:crosses val="autoZero"/>
        <c:crossBetween val="midCat"/>
      </c:valAx>
      <c:valAx>
        <c:axId val="25142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6669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378299539331721"/>
          <c:y val="0.44160780683222561"/>
          <c:w val="0.30487918343589016"/>
          <c:h val="0.3102203601713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12</xdr:row>
      <xdr:rowOff>101600</xdr:rowOff>
    </xdr:from>
    <xdr:to>
      <xdr:col>5</xdr:col>
      <xdr:colOff>6350</xdr:colOff>
      <xdr:row>23</xdr:row>
      <xdr:rowOff>82550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14</xdr:row>
      <xdr:rowOff>107950</xdr:rowOff>
    </xdr:from>
    <xdr:to>
      <xdr:col>8</xdr:col>
      <xdr:colOff>374650</xdr:colOff>
      <xdr:row>23</xdr:row>
      <xdr:rowOff>57150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4</xdr:row>
      <xdr:rowOff>107950</xdr:rowOff>
    </xdr:from>
    <xdr:to>
      <xdr:col>10</xdr:col>
      <xdr:colOff>95250</xdr:colOff>
      <xdr:row>15</xdr:row>
      <xdr:rowOff>25400</xdr:rowOff>
    </xdr:to>
    <xdr:graphicFrame macro="">
      <xdr:nvGraphicFramePr>
        <xdr:cNvPr id="1027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23" sqref="J23"/>
    </sheetView>
  </sheetViews>
  <sheetFormatPr defaultRowHeight="13"/>
  <cols>
    <col min="1" max="1" width="7.26953125" customWidth="1"/>
    <col min="4" max="4" width="4.26953125" customWidth="1"/>
  </cols>
  <sheetData>
    <row r="1" spans="1:6" ht="13.5" thickBot="1">
      <c r="A1" s="40" t="s">
        <v>6</v>
      </c>
      <c r="B1" s="41"/>
      <c r="C1" s="42"/>
      <c r="D1" s="37"/>
    </row>
    <row r="2" spans="1:6" ht="13.5" thickBot="1">
      <c r="A2" s="4" t="s">
        <v>0</v>
      </c>
      <c r="B2" s="5" t="s">
        <v>1</v>
      </c>
      <c r="C2" s="6" t="s">
        <v>2</v>
      </c>
      <c r="D2" s="37"/>
      <c r="E2" s="39" t="s">
        <v>21</v>
      </c>
      <c r="F2" s="39" t="s">
        <v>22</v>
      </c>
    </row>
    <row r="3" spans="1:6">
      <c r="A3" s="27">
        <v>0</v>
      </c>
      <c r="B3" s="33">
        <v>2.0299999999999998</v>
      </c>
      <c r="C3" s="26">
        <f>B3/$B$3</f>
        <v>1</v>
      </c>
      <c r="D3" s="38"/>
      <c r="E3">
        <f>COS(A3/360*3.14)</f>
        <v>1</v>
      </c>
      <c r="F3">
        <f>(COS(A3/360*3.14))^2</f>
        <v>1</v>
      </c>
    </row>
    <row r="4" spans="1:6">
      <c r="A4" s="27">
        <v>10</v>
      </c>
      <c r="B4" s="33">
        <v>1.96</v>
      </c>
      <c r="C4" s="26">
        <f t="shared" ref="C4:C12" si="0">B4/$B$3</f>
        <v>0.96551724137931039</v>
      </c>
      <c r="D4" s="38"/>
      <c r="E4">
        <f t="shared" ref="E4:E12" si="1">COS(A4/360*3.14)</f>
        <v>0.99619855291982262</v>
      </c>
      <c r="F4">
        <f t="shared" ref="F4:F12" si="2">(COS(A4/360*3.14))^2</f>
        <v>0.99241155683954863</v>
      </c>
    </row>
    <row r="5" spans="1:6">
      <c r="A5" s="27">
        <v>20</v>
      </c>
      <c r="B5" s="33">
        <v>1.8</v>
      </c>
      <c r="C5" s="26">
        <f t="shared" si="0"/>
        <v>0.8866995073891627</v>
      </c>
      <c r="D5" s="38"/>
      <c r="E5">
        <f t="shared" si="1"/>
        <v>0.98482311367909725</v>
      </c>
      <c r="F5">
        <f t="shared" si="2"/>
        <v>0.96987656523659216</v>
      </c>
    </row>
    <row r="6" spans="1:6">
      <c r="A6" s="27">
        <v>30</v>
      </c>
      <c r="B6" s="33">
        <v>1.45</v>
      </c>
      <c r="C6" s="26">
        <f t="shared" si="0"/>
        <v>0.7142857142857143</v>
      </c>
      <c r="D6" s="38"/>
      <c r="E6">
        <f t="shared" si="1"/>
        <v>0.96596016853839861</v>
      </c>
      <c r="F6">
        <f t="shared" si="2"/>
        <v>0.93307904720273149</v>
      </c>
    </row>
    <row r="7" spans="1:6">
      <c r="A7" s="27">
        <v>40</v>
      </c>
      <c r="B7" s="33">
        <v>1.2</v>
      </c>
      <c r="C7" s="26">
        <f t="shared" si="0"/>
        <v>0.59113300492610843</v>
      </c>
      <c r="D7" s="38"/>
      <c r="E7">
        <f t="shared" si="1"/>
        <v>0.9397531304731841</v>
      </c>
      <c r="F7">
        <f t="shared" si="2"/>
        <v>0.88313594623414937</v>
      </c>
    </row>
    <row r="8" spans="1:6">
      <c r="A8" s="27">
        <v>50</v>
      </c>
      <c r="B8" s="33">
        <v>0.8</v>
      </c>
      <c r="C8" s="26">
        <f t="shared" si="0"/>
        <v>0.39408866995073899</v>
      </c>
      <c r="D8" s="38"/>
      <c r="E8">
        <f t="shared" si="1"/>
        <v>0.90640124882011985</v>
      </c>
      <c r="F8">
        <f t="shared" si="2"/>
        <v>0.82156322386267278</v>
      </c>
    </row>
    <row r="9" spans="1:6">
      <c r="A9" s="27">
        <v>60</v>
      </c>
      <c r="B9" s="33">
        <v>0.5</v>
      </c>
      <c r="C9" s="26">
        <f t="shared" si="0"/>
        <v>0.24630541871921185</v>
      </c>
      <c r="D9" s="38"/>
      <c r="E9">
        <f t="shared" si="1"/>
        <v>0.86615809440546299</v>
      </c>
      <c r="F9">
        <f t="shared" si="2"/>
        <v>0.75022984450410291</v>
      </c>
    </row>
    <row r="10" spans="1:6">
      <c r="A10" s="27">
        <v>70</v>
      </c>
      <c r="B10" s="33">
        <v>0.25</v>
      </c>
      <c r="C10" s="26">
        <f t="shared" si="0"/>
        <v>0.12315270935960593</v>
      </c>
      <c r="D10" s="38"/>
      <c r="E10">
        <f t="shared" si="1"/>
        <v>0.81932963167290662</v>
      </c>
      <c r="F10">
        <f t="shared" si="2"/>
        <v>0.67130104533726087</v>
      </c>
    </row>
    <row r="11" spans="1:6">
      <c r="A11" s="27">
        <v>80</v>
      </c>
      <c r="B11" s="33">
        <v>0.1</v>
      </c>
      <c r="C11" s="26">
        <f t="shared" si="0"/>
        <v>4.9261083743842374E-2</v>
      </c>
      <c r="D11" s="38"/>
      <c r="E11">
        <f t="shared" si="1"/>
        <v>0.76627189246829885</v>
      </c>
      <c r="F11">
        <f t="shared" si="2"/>
        <v>0.58717261318694813</v>
      </c>
    </row>
    <row r="12" spans="1:6" ht="13.5" thickBot="1">
      <c r="A12" s="28">
        <v>90</v>
      </c>
      <c r="B12" s="36">
        <v>0</v>
      </c>
      <c r="C12" s="31">
        <f t="shared" si="0"/>
        <v>0</v>
      </c>
      <c r="D12" s="38"/>
      <c r="E12">
        <f t="shared" si="1"/>
        <v>0.70738826916719977</v>
      </c>
      <c r="F12">
        <f t="shared" si="2"/>
        <v>0.50039816335536669</v>
      </c>
    </row>
    <row r="17" ht="33.75" customHeight="1"/>
  </sheetData>
  <mergeCells count="1">
    <mergeCell ref="A1:C1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4" sqref="A24"/>
    </sheetView>
  </sheetViews>
  <sheetFormatPr defaultRowHeight="14.25" customHeight="1"/>
  <cols>
    <col min="1" max="1" width="11.7265625" customWidth="1"/>
    <col min="2" max="5" width="6.7265625" customWidth="1"/>
  </cols>
  <sheetData>
    <row r="1" spans="1:5" ht="14.25" customHeight="1">
      <c r="A1" s="45" t="s">
        <v>7</v>
      </c>
      <c r="B1" s="46"/>
      <c r="C1" s="46"/>
      <c r="D1" s="46"/>
      <c r="E1" s="47"/>
    </row>
    <row r="2" spans="1:5" ht="14.25" customHeight="1">
      <c r="A2" s="1" t="s">
        <v>5</v>
      </c>
      <c r="B2" s="43" t="s">
        <v>17</v>
      </c>
      <c r="C2" s="43"/>
      <c r="D2" s="43" t="s">
        <v>18</v>
      </c>
      <c r="E2" s="44"/>
    </row>
    <row r="3" spans="1:5" ht="14.25" customHeight="1" thickBot="1">
      <c r="A3" s="2"/>
      <c r="B3" s="3" t="s">
        <v>4</v>
      </c>
      <c r="C3" s="3" t="s">
        <v>3</v>
      </c>
      <c r="D3" s="3" t="s">
        <v>4</v>
      </c>
      <c r="E3" s="23" t="s">
        <v>3</v>
      </c>
    </row>
    <row r="4" spans="1:5" ht="14.25" customHeight="1">
      <c r="A4" s="32" t="s">
        <v>19</v>
      </c>
      <c r="B4" s="33">
        <v>3.68</v>
      </c>
      <c r="C4" s="34">
        <f t="shared" ref="C4:C17" si="0">B4/B$4*100</f>
        <v>100</v>
      </c>
      <c r="D4" s="33">
        <v>3.68</v>
      </c>
      <c r="E4" s="35">
        <f t="shared" ref="E4:E17" si="1">D4/D$4*100</f>
        <v>100</v>
      </c>
    </row>
    <row r="5" spans="1:5" ht="14.25" customHeight="1">
      <c r="A5" s="27">
        <v>80</v>
      </c>
      <c r="B5" s="24">
        <v>1.92</v>
      </c>
      <c r="C5" s="25">
        <f t="shared" si="0"/>
        <v>52.173913043478258</v>
      </c>
      <c r="D5" s="24">
        <v>0.62</v>
      </c>
      <c r="E5" s="26">
        <f t="shared" si="1"/>
        <v>16.847826086956523</v>
      </c>
    </row>
    <row r="6" spans="1:5" ht="14.25" customHeight="1">
      <c r="A6" s="27">
        <v>75</v>
      </c>
      <c r="B6" s="24">
        <v>1.38</v>
      </c>
      <c r="C6" s="25">
        <f t="shared" si="0"/>
        <v>37.499999999999993</v>
      </c>
      <c r="D6" s="24">
        <v>0.31</v>
      </c>
      <c r="E6" s="26">
        <f t="shared" si="1"/>
        <v>8.4239130434782616</v>
      </c>
    </row>
    <row r="7" spans="1:5" ht="14.25" customHeight="1">
      <c r="A7" s="27">
        <v>70</v>
      </c>
      <c r="B7" s="24">
        <v>0.92</v>
      </c>
      <c r="C7" s="25">
        <f t="shared" si="0"/>
        <v>25</v>
      </c>
      <c r="D7" s="24">
        <v>0.14000000000000001</v>
      </c>
      <c r="E7" s="26">
        <f t="shared" si="1"/>
        <v>3.804347826086957</v>
      </c>
    </row>
    <row r="8" spans="1:5" ht="14.25" customHeight="1">
      <c r="A8" s="27">
        <v>65</v>
      </c>
      <c r="B8" s="24">
        <v>0.51</v>
      </c>
      <c r="C8" s="25">
        <f t="shared" si="0"/>
        <v>13.858695652173914</v>
      </c>
      <c r="D8" s="24">
        <v>5.1999999999999998E-2</v>
      </c>
      <c r="E8" s="26">
        <f t="shared" si="1"/>
        <v>1.4130434782608694</v>
      </c>
    </row>
    <row r="9" spans="1:5" ht="14.25" customHeight="1">
      <c r="A9" s="27">
        <v>60</v>
      </c>
      <c r="B9" s="24">
        <v>0.4</v>
      </c>
      <c r="C9" s="25">
        <f t="shared" si="0"/>
        <v>10.869565217391305</v>
      </c>
      <c r="D9" s="24">
        <v>0.01</v>
      </c>
      <c r="E9" s="26">
        <f t="shared" si="1"/>
        <v>0.27173913043478259</v>
      </c>
    </row>
    <row r="10" spans="1:5" ht="14.25" customHeight="1">
      <c r="A10" s="27">
        <v>55</v>
      </c>
      <c r="B10" s="24">
        <v>0.37</v>
      </c>
      <c r="C10" s="25">
        <f t="shared" si="0"/>
        <v>10.054347826086955</v>
      </c>
      <c r="D10" s="24"/>
      <c r="E10" s="26">
        <f t="shared" si="1"/>
        <v>0</v>
      </c>
    </row>
    <row r="11" spans="1:5" ht="14.25" customHeight="1">
      <c r="A11" s="27">
        <v>50</v>
      </c>
      <c r="B11" s="24">
        <v>0.34</v>
      </c>
      <c r="C11" s="25">
        <f t="shared" si="0"/>
        <v>9.2391304347826093</v>
      </c>
      <c r="D11" s="24">
        <v>0.01</v>
      </c>
      <c r="E11" s="26">
        <f t="shared" si="1"/>
        <v>0.27173913043478259</v>
      </c>
    </row>
    <row r="12" spans="1:5" ht="14.25" customHeight="1">
      <c r="A12" s="27">
        <v>45</v>
      </c>
      <c r="B12" s="24">
        <v>0.3</v>
      </c>
      <c r="C12" s="25">
        <f t="shared" si="0"/>
        <v>8.1521739130434767</v>
      </c>
      <c r="D12" s="24">
        <v>0.04</v>
      </c>
      <c r="E12" s="26">
        <f t="shared" si="1"/>
        <v>1.0869565217391304</v>
      </c>
    </row>
    <row r="13" spans="1:5" ht="14.25" customHeight="1">
      <c r="A13" s="27">
        <v>40</v>
      </c>
      <c r="B13" s="24">
        <v>0.28000000000000003</v>
      </c>
      <c r="C13" s="25">
        <f t="shared" si="0"/>
        <v>7.608695652173914</v>
      </c>
      <c r="D13" s="24">
        <v>5.8000000000000003E-2</v>
      </c>
      <c r="E13" s="26">
        <f t="shared" si="1"/>
        <v>1.576086956521739</v>
      </c>
    </row>
    <row r="14" spans="1:5" ht="14.25" customHeight="1">
      <c r="A14" s="27">
        <v>35</v>
      </c>
      <c r="B14" s="24">
        <v>0.22</v>
      </c>
      <c r="C14" s="25">
        <f t="shared" si="0"/>
        <v>5.9782608695652169</v>
      </c>
      <c r="D14" s="24">
        <v>5.5E-2</v>
      </c>
      <c r="E14" s="26">
        <f t="shared" si="1"/>
        <v>1.4945652173913042</v>
      </c>
    </row>
    <row r="15" spans="1:5" ht="14.25" customHeight="1">
      <c r="A15" s="27">
        <v>30</v>
      </c>
      <c r="B15" s="24">
        <v>0.19</v>
      </c>
      <c r="C15" s="25">
        <f t="shared" si="0"/>
        <v>5.1630434782608692</v>
      </c>
      <c r="D15" s="24">
        <v>0.04</v>
      </c>
      <c r="E15" s="26">
        <f t="shared" si="1"/>
        <v>1.0869565217391304</v>
      </c>
    </row>
    <row r="16" spans="1:5" ht="14.25" customHeight="1">
      <c r="A16" s="27">
        <v>25</v>
      </c>
      <c r="B16" s="24">
        <v>0.16500000000000001</v>
      </c>
      <c r="C16" s="25">
        <f t="shared" si="0"/>
        <v>4.4836956521739131</v>
      </c>
      <c r="D16" s="24">
        <v>4.4999999999999998E-2</v>
      </c>
      <c r="E16" s="26">
        <f t="shared" si="1"/>
        <v>1.2228260869565215</v>
      </c>
    </row>
    <row r="17" spans="1:5" ht="14.25" customHeight="1" thickBot="1">
      <c r="A17" s="28">
        <v>20</v>
      </c>
      <c r="B17" s="29">
        <v>0.15</v>
      </c>
      <c r="C17" s="30">
        <f t="shared" si="0"/>
        <v>4.0760869565217384</v>
      </c>
      <c r="D17" s="29">
        <v>0.05</v>
      </c>
      <c r="E17" s="31">
        <f t="shared" si="1"/>
        <v>1.3586956521739131</v>
      </c>
    </row>
  </sheetData>
  <mergeCells count="3">
    <mergeCell ref="B2:C2"/>
    <mergeCell ref="D2:E2"/>
    <mergeCell ref="A1:E1"/>
  </mergeCells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5" sqref="A15"/>
    </sheetView>
  </sheetViews>
  <sheetFormatPr defaultRowHeight="13"/>
  <cols>
    <col min="1" max="1" width="27.08984375" customWidth="1"/>
    <col min="3" max="3" width="3" customWidth="1"/>
    <col min="4" max="4" width="10.7265625" customWidth="1"/>
    <col min="5" max="5" width="11" customWidth="1"/>
  </cols>
  <sheetData>
    <row r="1" spans="1:5" ht="13.5" thickBot="1">
      <c r="A1" s="40" t="s">
        <v>8</v>
      </c>
      <c r="B1" s="41"/>
      <c r="C1" s="41"/>
      <c r="D1" s="41"/>
      <c r="E1" s="42"/>
    </row>
    <row r="2" spans="1:5" ht="13.5" thickBot="1">
      <c r="A2" s="15"/>
      <c r="B2" s="16"/>
      <c r="C2" s="16" t="s">
        <v>9</v>
      </c>
      <c r="D2" s="16" t="s">
        <v>10</v>
      </c>
      <c r="E2" s="17" t="s">
        <v>16</v>
      </c>
    </row>
    <row r="3" spans="1:5">
      <c r="A3" s="8" t="s">
        <v>11</v>
      </c>
      <c r="B3" s="21">
        <v>1E-3</v>
      </c>
      <c r="C3" s="18">
        <v>1</v>
      </c>
      <c r="D3" s="13">
        <v>3.7499999999999999E-3</v>
      </c>
      <c r="E3" s="14">
        <f>D3*(D3-$B$5)/C3</f>
        <v>2.8124999999999993E-6</v>
      </c>
    </row>
    <row r="4" spans="1:5">
      <c r="A4" s="1" t="s">
        <v>12</v>
      </c>
      <c r="B4" s="22">
        <v>0.45</v>
      </c>
      <c r="C4" s="19">
        <v>2</v>
      </c>
      <c r="D4" s="7">
        <v>4.1999999999999997E-3</v>
      </c>
      <c r="E4" s="10">
        <f t="shared" ref="E4:E9" si="0">D4*(D4-$B$5)/C4</f>
        <v>2.5199999999999992E-6</v>
      </c>
    </row>
    <row r="5" spans="1:5">
      <c r="A5" s="1" t="s">
        <v>13</v>
      </c>
      <c r="B5" s="22">
        <v>3.0000000000000001E-3</v>
      </c>
      <c r="C5" s="19">
        <v>3</v>
      </c>
      <c r="D5" s="7">
        <v>4.7499999999999999E-3</v>
      </c>
      <c r="E5" s="10">
        <f t="shared" si="0"/>
        <v>2.7708333333333328E-6</v>
      </c>
    </row>
    <row r="6" spans="1:5">
      <c r="A6" s="1"/>
      <c r="B6" s="9"/>
      <c r="C6" s="19">
        <v>4</v>
      </c>
      <c r="D6" s="7">
        <v>5.1500000000000001E-3</v>
      </c>
      <c r="E6" s="10">
        <f t="shared" si="0"/>
        <v>2.7681249999999999E-6</v>
      </c>
    </row>
    <row r="7" spans="1:5">
      <c r="A7" s="1"/>
      <c r="B7" s="9"/>
      <c r="C7" s="19">
        <v>5</v>
      </c>
      <c r="D7" s="7">
        <v>5.4999999999999997E-3</v>
      </c>
      <c r="E7" s="10">
        <f t="shared" si="0"/>
        <v>2.7499999999999995E-6</v>
      </c>
    </row>
    <row r="8" spans="1:5">
      <c r="A8" s="1"/>
      <c r="B8" s="9"/>
      <c r="C8" s="19">
        <v>6</v>
      </c>
      <c r="D8" s="7">
        <v>5.8500000000000002E-3</v>
      </c>
      <c r="E8" s="10">
        <f t="shared" si="0"/>
        <v>2.7787499999999999E-6</v>
      </c>
    </row>
    <row r="9" spans="1:5">
      <c r="A9" s="1"/>
      <c r="B9" s="9"/>
      <c r="C9" s="19">
        <v>7</v>
      </c>
      <c r="D9" s="7">
        <v>6.1500000000000001E-3</v>
      </c>
      <c r="E9" s="10">
        <f t="shared" si="0"/>
        <v>2.7675000000000002E-6</v>
      </c>
    </row>
    <row r="10" spans="1:5">
      <c r="A10" s="1" t="s">
        <v>14</v>
      </c>
      <c r="B10" s="9"/>
      <c r="C10" s="19"/>
      <c r="D10" s="7"/>
      <c r="E10" s="10">
        <f>AVERAGE(E3:E9)</f>
        <v>2.7382440476190474E-6</v>
      </c>
    </row>
    <row r="11" spans="1:5" ht="13.5" thickBot="1">
      <c r="A11" s="2" t="s">
        <v>15</v>
      </c>
      <c r="B11" s="23"/>
      <c r="C11" s="20"/>
      <c r="D11" s="11"/>
      <c r="E11" s="12">
        <f>B3/(2*B4^2)*E10</f>
        <v>6.7610964138741906E-9</v>
      </c>
    </row>
    <row r="12" spans="1:5">
      <c r="C12" t="s">
        <v>20</v>
      </c>
    </row>
  </sheetData>
  <mergeCells count="1">
    <mergeCell ref="A1:E1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桜庭玉藻</cp:lastModifiedBy>
  <dcterms:created xsi:type="dcterms:W3CDTF">2000-07-10T13:55:26Z</dcterms:created>
  <dcterms:modified xsi:type="dcterms:W3CDTF">2014-08-09T09:49:36Z</dcterms:modified>
</cp:coreProperties>
</file>