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玉藻\Dropbox\各種\自然科学実験\物理\5B 光電効果\実験データ\"/>
    </mc:Choice>
  </mc:AlternateContent>
  <bookViews>
    <workbookView xWindow="120" yWindow="110" windowWidth="9560" windowHeight="87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22" i="1" l="1"/>
  <c r="D22" i="1"/>
  <c r="E22" i="1"/>
  <c r="F22" i="1"/>
  <c r="C23" i="1"/>
  <c r="B26" i="1" s="1"/>
  <c r="D23" i="1"/>
  <c r="E23" i="1"/>
  <c r="F23" i="1"/>
  <c r="E25" i="1"/>
  <c r="F25" i="1"/>
  <c r="G25" i="1"/>
  <c r="E26" i="1"/>
  <c r="B25" i="1" l="1"/>
</calcChain>
</file>

<file path=xl/sharedStrings.xml><?xml version="1.0" encoding="utf-8"?>
<sst xmlns="http://schemas.openxmlformats.org/spreadsheetml/2006/main" count="21" uniqueCount="21">
  <si>
    <t>光電流</t>
  </si>
  <si>
    <t>（μA）</t>
  </si>
  <si>
    <t>逆電圧（V）</t>
  </si>
  <si>
    <t>目盛板 0°</t>
  </si>
  <si>
    <t>目盛板 -8°</t>
  </si>
  <si>
    <t>目盛板 -4°</t>
  </si>
  <si>
    <r>
      <t xml:space="preserve">目盛板 </t>
    </r>
    <r>
      <rPr>
        <sz val="11"/>
        <rFont val="MingLiU"/>
        <family val="3"/>
        <charset val="136"/>
      </rPr>
      <t>–</t>
    </r>
    <r>
      <rPr>
        <sz val="11"/>
        <rFont val="ＭＳ Ｐゴシック"/>
        <family val="3"/>
        <charset val="128"/>
      </rPr>
      <t>2°</t>
    </r>
  </si>
  <si>
    <t>角度[°]</t>
  </si>
  <si>
    <t>周波数[Hz]</t>
  </si>
  <si>
    <t>x</t>
    <phoneticPr fontId="1"/>
  </si>
  <si>
    <t>y</t>
    <phoneticPr fontId="1"/>
  </si>
  <si>
    <t>xy</t>
    <phoneticPr fontId="1"/>
  </si>
  <si>
    <t>x^2</t>
    <phoneticPr fontId="1"/>
  </si>
  <si>
    <t>阻止電圧[V]</t>
    <phoneticPr fontId="1"/>
  </si>
  <si>
    <t>h</t>
    <phoneticPr fontId="1"/>
  </si>
  <si>
    <t>W</t>
    <phoneticPr fontId="1"/>
  </si>
  <si>
    <t>a</t>
    <phoneticPr fontId="1"/>
  </si>
  <si>
    <t>b</t>
    <phoneticPr fontId="1"/>
  </si>
  <si>
    <t>実験値</t>
    <rPh sb="0" eb="2">
      <t>ジッケン</t>
    </rPh>
    <rPh sb="2" eb="3">
      <t>チ</t>
    </rPh>
    <phoneticPr fontId="1"/>
  </si>
  <si>
    <t>理論値</t>
    <rPh sb="0" eb="2">
      <t>リロン</t>
    </rPh>
    <rPh sb="2" eb="3">
      <t>チ</t>
    </rPh>
    <phoneticPr fontId="1"/>
  </si>
  <si>
    <t>精度</t>
    <rPh sb="0" eb="2">
      <t>セイド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</si>
</sst>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#,##0.000;[Red]\-#,##0.000"/>
  </numFmts>
  <fonts count="3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MingLiU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77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60063747853229"/>
          <c:y val="8.8019822606534279E-2"/>
          <c:w val="0.58408429819625463"/>
          <c:h val="0.7530584823003487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50" b="0" i="0" u="none" strike="noStrike" baseline="0">
                      <a:solidFill>
                        <a:srgbClr val="000000"/>
                      </a:solidFill>
                      <a:latin typeface="ＭＳ Ｐゴシック"/>
                      <a:ea typeface="ＭＳ Ｐゴシック"/>
                      <a:cs typeface="ＭＳ Ｐゴシック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Sheet1!$C$20:$F$20</c:f>
              <c:numCache>
                <c:formatCode>General</c:formatCode>
                <c:ptCount val="4"/>
                <c:pt idx="0">
                  <c:v>5.09</c:v>
                </c:pt>
                <c:pt idx="1">
                  <c:v>5.56</c:v>
                </c:pt>
                <c:pt idx="2">
                  <c:v>6.14</c:v>
                </c:pt>
                <c:pt idx="3">
                  <c:v>7.78</c:v>
                </c:pt>
              </c:numCache>
            </c:numRef>
          </c:xVal>
          <c:yVal>
            <c:numRef>
              <c:f>Sheet1!$C$21:$F$21</c:f>
              <c:numCache>
                <c:formatCode>General</c:formatCode>
                <c:ptCount val="4"/>
                <c:pt idx="0">
                  <c:v>0.61</c:v>
                </c:pt>
                <c:pt idx="1">
                  <c:v>0.78</c:v>
                </c:pt>
                <c:pt idx="2">
                  <c:v>1.1299999999999999</c:v>
                </c:pt>
                <c:pt idx="3">
                  <c:v>1.66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425800"/>
        <c:axId val="243423448"/>
      </c:scatterChart>
      <c:valAx>
        <c:axId val="2434258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3423448"/>
        <c:crosses val="autoZero"/>
        <c:crossBetween val="midCat"/>
      </c:valAx>
      <c:valAx>
        <c:axId val="243423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342580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972999723233878"/>
          <c:y val="0.39119921158459675"/>
          <c:w val="0.25375384677420831"/>
          <c:h val="0.149144699416627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577850</xdr:colOff>
      <xdr:row>0</xdr:row>
      <xdr:rowOff>139700</xdr:rowOff>
    </xdr:from>
    <xdr:to>
      <xdr:col>7</xdr:col>
      <xdr:colOff>438150</xdr:colOff>
      <xdr:row>16</xdr:row>
      <xdr:rowOff>76200</xdr:rowOff>
    </xdr:to>
    <xdr:graphicFrame macro="">
      <xdr:nvGraphicFramePr>
        <xdr:cNvPr id="1025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G25" sqref="G25"/>
    </sheetView>
  </sheetViews>
  <sheetFormatPr defaultRowHeight="13"/>
  <cols>
    <col min="1" max="1" width="13.36328125" customWidth="1"/>
    <col min="2" max="2" width="10.26953125" bestFit="1" customWidth="1"/>
    <col min="3" max="4" width="11.26953125" bestFit="1" customWidth="1"/>
    <col min="5" max="5" width="12.26953125" bestFit="1" customWidth="1"/>
  </cols>
  <sheetData>
    <row r="1" spans="1:5">
      <c r="A1" t="s">
        <v>0</v>
      </c>
    </row>
    <row r="2" spans="1:5">
      <c r="A2" t="s">
        <v>1</v>
      </c>
      <c r="B2" t="s">
        <v>2</v>
      </c>
    </row>
    <row r="3" spans="1:5" ht="14.5">
      <c r="B3" t="s">
        <v>3</v>
      </c>
      <c r="C3" t="s">
        <v>4</v>
      </c>
      <c r="D3" t="s">
        <v>5</v>
      </c>
      <c r="E3" t="s">
        <v>6</v>
      </c>
    </row>
    <row r="4" spans="1:5">
      <c r="A4">
        <v>0.01</v>
      </c>
      <c r="B4" s="1">
        <v>0.61</v>
      </c>
      <c r="C4" s="1">
        <v>1.66</v>
      </c>
      <c r="D4" s="1">
        <v>1.1299999999999999</v>
      </c>
      <c r="E4" s="1">
        <v>0.78</v>
      </c>
    </row>
    <row r="5" spans="1:5">
      <c r="A5">
        <v>0.02</v>
      </c>
      <c r="B5" s="1">
        <v>0.57999999999999996</v>
      </c>
      <c r="C5" s="1">
        <v>1.56</v>
      </c>
      <c r="D5" s="1">
        <v>1.01</v>
      </c>
      <c r="E5" s="1">
        <v>0.72</v>
      </c>
    </row>
    <row r="6" spans="1:5">
      <c r="A6">
        <v>0.04</v>
      </c>
      <c r="B6" s="1">
        <v>0.26</v>
      </c>
      <c r="C6" s="1">
        <v>1.5</v>
      </c>
      <c r="D6" s="1">
        <v>0.96</v>
      </c>
      <c r="E6" s="1">
        <v>0.69</v>
      </c>
    </row>
    <row r="7" spans="1:5">
      <c r="A7">
        <v>0.1</v>
      </c>
      <c r="B7" s="1">
        <v>0.52</v>
      </c>
      <c r="C7" s="1">
        <v>1.42</v>
      </c>
      <c r="D7" s="1">
        <v>0.9</v>
      </c>
      <c r="E7" s="1">
        <v>0.65</v>
      </c>
    </row>
    <row r="8" spans="1:5">
      <c r="A8">
        <v>0.2</v>
      </c>
      <c r="B8" s="1">
        <v>0.5</v>
      </c>
      <c r="C8" s="1">
        <v>1.35</v>
      </c>
      <c r="D8" s="1">
        <v>0.86</v>
      </c>
      <c r="E8" s="1">
        <v>0.62</v>
      </c>
    </row>
    <row r="9" spans="1:5">
      <c r="A9">
        <v>0.4</v>
      </c>
      <c r="B9" s="1">
        <v>0.47</v>
      </c>
      <c r="C9" s="1">
        <v>1.28</v>
      </c>
      <c r="D9" s="1">
        <v>0.83</v>
      </c>
      <c r="E9" s="1">
        <v>0.57999999999999996</v>
      </c>
    </row>
    <row r="10" spans="1:5">
      <c r="A10">
        <v>1</v>
      </c>
      <c r="B10" s="1">
        <v>0.43</v>
      </c>
      <c r="C10" s="1">
        <v>1.19</v>
      </c>
      <c r="D10" s="1">
        <v>0.78</v>
      </c>
      <c r="E10" s="1">
        <v>0.54</v>
      </c>
    </row>
    <row r="11" spans="1:5">
      <c r="A11">
        <v>2</v>
      </c>
      <c r="B11" s="1">
        <v>0.4</v>
      </c>
      <c r="C11" s="1">
        <v>1.08</v>
      </c>
      <c r="D11" s="1">
        <v>0.74</v>
      </c>
      <c r="E11" s="1">
        <v>0.5</v>
      </c>
    </row>
    <row r="12" spans="1:5">
      <c r="A12">
        <v>4</v>
      </c>
      <c r="B12" s="1">
        <v>0.36</v>
      </c>
      <c r="C12" s="1">
        <v>0.98</v>
      </c>
      <c r="D12" s="1">
        <v>0.7</v>
      </c>
      <c r="E12" s="1">
        <v>0.45</v>
      </c>
    </row>
    <row r="13" spans="1:5">
      <c r="A13">
        <v>10</v>
      </c>
      <c r="B13" s="1">
        <v>0.3</v>
      </c>
      <c r="C13" s="1">
        <v>0.81</v>
      </c>
      <c r="D13" s="1"/>
      <c r="E13" s="1"/>
    </row>
    <row r="14" spans="1:5">
      <c r="A14">
        <v>20</v>
      </c>
      <c r="B14" s="1">
        <v>0.24</v>
      </c>
      <c r="C14" s="1">
        <v>0.64</v>
      </c>
      <c r="D14" s="1"/>
      <c r="E14" s="1"/>
    </row>
    <row r="15" spans="1:5">
      <c r="A15">
        <v>40</v>
      </c>
      <c r="B15" s="1">
        <v>0.17</v>
      </c>
      <c r="C15" s="1">
        <v>0.43</v>
      </c>
      <c r="D15" s="1"/>
      <c r="E15" s="1"/>
    </row>
    <row r="16" spans="1:5">
      <c r="A16">
        <v>100</v>
      </c>
      <c r="B16">
        <v>0</v>
      </c>
      <c r="C16">
        <v>0</v>
      </c>
      <c r="D16">
        <v>0</v>
      </c>
      <c r="E16">
        <v>0</v>
      </c>
    </row>
    <row r="19" spans="1:7">
      <c r="A19" t="s">
        <v>7</v>
      </c>
      <c r="C19">
        <v>0</v>
      </c>
      <c r="D19">
        <v>-2</v>
      </c>
      <c r="E19">
        <v>-4</v>
      </c>
      <c r="F19">
        <v>-8</v>
      </c>
    </row>
    <row r="20" spans="1:7">
      <c r="A20" t="s">
        <v>8</v>
      </c>
      <c r="B20" t="s">
        <v>9</v>
      </c>
      <c r="C20">
        <v>5.09</v>
      </c>
      <c r="D20">
        <v>5.56</v>
      </c>
      <c r="E20">
        <v>6.14</v>
      </c>
      <c r="F20">
        <v>7.78</v>
      </c>
    </row>
    <row r="21" spans="1:7">
      <c r="A21" t="s">
        <v>13</v>
      </c>
      <c r="B21" t="s">
        <v>10</v>
      </c>
      <c r="C21">
        <v>0.61</v>
      </c>
      <c r="D21">
        <v>0.78</v>
      </c>
      <c r="E21">
        <v>1.1299999999999999</v>
      </c>
      <c r="F21">
        <v>1.66</v>
      </c>
    </row>
    <row r="22" spans="1:7">
      <c r="B22" t="s">
        <v>11</v>
      </c>
      <c r="C22">
        <f>C20*C21</f>
        <v>3.1048999999999998</v>
      </c>
      <c r="D22">
        <f>D20*D21</f>
        <v>4.3368000000000002</v>
      </c>
      <c r="E22">
        <f>E20*E21</f>
        <v>6.9381999999999993</v>
      </c>
      <c r="F22">
        <f>F20*F21</f>
        <v>12.9148</v>
      </c>
    </row>
    <row r="23" spans="1:7">
      <c r="B23" t="s">
        <v>12</v>
      </c>
      <c r="C23">
        <f>C20^2</f>
        <v>25.908099999999997</v>
      </c>
      <c r="D23">
        <f>D20^2</f>
        <v>30.913599999999995</v>
      </c>
      <c r="E23">
        <f>E20^2</f>
        <v>37.699599999999997</v>
      </c>
      <c r="F23">
        <f>F20^2</f>
        <v>60.528400000000005</v>
      </c>
    </row>
    <row r="24" spans="1:7">
      <c r="E24" t="s">
        <v>18</v>
      </c>
      <c r="F24" t="s">
        <v>19</v>
      </c>
      <c r="G24" t="s">
        <v>20</v>
      </c>
    </row>
    <row r="25" spans="1:7">
      <c r="A25" t="s">
        <v>16</v>
      </c>
      <c r="B25" s="2">
        <f>(4*SUM(C22:F22)-SUM(C20:F20)*SUM(C21:F21))/(4*SUM(C23:F23)-SUM(C20:F20)^2)</f>
        <v>0.39216659904686307</v>
      </c>
      <c r="D25" t="s">
        <v>14</v>
      </c>
      <c r="E25">
        <f>0.32*10^-14*1.6*10^-19</f>
        <v>5.1200000000000006E-34</v>
      </c>
      <c r="F25">
        <f>6.63*10^-34</f>
        <v>6.6300000000000008E-34</v>
      </c>
      <c r="G25">
        <f>(F25-E25)/F25</f>
        <v>0.2277526395173454</v>
      </c>
    </row>
    <row r="26" spans="1:7">
      <c r="A26" t="s">
        <v>17</v>
      </c>
      <c r="B26" s="3">
        <f>(SUM(C23:F23)*SUM(C21:F21)-SUM(C20:F20)*SUM(C22:F22))/(4*SUM(C23:F23)-SUM(C20:F20)^2)</f>
        <v>-1.3638833346453598</v>
      </c>
      <c r="D26" t="s">
        <v>15</v>
      </c>
      <c r="E26">
        <f>1.364*1.6*10^-19</f>
        <v>2.1824000000000004E-19</v>
      </c>
    </row>
  </sheetData>
  <phoneticPr fontId="1"/>
  <pageMargins left="0.75" right="0.75" top="1" bottom="1" header="0.51200000000000001" footer="0.51200000000000001"/>
  <pageSetup paperSize="9" orientation="portrait" horizontalDpi="4294967294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/>
  <sheetData/>
  <phoneticPr fontId="1"/>
  <pageMargins left="0.75" right="0.75" top="1" bottom="1" header="0.51200000000000001" footer="0.5120000000000000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/>
  <sheetData/>
  <phoneticPr fontId="1"/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政木　智成</dc:creator>
  <cp:lastModifiedBy>桜庭玉藻</cp:lastModifiedBy>
  <dcterms:created xsi:type="dcterms:W3CDTF">2001-07-07T06:36:12Z</dcterms:created>
  <dcterms:modified xsi:type="dcterms:W3CDTF">2014-08-11T01:39:08Z</dcterms:modified>
</cp:coreProperties>
</file>