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4 光\実験データ\"/>
    </mc:Choice>
  </mc:AlternateContent>
  <bookViews>
    <workbookView xWindow="360" yWindow="90" windowWidth="13880" windowHeight="94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D2" i="1"/>
  <c r="C3" i="1"/>
  <c r="D3" i="1"/>
  <c r="H3" i="1"/>
  <c r="J3" i="1"/>
  <c r="C4" i="1"/>
  <c r="D4" i="1"/>
  <c r="H4" i="1"/>
  <c r="J4" i="1"/>
  <c r="N4" i="1"/>
  <c r="N11" i="1" s="1"/>
  <c r="C5" i="1"/>
  <c r="D5" i="1"/>
  <c r="H5" i="1"/>
  <c r="J5" i="1"/>
  <c r="N5" i="1"/>
  <c r="C6" i="1"/>
  <c r="D6" i="1"/>
  <c r="H6" i="1"/>
  <c r="J6" i="1"/>
  <c r="N6" i="1"/>
  <c r="C7" i="1"/>
  <c r="D7" i="1"/>
  <c r="H7" i="1"/>
  <c r="J7" i="1"/>
  <c r="N7" i="1"/>
  <c r="C8" i="1"/>
  <c r="D8" i="1"/>
  <c r="H8" i="1"/>
  <c r="J8" i="1"/>
  <c r="N8" i="1"/>
  <c r="C9" i="1"/>
  <c r="D9" i="1"/>
  <c r="H9" i="1"/>
  <c r="J9" i="1"/>
  <c r="N9" i="1"/>
  <c r="C10" i="1"/>
  <c r="D10" i="1"/>
  <c r="H10" i="1"/>
  <c r="J10" i="1"/>
  <c r="N10" i="1"/>
  <c r="C11" i="1"/>
  <c r="D11" i="1"/>
  <c r="H11" i="1"/>
  <c r="J11" i="1"/>
  <c r="C12" i="1"/>
  <c r="D12" i="1"/>
  <c r="H12" i="1"/>
  <c r="C13" i="1"/>
  <c r="D13" i="1"/>
  <c r="H13" i="1"/>
  <c r="C14" i="1"/>
  <c r="D14" i="1"/>
  <c r="H14" i="1"/>
  <c r="J14" i="1"/>
  <c r="C15" i="1"/>
  <c r="D15" i="1"/>
  <c r="H15" i="1"/>
  <c r="J15" i="1"/>
  <c r="C16" i="1"/>
  <c r="D16" i="1"/>
  <c r="H16" i="1"/>
  <c r="J16" i="1"/>
  <c r="N16" i="1"/>
  <c r="C17" i="1"/>
  <c r="D17" i="1"/>
  <c r="H17" i="1"/>
  <c r="J17" i="1"/>
  <c r="N17" i="1"/>
  <c r="C18" i="1"/>
  <c r="D18" i="1"/>
  <c r="H18" i="1"/>
  <c r="J18" i="1"/>
  <c r="N18" i="1"/>
  <c r="C19" i="1"/>
  <c r="D19" i="1"/>
  <c r="H19" i="1"/>
  <c r="J19" i="1"/>
  <c r="N19" i="1"/>
  <c r="N22" i="1" s="1"/>
  <c r="C20" i="1"/>
  <c r="D20" i="1"/>
  <c r="H20" i="1"/>
  <c r="J20" i="1"/>
  <c r="N20" i="1"/>
  <c r="N21" i="1"/>
</calcChain>
</file>

<file path=xl/sharedStrings.xml><?xml version="1.0" encoding="utf-8"?>
<sst xmlns="http://schemas.openxmlformats.org/spreadsheetml/2006/main" count="27" uniqueCount="16">
  <si>
    <t>回転角θ[°]</t>
    <rPh sb="0" eb="2">
      <t>カイテン</t>
    </rPh>
    <rPh sb="2" eb="3">
      <t>カク</t>
    </rPh>
    <phoneticPr fontId="1"/>
  </si>
  <si>
    <t>入射光強度[Ｖ]</t>
    <rPh sb="0" eb="2">
      <t>ニュウシャ</t>
    </rPh>
    <rPh sb="2" eb="3">
      <t>コウ</t>
    </rPh>
    <rPh sb="3" eb="5">
      <t>キョウド</t>
    </rPh>
    <phoneticPr fontId="1"/>
  </si>
  <si>
    <t>透過率</t>
    <rPh sb="0" eb="3">
      <t>トウカリツ</t>
    </rPh>
    <phoneticPr fontId="1"/>
  </si>
  <si>
    <t>入射角θ[°]</t>
    <rPh sb="0" eb="3">
      <t>ニュウシャカク</t>
    </rPh>
    <phoneticPr fontId="1"/>
  </si>
  <si>
    <t>-</t>
    <phoneticPr fontId="1"/>
  </si>
  <si>
    <t>偏光板：垂直[Ｖ]</t>
    <rPh sb="0" eb="2">
      <t>ヘンコウ</t>
    </rPh>
    <rPh sb="2" eb="3">
      <t>バン</t>
    </rPh>
    <rPh sb="4" eb="6">
      <t>スイチョク</t>
    </rPh>
    <phoneticPr fontId="1"/>
  </si>
  <si>
    <t>垂直：反射率</t>
    <rPh sb="0" eb="2">
      <t>スイチョク</t>
    </rPh>
    <rPh sb="3" eb="5">
      <t>ハンシャ</t>
    </rPh>
    <rPh sb="5" eb="6">
      <t>リツ</t>
    </rPh>
    <phoneticPr fontId="1"/>
  </si>
  <si>
    <t>偏光板：平行[Ｖ]</t>
    <rPh sb="0" eb="2">
      <t>ヘンコウ</t>
    </rPh>
    <rPh sb="2" eb="3">
      <t>バン</t>
    </rPh>
    <rPh sb="4" eb="6">
      <t>ヘイコウ</t>
    </rPh>
    <phoneticPr fontId="1"/>
  </si>
  <si>
    <t>平行：反射率</t>
    <rPh sb="0" eb="2">
      <t>ヘイコウ</t>
    </rPh>
    <rPh sb="3" eb="5">
      <t>ハンシャ</t>
    </rPh>
    <rPh sb="5" eb="6">
      <t>リツ</t>
    </rPh>
    <phoneticPr fontId="1"/>
  </si>
  <si>
    <t>L=46.00cm、d=0.5mm</t>
    <phoneticPr fontId="1"/>
  </si>
  <si>
    <t>L=31.00cm、d=1.0mm</t>
    <phoneticPr fontId="1"/>
  </si>
  <si>
    <t>平均値</t>
    <rPh sb="0" eb="3">
      <t>ヘイキンチ</t>
    </rPh>
    <phoneticPr fontId="1"/>
  </si>
  <si>
    <t>m</t>
    <phoneticPr fontId="1"/>
  </si>
  <si>
    <t>lm[mm]</t>
    <phoneticPr fontId="1"/>
  </si>
  <si>
    <t>lm(lm-l0)/m[mm2]</t>
    <phoneticPr fontId="1"/>
  </si>
  <si>
    <t>透過率（相対強度）</t>
    <rPh sb="0" eb="3">
      <t>トウカリツ</t>
    </rPh>
    <rPh sb="4" eb="6">
      <t>ソウタイ</t>
    </rPh>
    <rPh sb="6" eb="8">
      <t>キョウド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</si>
</sst>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_ "/>
    <numFmt numFmtId="177" formatCode="0.000_ "/>
    <numFmt numFmtId="178" formatCode="0.00_ "/>
    <numFmt numFmtId="179" formatCode="0.0_ "/>
  </numFmts>
  <fonts count="4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177" fontId="0" fillId="0" borderId="1" xfId="0" applyNumberFormat="1" applyBorder="1"/>
    <xf numFmtId="178" fontId="0" fillId="0" borderId="1" xfId="0" applyNumberFormat="1" applyBorder="1"/>
    <xf numFmtId="0" fontId="0" fillId="0" borderId="2" xfId="0" applyBorder="1"/>
    <xf numFmtId="0" fontId="0" fillId="0" borderId="3" xfId="0" applyBorder="1"/>
    <xf numFmtId="177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78" fontId="0" fillId="0" borderId="6" xfId="0" applyNumberFormat="1" applyBorder="1"/>
    <xf numFmtId="176" fontId="0" fillId="0" borderId="7" xfId="0" applyNumberFormat="1" applyBorder="1"/>
    <xf numFmtId="0" fontId="0" fillId="0" borderId="7" xfId="0" applyBorder="1" applyAlignment="1">
      <alignment horizontal="center"/>
    </xf>
    <xf numFmtId="177" fontId="0" fillId="0" borderId="7" xfId="0" applyNumberFormat="1" applyBorder="1"/>
    <xf numFmtId="178" fontId="0" fillId="0" borderId="7" xfId="0" applyNumberFormat="1" applyBorder="1"/>
    <xf numFmtId="0" fontId="0" fillId="0" borderId="4" xfId="0" applyBorder="1"/>
    <xf numFmtId="0" fontId="0" fillId="0" borderId="6" xfId="0" applyBorder="1"/>
    <xf numFmtId="0" fontId="2" fillId="0" borderId="2" xfId="0" applyFont="1" applyBorder="1"/>
    <xf numFmtId="0" fontId="2" fillId="0" borderId="8" xfId="0" applyFont="1" applyBorder="1"/>
    <xf numFmtId="0" fontId="2" fillId="0" borderId="9" xfId="0" applyFont="1" applyFill="1" applyBorder="1"/>
    <xf numFmtId="0" fontId="2" fillId="0" borderId="8" xfId="0" applyFont="1" applyFill="1" applyBorder="1"/>
    <xf numFmtId="0" fontId="2" fillId="0" borderId="2" xfId="0" applyFont="1" applyFill="1" applyBorder="1"/>
    <xf numFmtId="179" fontId="0" fillId="0" borderId="1" xfId="0" applyNumberFormat="1" applyBorder="1"/>
    <xf numFmtId="179" fontId="0" fillId="0" borderId="3" xfId="0" applyNumberFormat="1" applyBorder="1"/>
    <xf numFmtId="179" fontId="0" fillId="0" borderId="2" xfId="0" applyNumberFormat="1" applyBorder="1"/>
    <xf numFmtId="0" fontId="3" fillId="0" borderId="2" xfId="0" applyFont="1" applyBorder="1"/>
    <xf numFmtId="0" fontId="2" fillId="2" borderId="2" xfId="0" applyFont="1" applyFill="1" applyBorder="1"/>
    <xf numFmtId="178" fontId="0" fillId="2" borderId="3" xfId="0" applyNumberFormat="1" applyFill="1" applyBorder="1"/>
    <xf numFmtId="178" fontId="0" fillId="2" borderId="1" xfId="0" applyNumberFormat="1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747756525072387"/>
          <c:y val="0.903541233269223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9626213005195417"/>
          <c:y val="0.12218707069121168"/>
          <c:w val="0.73645027848066602"/>
          <c:h val="0.60450445499862626"/>
        </c:manualLayout>
      </c:layout>
      <c:scatterChart>
        <c:scatterStyle val="smoothMarker"/>
        <c:varyColors val="0"/>
        <c:ser>
          <c:idx val="0"/>
          <c:order val="0"/>
          <c:tx>
            <c:v>φと透過率の関係</c:v>
          </c:tx>
          <c:spPr>
            <a:ln w="12700">
              <a:solidFill>
                <a:srgbClr val="333333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333333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Sheet1!$C$2:$C$20</c:f>
              <c:numCache>
                <c:formatCode>0.000_ </c:formatCode>
                <c:ptCount val="19"/>
                <c:pt idx="0">
                  <c:v>1</c:v>
                </c:pt>
                <c:pt idx="1">
                  <c:v>0.99827882960413084</c:v>
                </c:pt>
                <c:pt idx="2">
                  <c:v>0.98278829604130802</c:v>
                </c:pt>
                <c:pt idx="3">
                  <c:v>0.95524956970740116</c:v>
                </c:pt>
                <c:pt idx="4">
                  <c:v>0.92771084337349408</c:v>
                </c:pt>
                <c:pt idx="5">
                  <c:v>0.8519793459552496</c:v>
                </c:pt>
                <c:pt idx="6">
                  <c:v>0.75903614457831325</c:v>
                </c:pt>
                <c:pt idx="7">
                  <c:v>0.67125645438898462</c:v>
                </c:pt>
                <c:pt idx="8">
                  <c:v>0.58519793459552505</c:v>
                </c:pt>
                <c:pt idx="9">
                  <c:v>0.51635111876075734</c:v>
                </c:pt>
                <c:pt idx="10">
                  <c:v>0.42168674698795183</c:v>
                </c:pt>
                <c:pt idx="11">
                  <c:v>0.32702237521514632</c:v>
                </c:pt>
                <c:pt idx="12">
                  <c:v>0.27108433734939763</c:v>
                </c:pt>
                <c:pt idx="13">
                  <c:v>0.20223752151462995</c:v>
                </c:pt>
                <c:pt idx="14">
                  <c:v>0.13941480206540449</c:v>
                </c:pt>
                <c:pt idx="15">
                  <c:v>6.884681583476765E-2</c:v>
                </c:pt>
                <c:pt idx="16">
                  <c:v>3.2702237521514632E-2</c:v>
                </c:pt>
                <c:pt idx="17">
                  <c:v>8.6058519793459562E-3</c:v>
                </c:pt>
                <c:pt idx="1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15816"/>
        <c:axId val="395116208"/>
      </c:scatterChart>
      <c:valAx>
        <c:axId val="39511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l-GR" altLang="ja-JP"/>
                  <a:t>φ[°]</a:t>
                </a:r>
              </a:p>
            </c:rich>
          </c:tx>
          <c:layout>
            <c:manualLayout>
              <c:xMode val="edge"/>
              <c:yMode val="edge"/>
              <c:x val="0.52149651699519251"/>
              <c:y val="0.832801350237469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5116208"/>
        <c:crosses val="autoZero"/>
        <c:crossBetween val="midCat"/>
      </c:valAx>
      <c:valAx>
        <c:axId val="395116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透過率</a:t>
                </a:r>
              </a:p>
            </c:rich>
          </c:tx>
          <c:layout>
            <c:manualLayout>
              <c:xMode val="edge"/>
              <c:yMode val="edge"/>
              <c:x val="5.2336568013854438E-2"/>
              <c:y val="0.3408376182439062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51158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反射率と入射角の関係</a:t>
            </a:r>
          </a:p>
        </c:rich>
      </c:tx>
      <c:layout>
        <c:manualLayout>
          <c:xMode val="edge"/>
          <c:yMode val="edge"/>
          <c:x val="0.3759697037944067"/>
          <c:y val="0.8888895778224034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48094658609381"/>
          <c:y val="0.11428580286288044"/>
          <c:w val="0.75775337208047955"/>
          <c:h val="0.657143366461562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平行：反射率</c:v>
                </c:pt>
              </c:strCache>
            </c:strRef>
          </c:tx>
          <c:spPr>
            <a:ln w="12700">
              <a:solidFill>
                <a:srgbClr val="333333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333333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xVal>
            <c:numRef>
              <c:f>Sheet1!$F$2:$F$20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Sheet1!$J$2:$J$20</c:f>
              <c:numCache>
                <c:formatCode>0.00_ </c:formatCode>
                <c:ptCount val="19"/>
                <c:pt idx="0" formatCode="General">
                  <c:v>0</c:v>
                </c:pt>
                <c:pt idx="1">
                  <c:v>3.8500000000000006E-2</c:v>
                </c:pt>
                <c:pt idx="2">
                  <c:v>4.1184210526315788E-2</c:v>
                </c:pt>
                <c:pt idx="3">
                  <c:v>3.8684210526315786E-2</c:v>
                </c:pt>
                <c:pt idx="4">
                  <c:v>3.6394736842105264E-2</c:v>
                </c:pt>
                <c:pt idx="5">
                  <c:v>3.2105263157894741E-2</c:v>
                </c:pt>
                <c:pt idx="6">
                  <c:v>2.5000000000000001E-2</c:v>
                </c:pt>
                <c:pt idx="7">
                  <c:v>2.2105263157894739E-2</c:v>
                </c:pt>
                <c:pt idx="8">
                  <c:v>1.5263157894736843E-2</c:v>
                </c:pt>
                <c:pt idx="9">
                  <c:v>1.1447368421052631E-2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3.1578947368421056E-3</c:v>
                </c:pt>
                <c:pt idx="13">
                  <c:v>1.7894736842105265E-2</c:v>
                </c:pt>
                <c:pt idx="14">
                  <c:v>5.2631578947368425E-2</c:v>
                </c:pt>
                <c:pt idx="15">
                  <c:v>0.1368421052631579</c:v>
                </c:pt>
                <c:pt idx="16">
                  <c:v>0.31578947368421051</c:v>
                </c:pt>
                <c:pt idx="17">
                  <c:v>0.54999999999999993</c:v>
                </c:pt>
                <c:pt idx="18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垂直：反射率</c:v>
                </c:pt>
              </c:strCache>
            </c:strRef>
          </c:tx>
          <c:spPr>
            <a:ln w="12700">
              <a:solidFill>
                <a:srgbClr val="333333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333333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xVal>
            <c:numRef>
              <c:f>Sheet1!$F$2:$F$20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Sheet1!$H$2:$H$20</c:f>
              <c:numCache>
                <c:formatCode>0.00_ </c:formatCode>
                <c:ptCount val="19"/>
                <c:pt idx="0" formatCode="General">
                  <c:v>0</c:v>
                </c:pt>
                <c:pt idx="1">
                  <c:v>4.0821917808219178E-2</c:v>
                </c:pt>
                <c:pt idx="2">
                  <c:v>4.1095890410958902E-2</c:v>
                </c:pt>
                <c:pt idx="3">
                  <c:v>4.3835616438356165E-2</c:v>
                </c:pt>
                <c:pt idx="4">
                  <c:v>4.9315068493150684E-2</c:v>
                </c:pt>
                <c:pt idx="5">
                  <c:v>5.2054794520547946E-2</c:v>
                </c:pt>
                <c:pt idx="6">
                  <c:v>5.7534246575342465E-2</c:v>
                </c:pt>
                <c:pt idx="7">
                  <c:v>6.0273972602739728E-2</c:v>
                </c:pt>
                <c:pt idx="8">
                  <c:v>7.6712328767123292E-2</c:v>
                </c:pt>
                <c:pt idx="9">
                  <c:v>9.3698630136986316E-2</c:v>
                </c:pt>
                <c:pt idx="10">
                  <c:v>9.808219178082192E-2</c:v>
                </c:pt>
                <c:pt idx="11">
                  <c:v>0.13534246575342465</c:v>
                </c:pt>
                <c:pt idx="12">
                  <c:v>0.16986301369863013</c:v>
                </c:pt>
                <c:pt idx="13">
                  <c:v>0.22191780821917811</c:v>
                </c:pt>
                <c:pt idx="14">
                  <c:v>0.27671232876712332</c:v>
                </c:pt>
                <c:pt idx="15">
                  <c:v>0.38356164383561642</c:v>
                </c:pt>
                <c:pt idx="16">
                  <c:v>0.51780821917808217</c:v>
                </c:pt>
                <c:pt idx="17">
                  <c:v>0.7643835616438357</c:v>
                </c:pt>
                <c:pt idx="1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09936"/>
        <c:axId val="396531568"/>
      </c:scatterChart>
      <c:valAx>
        <c:axId val="39510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入射角</a:t>
                </a:r>
                <a:r>
                  <a:rPr lang="en-US" altLang="ja-JP"/>
                  <a:t>[°]</a:t>
                </a:r>
              </a:p>
            </c:rich>
          </c:tx>
          <c:layout>
            <c:manualLayout>
              <c:xMode val="edge"/>
              <c:yMode val="edge"/>
              <c:x val="0.47480710015273014"/>
              <c:y val="0.806349831310323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6531568"/>
        <c:crosses val="autoZero"/>
        <c:crossBetween val="midCat"/>
      </c:valAx>
      <c:valAx>
        <c:axId val="396531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反射率</a:t>
                </a:r>
              </a:p>
            </c:rich>
          </c:tx>
          <c:layout>
            <c:manualLayout>
              <c:xMode val="edge"/>
              <c:yMode val="edge"/>
              <c:x val="4.8449704097217362E-2"/>
              <c:y val="0.358730436764041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51099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2480662701108856"/>
          <c:y val="0.14603185921368056"/>
          <c:w val="0.31395408254996848"/>
          <c:h val="0.225397000090680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20</xdr:row>
      <xdr:rowOff>88900</xdr:rowOff>
    </xdr:from>
    <xdr:to>
      <xdr:col>4</xdr:col>
      <xdr:colOff>336550</xdr:colOff>
      <xdr:row>32</xdr:row>
      <xdr:rowOff>82550</xdr:rowOff>
    </xdr:to>
    <xdr:graphicFrame macro="">
      <xdr:nvGraphicFramePr>
        <xdr:cNvPr id="1025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273050</xdr:colOff>
      <xdr:row>20</xdr:row>
      <xdr:rowOff>82550</xdr:rowOff>
    </xdr:from>
    <xdr:to>
      <xdr:col>9</xdr:col>
      <xdr:colOff>577850</xdr:colOff>
      <xdr:row>32</xdr:row>
      <xdr:rowOff>101600</xdr:rowOff>
    </xdr:to>
    <xdr:graphicFrame macro="">
      <xdr:nvGraphicFramePr>
        <xdr:cNvPr id="102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A2" workbookViewId="0">
      <selection activeCell="E17" sqref="E17"/>
    </sheetView>
  </sheetViews>
  <sheetFormatPr defaultRowHeight="13"/>
  <cols>
    <col min="1" max="3" width="12.6328125" customWidth="1"/>
    <col min="4" max="4" width="9.6328125" customWidth="1"/>
    <col min="6" max="10" width="10.6328125" customWidth="1"/>
    <col min="14" max="14" width="14.6328125" customWidth="1"/>
  </cols>
  <sheetData>
    <row r="1" spans="1:14">
      <c r="A1" s="18" t="s">
        <v>0</v>
      </c>
      <c r="B1" s="18" t="s">
        <v>1</v>
      </c>
      <c r="C1" s="18" t="s">
        <v>15</v>
      </c>
      <c r="D1" s="27" t="s">
        <v>2</v>
      </c>
      <c r="F1" s="19" t="s">
        <v>3</v>
      </c>
      <c r="G1" s="20" t="s">
        <v>5</v>
      </c>
      <c r="H1" s="21" t="s">
        <v>6</v>
      </c>
      <c r="I1" s="20" t="s">
        <v>7</v>
      </c>
      <c r="J1" s="22" t="s">
        <v>8</v>
      </c>
      <c r="L1" s="30" t="s">
        <v>9</v>
      </c>
      <c r="M1" s="30"/>
      <c r="N1" s="30"/>
    </row>
    <row r="2" spans="1:14">
      <c r="A2" s="5">
        <v>0</v>
      </c>
      <c r="B2" s="6">
        <v>1.1619999999999999</v>
      </c>
      <c r="C2" s="6">
        <f>B2/$B$2</f>
        <v>1</v>
      </c>
      <c r="D2" s="28">
        <f>B2/3.8</f>
        <v>0.3057894736842105</v>
      </c>
      <c r="F2" s="16">
        <v>0</v>
      </c>
      <c r="G2" s="10" t="s">
        <v>4</v>
      </c>
      <c r="H2" s="9" t="s">
        <v>4</v>
      </c>
      <c r="I2" s="10" t="s">
        <v>4</v>
      </c>
      <c r="J2" s="8" t="s">
        <v>4</v>
      </c>
      <c r="L2" s="26" t="s">
        <v>12</v>
      </c>
      <c r="M2" s="26" t="s">
        <v>13</v>
      </c>
      <c r="N2" s="26" t="s">
        <v>14</v>
      </c>
    </row>
    <row r="3" spans="1:14">
      <c r="A3" s="1">
        <v>5</v>
      </c>
      <c r="B3" s="2">
        <v>1.1599999999999999</v>
      </c>
      <c r="C3" s="2">
        <f t="shared" ref="C3:C20" si="0">B3/$B$2</f>
        <v>0.99827882960413084</v>
      </c>
      <c r="D3" s="29">
        <f t="shared" ref="D3:D20" si="1">B3/3.8</f>
        <v>0.30526315789473685</v>
      </c>
      <c r="F3" s="17">
        <v>5</v>
      </c>
      <c r="G3" s="14">
        <v>0.14899999999999999</v>
      </c>
      <c r="H3" s="11">
        <f>G3/$G$20</f>
        <v>4.0821917808219178E-2</v>
      </c>
      <c r="I3" s="12">
        <v>0.14630000000000001</v>
      </c>
      <c r="J3" s="3">
        <f t="shared" ref="J3:J20" si="2">I3/$I$20</f>
        <v>3.8500000000000006E-2</v>
      </c>
      <c r="L3" s="5">
        <v>0</v>
      </c>
      <c r="M3" s="24">
        <v>110</v>
      </c>
      <c r="N3" s="5"/>
    </row>
    <row r="4" spans="1:14">
      <c r="A4" s="1">
        <v>10</v>
      </c>
      <c r="B4" s="2">
        <v>1.1419999999999999</v>
      </c>
      <c r="C4" s="2">
        <f t="shared" si="0"/>
        <v>0.98278829604130802</v>
      </c>
      <c r="D4" s="29">
        <f t="shared" si="1"/>
        <v>0.3005263157894737</v>
      </c>
      <c r="F4" s="17">
        <v>10</v>
      </c>
      <c r="G4" s="14">
        <v>0.15</v>
      </c>
      <c r="H4" s="11">
        <f t="shared" ref="H4:H20" si="3">G4/$G$20</f>
        <v>4.1095890410958902E-2</v>
      </c>
      <c r="I4" s="12">
        <v>0.1565</v>
      </c>
      <c r="J4" s="3">
        <f t="shared" si="2"/>
        <v>4.1184210526315788E-2</v>
      </c>
      <c r="L4" s="1">
        <v>1</v>
      </c>
      <c r="M4" s="23">
        <v>115</v>
      </c>
      <c r="N4" s="23">
        <f>M4*(M4-$M$3)/L4</f>
        <v>575</v>
      </c>
    </row>
    <row r="5" spans="1:14">
      <c r="A5" s="1">
        <v>15</v>
      </c>
      <c r="B5" s="2">
        <v>1.1100000000000001</v>
      </c>
      <c r="C5" s="2">
        <f t="shared" si="0"/>
        <v>0.95524956970740116</v>
      </c>
      <c r="D5" s="29">
        <f t="shared" si="1"/>
        <v>0.29210526315789476</v>
      </c>
      <c r="F5" s="17">
        <v>15</v>
      </c>
      <c r="G5" s="14">
        <v>0.16</v>
      </c>
      <c r="H5" s="11">
        <f t="shared" si="3"/>
        <v>4.3835616438356165E-2</v>
      </c>
      <c r="I5" s="12">
        <v>0.14699999999999999</v>
      </c>
      <c r="J5" s="3">
        <f t="shared" si="2"/>
        <v>3.8684210526315786E-2</v>
      </c>
      <c r="L5" s="1">
        <v>2</v>
      </c>
      <c r="M5" s="23">
        <v>119.5</v>
      </c>
      <c r="N5" s="23">
        <f t="shared" ref="N5:N10" si="4">M5*(M5-$M$3)/L5</f>
        <v>567.625</v>
      </c>
    </row>
    <row r="6" spans="1:14">
      <c r="A6" s="1">
        <v>20</v>
      </c>
      <c r="B6" s="2">
        <v>1.0780000000000001</v>
      </c>
      <c r="C6" s="2">
        <f t="shared" si="0"/>
        <v>0.92771084337349408</v>
      </c>
      <c r="D6" s="29">
        <f t="shared" si="1"/>
        <v>0.28368421052631582</v>
      </c>
      <c r="F6" s="17">
        <v>20</v>
      </c>
      <c r="G6" s="14">
        <v>0.18</v>
      </c>
      <c r="H6" s="11">
        <f t="shared" si="3"/>
        <v>4.9315068493150684E-2</v>
      </c>
      <c r="I6" s="12">
        <v>0.13830000000000001</v>
      </c>
      <c r="J6" s="3">
        <f t="shared" si="2"/>
        <v>3.6394736842105264E-2</v>
      </c>
      <c r="L6" s="1">
        <v>3</v>
      </c>
      <c r="M6" s="23">
        <v>123.5</v>
      </c>
      <c r="N6" s="23">
        <f t="shared" si="4"/>
        <v>555.75</v>
      </c>
    </row>
    <row r="7" spans="1:14">
      <c r="A7" s="1">
        <v>25</v>
      </c>
      <c r="B7" s="2">
        <v>0.99</v>
      </c>
      <c r="C7" s="2">
        <f t="shared" si="0"/>
        <v>0.8519793459552496</v>
      </c>
      <c r="D7" s="29">
        <f t="shared" si="1"/>
        <v>0.26052631578947372</v>
      </c>
      <c r="F7" s="17">
        <v>25</v>
      </c>
      <c r="G7" s="14">
        <v>0.19</v>
      </c>
      <c r="H7" s="11">
        <f t="shared" si="3"/>
        <v>5.2054794520547946E-2</v>
      </c>
      <c r="I7" s="12">
        <v>0.122</v>
      </c>
      <c r="J7" s="3">
        <f t="shared" si="2"/>
        <v>3.2105263157894741E-2</v>
      </c>
      <c r="L7" s="1">
        <v>4</v>
      </c>
      <c r="M7" s="23">
        <v>127.5</v>
      </c>
      <c r="N7" s="23">
        <f t="shared" si="4"/>
        <v>557.8125</v>
      </c>
    </row>
    <row r="8" spans="1:14">
      <c r="A8" s="1">
        <v>30</v>
      </c>
      <c r="B8" s="2">
        <v>0.88200000000000001</v>
      </c>
      <c r="C8" s="2">
        <f t="shared" si="0"/>
        <v>0.75903614457831325</v>
      </c>
      <c r="D8" s="29">
        <f t="shared" si="1"/>
        <v>0.23210526315789476</v>
      </c>
      <c r="F8" s="17">
        <v>30</v>
      </c>
      <c r="G8" s="14">
        <v>0.21</v>
      </c>
      <c r="H8" s="11">
        <f t="shared" si="3"/>
        <v>5.7534246575342465E-2</v>
      </c>
      <c r="I8" s="12">
        <v>9.5000000000000001E-2</v>
      </c>
      <c r="J8" s="3">
        <f t="shared" si="2"/>
        <v>2.5000000000000001E-2</v>
      </c>
      <c r="L8" s="1">
        <v>5</v>
      </c>
      <c r="M8" s="23">
        <v>131</v>
      </c>
      <c r="N8" s="23">
        <f t="shared" si="4"/>
        <v>550.20000000000005</v>
      </c>
    </row>
    <row r="9" spans="1:14">
      <c r="A9" s="1">
        <v>35</v>
      </c>
      <c r="B9" s="2">
        <v>0.78</v>
      </c>
      <c r="C9" s="2">
        <f t="shared" si="0"/>
        <v>0.67125645438898462</v>
      </c>
      <c r="D9" s="29">
        <f t="shared" si="1"/>
        <v>0.20526315789473687</v>
      </c>
      <c r="F9" s="17">
        <v>35</v>
      </c>
      <c r="G9" s="14">
        <v>0.22</v>
      </c>
      <c r="H9" s="11">
        <f t="shared" si="3"/>
        <v>6.0273972602739728E-2</v>
      </c>
      <c r="I9" s="12">
        <v>8.4000000000000005E-2</v>
      </c>
      <c r="J9" s="3">
        <f t="shared" si="2"/>
        <v>2.2105263157894739E-2</v>
      </c>
      <c r="L9" s="1">
        <v>6</v>
      </c>
      <c r="M9" s="23">
        <v>135</v>
      </c>
      <c r="N9" s="23">
        <f t="shared" si="4"/>
        <v>562.5</v>
      </c>
    </row>
    <row r="10" spans="1:14">
      <c r="A10" s="1">
        <v>40</v>
      </c>
      <c r="B10" s="2">
        <v>0.68</v>
      </c>
      <c r="C10" s="2">
        <f t="shared" si="0"/>
        <v>0.58519793459552505</v>
      </c>
      <c r="D10" s="29">
        <f>B10/3.8</f>
        <v>0.17894736842105266</v>
      </c>
      <c r="F10" s="17">
        <v>40</v>
      </c>
      <c r="G10" s="14">
        <v>0.28000000000000003</v>
      </c>
      <c r="H10" s="11">
        <f t="shared" si="3"/>
        <v>7.6712328767123292E-2</v>
      </c>
      <c r="I10" s="12">
        <v>5.8000000000000003E-2</v>
      </c>
      <c r="J10" s="3">
        <f t="shared" si="2"/>
        <v>1.5263157894736843E-2</v>
      </c>
      <c r="L10" s="4">
        <v>7</v>
      </c>
      <c r="M10" s="25">
        <v>138</v>
      </c>
      <c r="N10" s="25">
        <f t="shared" si="4"/>
        <v>552</v>
      </c>
    </row>
    <row r="11" spans="1:14">
      <c r="A11" s="1">
        <v>45</v>
      </c>
      <c r="B11" s="2">
        <v>0.6</v>
      </c>
      <c r="C11" s="2">
        <f t="shared" si="0"/>
        <v>0.51635111876075734</v>
      </c>
      <c r="D11" s="29">
        <f t="shared" si="1"/>
        <v>0.15789473684210525</v>
      </c>
      <c r="F11" s="17">
        <v>45</v>
      </c>
      <c r="G11" s="14">
        <v>0.34200000000000003</v>
      </c>
      <c r="H11" s="11">
        <f t="shared" si="3"/>
        <v>9.3698630136986316E-2</v>
      </c>
      <c r="I11" s="12">
        <v>4.3499999999999997E-2</v>
      </c>
      <c r="J11" s="3">
        <f t="shared" si="2"/>
        <v>1.1447368421052631E-2</v>
      </c>
      <c r="L11" s="31" t="s">
        <v>11</v>
      </c>
      <c r="M11" s="31"/>
      <c r="N11" s="24">
        <f>AVERAGE(N4:N10)</f>
        <v>560.12678571428569</v>
      </c>
    </row>
    <row r="12" spans="1:14">
      <c r="A12" s="1">
        <v>50</v>
      </c>
      <c r="B12" s="2">
        <v>0.49</v>
      </c>
      <c r="C12" s="2">
        <f t="shared" si="0"/>
        <v>0.42168674698795183</v>
      </c>
      <c r="D12" s="29">
        <f t="shared" si="1"/>
        <v>0.12894736842105264</v>
      </c>
      <c r="F12" s="17">
        <v>50</v>
      </c>
      <c r="G12" s="14">
        <v>0.35799999999999998</v>
      </c>
      <c r="H12" s="11">
        <f t="shared" si="3"/>
        <v>9.808219178082192E-2</v>
      </c>
      <c r="I12" s="13" t="s">
        <v>4</v>
      </c>
      <c r="J12" s="7" t="s">
        <v>4</v>
      </c>
    </row>
    <row r="13" spans="1:14">
      <c r="A13" s="1">
        <v>55</v>
      </c>
      <c r="B13" s="2">
        <v>0.38</v>
      </c>
      <c r="C13" s="2">
        <f t="shared" si="0"/>
        <v>0.32702237521514632</v>
      </c>
      <c r="D13" s="29">
        <f t="shared" si="1"/>
        <v>0.1</v>
      </c>
      <c r="F13" s="17">
        <v>55</v>
      </c>
      <c r="G13" s="14">
        <v>0.49399999999999999</v>
      </c>
      <c r="H13" s="11">
        <f t="shared" si="3"/>
        <v>0.13534246575342465</v>
      </c>
      <c r="I13" s="13" t="s">
        <v>4</v>
      </c>
      <c r="J13" s="7" t="s">
        <v>4</v>
      </c>
      <c r="L13" s="30" t="s">
        <v>10</v>
      </c>
      <c r="M13" s="30"/>
      <c r="N13" s="30"/>
    </row>
    <row r="14" spans="1:14">
      <c r="A14" s="1">
        <v>60</v>
      </c>
      <c r="B14" s="2">
        <v>0.315</v>
      </c>
      <c r="C14" s="2">
        <f t="shared" si="0"/>
        <v>0.27108433734939763</v>
      </c>
      <c r="D14" s="29">
        <f t="shared" si="1"/>
        <v>8.2894736842105271E-2</v>
      </c>
      <c r="F14" s="17">
        <v>60</v>
      </c>
      <c r="G14" s="14">
        <v>0.62</v>
      </c>
      <c r="H14" s="11">
        <f t="shared" si="3"/>
        <v>0.16986301369863013</v>
      </c>
      <c r="I14" s="12">
        <v>1.2E-2</v>
      </c>
      <c r="J14" s="3">
        <f t="shared" si="2"/>
        <v>3.1578947368421056E-3</v>
      </c>
      <c r="L14" s="26" t="s">
        <v>12</v>
      </c>
      <c r="M14" s="26" t="s">
        <v>13</v>
      </c>
      <c r="N14" s="26" t="s">
        <v>14</v>
      </c>
    </row>
    <row r="15" spans="1:14">
      <c r="A15" s="1">
        <v>65</v>
      </c>
      <c r="B15" s="2">
        <v>0.23499999999999999</v>
      </c>
      <c r="C15" s="2">
        <f t="shared" si="0"/>
        <v>0.20223752151462995</v>
      </c>
      <c r="D15" s="29">
        <f t="shared" si="1"/>
        <v>6.1842105263157893E-2</v>
      </c>
      <c r="F15" s="17">
        <v>65</v>
      </c>
      <c r="G15" s="14">
        <v>0.81</v>
      </c>
      <c r="H15" s="11">
        <f t="shared" si="3"/>
        <v>0.22191780821917811</v>
      </c>
      <c r="I15" s="12">
        <v>6.8000000000000005E-2</v>
      </c>
      <c r="J15" s="3">
        <f t="shared" si="2"/>
        <v>1.7894736842105265E-2</v>
      </c>
      <c r="L15" s="5">
        <v>0</v>
      </c>
      <c r="M15" s="24">
        <v>25</v>
      </c>
      <c r="N15" s="5"/>
    </row>
    <row r="16" spans="1:14">
      <c r="A16" s="1">
        <v>70</v>
      </c>
      <c r="B16" s="2">
        <v>0.16200000000000001</v>
      </c>
      <c r="C16" s="2">
        <f t="shared" si="0"/>
        <v>0.13941480206540449</v>
      </c>
      <c r="D16" s="29">
        <f t="shared" si="1"/>
        <v>4.2631578947368423E-2</v>
      </c>
      <c r="F16" s="17">
        <v>70</v>
      </c>
      <c r="G16" s="15">
        <v>1.01</v>
      </c>
      <c r="H16" s="11">
        <f t="shared" si="3"/>
        <v>0.27671232876712332</v>
      </c>
      <c r="I16" s="14">
        <v>0.2</v>
      </c>
      <c r="J16" s="3">
        <f t="shared" si="2"/>
        <v>5.2631578947368425E-2</v>
      </c>
      <c r="L16" s="1">
        <v>1</v>
      </c>
      <c r="M16" s="23">
        <v>30.5</v>
      </c>
      <c r="N16" s="23">
        <f t="shared" ref="N16:N21" si="5">M16*(M16-$M$15)/L16</f>
        <v>167.75</v>
      </c>
    </row>
    <row r="17" spans="1:14">
      <c r="A17" s="1">
        <v>75</v>
      </c>
      <c r="B17" s="2">
        <v>0.08</v>
      </c>
      <c r="C17" s="2">
        <f t="shared" si="0"/>
        <v>6.884681583476765E-2</v>
      </c>
      <c r="D17" s="29">
        <f t="shared" si="1"/>
        <v>2.1052631578947371E-2</v>
      </c>
      <c r="F17" s="17">
        <v>75</v>
      </c>
      <c r="G17" s="15">
        <v>1.4</v>
      </c>
      <c r="H17" s="11">
        <f t="shared" si="3"/>
        <v>0.38356164383561642</v>
      </c>
      <c r="I17" s="14">
        <v>0.52</v>
      </c>
      <c r="J17" s="3">
        <f t="shared" si="2"/>
        <v>0.1368421052631579</v>
      </c>
      <c r="L17" s="1">
        <v>2</v>
      </c>
      <c r="M17" s="23">
        <v>34</v>
      </c>
      <c r="N17" s="23">
        <f t="shared" si="5"/>
        <v>153</v>
      </c>
    </row>
    <row r="18" spans="1:14">
      <c r="A18" s="1">
        <v>80</v>
      </c>
      <c r="B18" s="2">
        <v>3.7999999999999999E-2</v>
      </c>
      <c r="C18" s="2">
        <f t="shared" si="0"/>
        <v>3.2702237521514632E-2</v>
      </c>
      <c r="D18" s="29">
        <f t="shared" si="1"/>
        <v>0.01</v>
      </c>
      <c r="F18" s="17">
        <v>80</v>
      </c>
      <c r="G18" s="15">
        <v>1.89</v>
      </c>
      <c r="H18" s="11">
        <f t="shared" si="3"/>
        <v>0.51780821917808217</v>
      </c>
      <c r="I18" s="15">
        <v>1.2</v>
      </c>
      <c r="J18" s="3">
        <f t="shared" si="2"/>
        <v>0.31578947368421051</v>
      </c>
      <c r="L18" s="1">
        <v>3</v>
      </c>
      <c r="M18" s="23">
        <v>37</v>
      </c>
      <c r="N18" s="23">
        <f t="shared" si="5"/>
        <v>148</v>
      </c>
    </row>
    <row r="19" spans="1:14">
      <c r="A19" s="1">
        <v>85</v>
      </c>
      <c r="B19" s="2">
        <v>0.01</v>
      </c>
      <c r="C19" s="2">
        <f t="shared" si="0"/>
        <v>8.6058519793459562E-3</v>
      </c>
      <c r="D19" s="29">
        <f t="shared" si="1"/>
        <v>2.6315789473684214E-3</v>
      </c>
      <c r="F19" s="17">
        <v>85</v>
      </c>
      <c r="G19" s="15">
        <v>2.79</v>
      </c>
      <c r="H19" s="11">
        <f t="shared" si="3"/>
        <v>0.7643835616438357</v>
      </c>
      <c r="I19" s="15">
        <v>2.09</v>
      </c>
      <c r="J19" s="3">
        <f t="shared" si="2"/>
        <v>0.54999999999999993</v>
      </c>
      <c r="L19" s="1">
        <v>4</v>
      </c>
      <c r="M19" s="23">
        <v>40</v>
      </c>
      <c r="N19" s="23">
        <f t="shared" si="5"/>
        <v>150</v>
      </c>
    </row>
    <row r="20" spans="1:14">
      <c r="A20" s="1">
        <v>90</v>
      </c>
      <c r="B20" s="2">
        <v>0</v>
      </c>
      <c r="C20" s="2">
        <f t="shared" si="0"/>
        <v>0</v>
      </c>
      <c r="D20" s="29">
        <f t="shared" si="1"/>
        <v>0</v>
      </c>
      <c r="F20" s="17">
        <v>90</v>
      </c>
      <c r="G20" s="15">
        <v>3.65</v>
      </c>
      <c r="H20" s="11">
        <f t="shared" si="3"/>
        <v>1</v>
      </c>
      <c r="I20" s="15">
        <v>3.8</v>
      </c>
      <c r="J20" s="3">
        <f t="shared" si="2"/>
        <v>1</v>
      </c>
      <c r="L20" s="1">
        <v>5</v>
      </c>
      <c r="M20" s="23">
        <v>42.5</v>
      </c>
      <c r="N20" s="23">
        <f t="shared" si="5"/>
        <v>148.75</v>
      </c>
    </row>
    <row r="21" spans="1:14">
      <c r="L21" s="4">
        <v>6</v>
      </c>
      <c r="M21" s="25">
        <v>45</v>
      </c>
      <c r="N21" s="25">
        <f t="shared" si="5"/>
        <v>150</v>
      </c>
    </row>
    <row r="22" spans="1:14">
      <c r="L22" s="31" t="s">
        <v>11</v>
      </c>
      <c r="M22" s="31"/>
      <c r="N22" s="24">
        <f>AVERAGE(N16:N21)</f>
        <v>152.91666666666666</v>
      </c>
    </row>
  </sheetData>
  <mergeCells count="4">
    <mergeCell ref="L1:N1"/>
    <mergeCell ref="L13:N13"/>
    <mergeCell ref="L11:M11"/>
    <mergeCell ref="L22:M22"/>
  </mergeCells>
  <phoneticPr fontId="1"/>
  <pageMargins left="0.75" right="0.75" top="1" bottom="1" header="0.51200000000000001" footer="0.51200000000000001"/>
  <pageSetup paperSize="9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mitani</dc:creator>
  <cp:lastModifiedBy>桜庭玉藻</cp:lastModifiedBy>
  <dcterms:created xsi:type="dcterms:W3CDTF">1999-12-08T14:14:39Z</dcterms:created>
  <dcterms:modified xsi:type="dcterms:W3CDTF">2014-08-09T09:49:28Z</dcterms:modified>
</cp:coreProperties>
</file>