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pstonecore-my.sharepoint.com/personal/khanni01_stepstone_com/Documents/Documents/Nissana Khan- Employee File/Nissana- Portfolio of Projects/"/>
    </mc:Choice>
  </mc:AlternateContent>
  <xr:revisionPtr revIDLastSave="0" documentId="8_{632B020F-F72D-4781-B7E2-E01D0823F712}" xr6:coauthVersionLast="47" xr6:coauthVersionMax="47" xr10:uidLastSave="{00000000-0000-0000-0000-000000000000}"/>
  <bookViews>
    <workbookView xWindow="-110" yWindow="-110" windowWidth="19420" windowHeight="10300" xr2:uid="{81287AA8-DAB1-44BD-A99A-0677967DA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G6" i="1" s="1"/>
  <c r="B66" i="1"/>
  <c r="I56" i="1"/>
  <c r="I57" i="1"/>
  <c r="I58" i="1"/>
  <c r="I59" i="1"/>
  <c r="I60" i="1"/>
  <c r="H60" i="1"/>
  <c r="G60" i="1"/>
  <c r="D56" i="1"/>
  <c r="D57" i="1"/>
  <c r="D58" i="1"/>
  <c r="D59" i="1"/>
  <c r="D60" i="1"/>
  <c r="D61" i="1"/>
  <c r="D62" i="1"/>
  <c r="D63" i="1"/>
  <c r="C63" i="1"/>
  <c r="B63" i="1"/>
  <c r="I48" i="1"/>
  <c r="I49" i="1"/>
  <c r="I50" i="1"/>
  <c r="I51" i="1"/>
  <c r="I52" i="1"/>
  <c r="I53" i="1"/>
  <c r="H53" i="1"/>
  <c r="G53" i="1"/>
  <c r="C53" i="1"/>
  <c r="B53" i="1"/>
  <c r="D48" i="1"/>
  <c r="D49" i="1"/>
  <c r="D50" i="1"/>
  <c r="D51" i="1"/>
  <c r="D52" i="1"/>
  <c r="D53" i="1"/>
  <c r="H45" i="1"/>
  <c r="G45" i="1"/>
  <c r="I45" i="1" s="1"/>
  <c r="I42" i="1"/>
  <c r="I43" i="1"/>
  <c r="I44" i="1"/>
  <c r="C45" i="1"/>
  <c r="B45" i="1"/>
  <c r="D42" i="1"/>
  <c r="D43" i="1"/>
  <c r="D44" i="1"/>
  <c r="D45" i="1"/>
  <c r="H39" i="1"/>
  <c r="I39" i="1" s="1"/>
  <c r="G39" i="1"/>
  <c r="I35" i="1"/>
  <c r="I36" i="1"/>
  <c r="I37" i="1"/>
  <c r="I38" i="1"/>
  <c r="C39" i="1"/>
  <c r="B39" i="1"/>
  <c r="D35" i="1"/>
  <c r="D36" i="1"/>
  <c r="D37" i="1"/>
  <c r="D38" i="1"/>
  <c r="D39" i="1"/>
  <c r="H32" i="1"/>
  <c r="G32" i="1"/>
  <c r="I32" i="1" s="1"/>
  <c r="I25" i="1"/>
  <c r="I26" i="1"/>
  <c r="I27" i="1"/>
  <c r="I28" i="1"/>
  <c r="I29" i="1"/>
  <c r="I30" i="1"/>
  <c r="I31" i="1"/>
  <c r="C32" i="1"/>
  <c r="B32" i="1"/>
  <c r="D32" i="1" s="1"/>
  <c r="D25" i="1"/>
  <c r="D26" i="1"/>
  <c r="D27" i="1"/>
  <c r="D28" i="1"/>
  <c r="D29" i="1"/>
  <c r="D30" i="1"/>
  <c r="D31" i="1"/>
  <c r="H22" i="1"/>
  <c r="G22" i="1"/>
  <c r="I22" i="1" s="1"/>
  <c r="I12" i="1"/>
  <c r="I13" i="1"/>
  <c r="I14" i="1"/>
  <c r="I15" i="1"/>
  <c r="I16" i="1"/>
  <c r="I17" i="1"/>
  <c r="I18" i="1"/>
  <c r="I19" i="1"/>
  <c r="I20" i="1"/>
  <c r="I21" i="1"/>
  <c r="C22" i="1"/>
  <c r="B22" i="1"/>
  <c r="D22" i="1" s="1"/>
  <c r="D12" i="1"/>
  <c r="D13" i="1"/>
  <c r="D14" i="1"/>
  <c r="D15" i="1"/>
  <c r="D16" i="1"/>
  <c r="D17" i="1"/>
  <c r="D18" i="1"/>
  <c r="D19" i="1"/>
  <c r="D20" i="1"/>
  <c r="D21" i="1"/>
  <c r="G3" i="1"/>
  <c r="C9" i="1"/>
  <c r="C5" i="1"/>
</calcChain>
</file>

<file path=xl/sharedStrings.xml><?xml version="1.0" encoding="utf-8"?>
<sst xmlns="http://schemas.openxmlformats.org/spreadsheetml/2006/main" count="145" uniqueCount="79">
  <si>
    <t xml:space="preserve">Personal Spending Budget </t>
  </si>
  <si>
    <t xml:space="preserve">Projected Monthly Income </t>
  </si>
  <si>
    <t>Income 1</t>
  </si>
  <si>
    <t>Extra Income</t>
  </si>
  <si>
    <t>Total Monthly Income</t>
  </si>
  <si>
    <t>Actual Monthly Income</t>
  </si>
  <si>
    <t>Projected Balance</t>
  </si>
  <si>
    <t>(Projected Income minus Expenses)</t>
  </si>
  <si>
    <t>Actual Balance</t>
  </si>
  <si>
    <t>(Actual Income minus expenses)</t>
  </si>
  <si>
    <t>Housing</t>
  </si>
  <si>
    <t>Projected Cost</t>
  </si>
  <si>
    <t>Actual Cost</t>
  </si>
  <si>
    <t>Difference</t>
  </si>
  <si>
    <t>Mortgage or Rent</t>
  </si>
  <si>
    <t>Phone</t>
  </si>
  <si>
    <t>Electricity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</si>
  <si>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</si>
  <si>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</si>
  <si>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</si>
  <si>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</si>
  <si>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</si>
  <si>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</si>
  <si>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</si>
  <si>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Subtotal</t>
  </si>
  <si>
    <t>Entertainment</t>
  </si>
  <si>
    <t>Video/DVD</t>
  </si>
  <si>
    <t>CDs</t>
  </si>
  <si>
    <t>Movies</t>
  </si>
  <si>
    <t>Concerts</t>
  </si>
  <si>
    <t>Sporting Events</t>
  </si>
  <si>
    <t>Live Theater</t>
  </si>
  <si>
    <t>Transportation</t>
  </si>
  <si>
    <t>Vehicle Payment</t>
  </si>
  <si>
    <t>Bus/Taxi Fare</t>
  </si>
  <si>
    <t>Insurance</t>
  </si>
  <si>
    <t>Licensing</t>
  </si>
  <si>
    <t>Fuel</t>
  </si>
  <si>
    <t>Maintenance</t>
  </si>
  <si>
    <t>Loans</t>
  </si>
  <si>
    <t>Personal</t>
  </si>
  <si>
    <t>Student</t>
  </si>
  <si>
    <t>Credit Card</t>
  </si>
  <si>
    <t>Home</t>
  </si>
  <si>
    <t>Health</t>
  </si>
  <si>
    <t>Life</t>
  </si>
  <si>
    <t>Taxes</t>
  </si>
  <si>
    <t>Federal</t>
  </si>
  <si>
    <t>State</t>
  </si>
  <si>
    <t xml:space="preserve">Local </t>
  </si>
  <si>
    <t>Food</t>
  </si>
  <si>
    <t>Groceries</t>
  </si>
  <si>
    <t>Dining Out</t>
  </si>
  <si>
    <t>Savings or Investments</t>
  </si>
  <si>
    <t>Retirement Account</t>
  </si>
  <si>
    <t>Investment Account</t>
  </si>
  <si>
    <t>Pets</t>
  </si>
  <si>
    <t>Medical</t>
  </si>
  <si>
    <t>Grooming</t>
  </si>
  <si>
    <t>Toys</t>
  </si>
  <si>
    <t>Gifts or Donations</t>
  </si>
  <si>
    <t>Charity 1</t>
  </si>
  <si>
    <t>Charity 2</t>
  </si>
  <si>
    <t>Charity 3</t>
  </si>
  <si>
    <t>Charity 4</t>
  </si>
  <si>
    <t>Personal Care</t>
  </si>
  <si>
    <t xml:space="preserve">Projected Cost </t>
  </si>
  <si>
    <t>Hair/Nails</t>
  </si>
  <si>
    <t>Clothing</t>
  </si>
  <si>
    <t>Dry Cleaning</t>
  </si>
  <si>
    <t>Health Club</t>
  </si>
  <si>
    <t>Organization Dues or Fees</t>
  </si>
  <si>
    <t>Legal</t>
  </si>
  <si>
    <t>Attorney</t>
  </si>
  <si>
    <t>Alimony</t>
  </si>
  <si>
    <t>Payments on Lien or Judgement</t>
  </si>
  <si>
    <t xml:space="preserve">Total Projected Cost </t>
  </si>
  <si>
    <t>Total Actual Cost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</si>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</sst>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2C09]* #,##0.00_-;\-[$$-2C09]* #,##0.00_-;_-[$$-2C09]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8"/>
      <name val="Calibri"/>
      <family val="2"/>
    </font>
    <font>
      <b/>
      <u/>
      <sz val="10"/>
      <color theme="9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4" fontId="2" fillId="0" borderId="0" xfId="1" applyFont="1"/>
    <xf numFmtId="164" fontId="2" fillId="0" borderId="0" xfId="0" applyNumberFormat="1" applyFont="1"/>
    <xf numFmtId="0" fontId="2" fillId="0" borderId="1" xfId="0" applyFont="1" applyBorder="1"/>
    <xf numFmtId="0" fontId="2" fillId="0" borderId="1" xfId="1" applyNumberFormat="1" applyFont="1" applyBorder="1"/>
    <xf numFmtId="164" fontId="2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4" fontId="2" fillId="0" borderId="7" xfId="0" applyNumberFormat="1" applyFont="1" applyBorder="1"/>
    <xf numFmtId="164" fontId="2" fillId="0" borderId="9" xfId="0" applyNumberFormat="1" applyFont="1" applyBorder="1"/>
    <xf numFmtId="164" fontId="2" fillId="0" borderId="8" xfId="0" applyNumberFormat="1" applyFont="1" applyBorder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5" fillId="0" borderId="0" xfId="0" applyFont="1"/>
  </cellXfs>
  <cellStyles count="2">
    <cellStyle name="Currency" xfId="1" builtinId="4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_-[$$-2C09]* #,##0.00_-;\-[$$-2C09]* #,##0.00_-;_-[$$-2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B966-B737-45FF-828F-1EECAF5C455D}" name="Table1" displayName="Table1" ref="A11:D22" totalsRowShown="0" headerRowDxfId="70" dataDxfId="71">
  <autoFilter ref="A11:D22" xr:uid="{8D8CB966-B737-45FF-828F-1EECAF5C455D}"/>
  <tableColumns count="4">
    <tableColumn id="1" xr3:uid="{37A6B677-D507-4AE6-BC26-6DB8AC24CDD8}" name="Housing" dataDxfId="38"/>
    <tableColumn id="2" xr3:uid="{BCAE98F2-5916-4C7A-B9F9-07AC5C453ED2}" name="Projected Cost" dataDxfId="37"/>
    <tableColumn id="3" xr3:uid="{BC6929BD-3179-47EC-B49D-5CAB16019F08}" name="Actual Cost" dataDxfId="36"/>
    <tableColumn id="4" xr3:uid="{91D33B60-EEB9-4880-9473-1BFB897BC47C}" name="Difference" dataDxfId="35">
      <calculatedColumnFormula>Table1[[#This Row],[Projected Cost]]-Table1[[#This Row],[Actual Cost]]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CFB5C5-0137-407F-A705-C4301EB679C5}" name="Table13" displayName="Table13" ref="F47:I53" totalsRowShown="0" headerRowDxfId="43" dataDxfId="44">
  <autoFilter ref="F47:I53" xr:uid="{50CFB5C5-0137-407F-A705-C4301EB679C5}"/>
  <tableColumns count="4">
    <tableColumn id="1" xr3:uid="{97EDF079-0CAA-4BAA-BF11-C10C261516DC}" name="Gifts or Donations" dataDxfId="47"/>
    <tableColumn id="2" xr3:uid="{CEC87C58-D0EB-4A22-B259-71181BBD58AC}" name="Projected Cost" dataDxfId="46"/>
    <tableColumn id="3" xr3:uid="{B05E09DC-65BB-4516-8C34-B0E062EB5648}" name="Actual Cost" dataDxfId="45"/>
    <tableColumn id="4" xr3:uid="{5A21ACAB-8A9F-4672-AC5B-232C9E16E588}" name="Difference" dataDxfId="8">
      <calculatedColumnFormula>Table13[[#This Row],[Projected Cost]]-Table13[[#This Row],[Actual Cost]]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1C2070-CE3B-458D-A0B5-88D847A9D334}" name="Table14" displayName="Table14" ref="A55:D63" totalsRowShown="0" headerRowDxfId="41" dataDxfId="42">
  <autoFilter ref="A55:D63" xr:uid="{A91C2070-CE3B-458D-A0B5-88D847A9D334}"/>
  <tableColumns count="4">
    <tableColumn id="1" xr3:uid="{FB04B49E-8FF0-498E-B436-6E495186039F}" name="Personal Care" dataDxfId="7"/>
    <tableColumn id="2" xr3:uid="{A01347EA-CB72-48F5-A06D-9393FB14C724}" name="Projected Cost " dataDxfId="6"/>
    <tableColumn id="3" xr3:uid="{C5B8501A-49B0-4094-8B53-AA09E3D23E28}" name="Actual Cost" dataDxfId="5"/>
    <tableColumn id="4" xr3:uid="{69B905D9-3C66-44D8-8195-88997A3B57A2}" name="Difference" dataDxfId="4">
      <calculatedColumnFormula>Table14[[#This Row],[Projected Cost ]]-Table14[[#This Row],[Actual Cost]]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E4C56C-54ED-4591-9BC7-F83CD6A3FDB7}" name="Table15" displayName="Table15" ref="F55:I60" totalsRowShown="0" headerRowDxfId="39" dataDxfId="40">
  <autoFilter ref="F55:I60" xr:uid="{BAE4C56C-54ED-4591-9BC7-F83CD6A3FDB7}"/>
  <tableColumns count="4">
    <tableColumn id="1" xr3:uid="{352F5D6C-1D1D-4020-98FA-741F5BF98A2E}" name="Legal" dataDxfId="3"/>
    <tableColumn id="2" xr3:uid="{D1C9C290-EC62-4D10-AFA1-B2988885DE76}" name="Projected Cost" dataDxfId="2"/>
    <tableColumn id="3" xr3:uid="{E627CE5E-8545-49C8-BB0D-C19435CDCB63}" name="Actual Cost" dataDxfId="1"/>
    <tableColumn id="4" xr3:uid="{EBB9C700-9872-41EF-84B0-A9C0503F174A}" name="Difference" dataDxfId="0">
      <calculatedColumnFormula>Table15[[#This Row],[Projected Cost]]-Table15[[#This Row],[Actual Cost]]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CA498-6210-45A9-841F-8EE9CABD480C}" name="Table2" displayName="Table2" ref="F11:I22" totalsRowShown="0" headerRowDxfId="65" dataDxfId="66">
  <autoFilter ref="F11:I22" xr:uid="{495CA498-6210-45A9-841F-8EE9CABD480C}"/>
  <tableColumns count="4">
    <tableColumn id="1" xr3:uid="{1F7548E6-485F-40B5-8DB9-A129D93F4E44}" name="Entertainment" dataDxfId="69"/>
    <tableColumn id="2" xr3:uid="{646685E6-FCBB-490F-85F4-691F8295791B}" name="Projected Cost" dataDxfId="68" dataCellStyle="Currency"/>
    <tableColumn id="3" xr3:uid="{BFBAA0F0-6B1D-459F-B39A-9E5F36818DA9}" name="Actual Cost" dataDxfId="67" dataCellStyle="Currency"/>
    <tableColumn id="4" xr3:uid="{AEDD34BE-1050-4319-9860-67D595D27C56}" name="Difference" dataDxfId="34" dataCellStyle="Currency">
      <calculatedColumnFormula>Table2[[#This Row],[Projected Cost]]-Table2[[#This Row],[Actual Cost]]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133F6-F8A6-4E96-B1C4-4406F5C72B4F}" name="Table3" displayName="Table3" ref="A24:D32" totalsRowShown="0" headerRowDxfId="63" dataDxfId="64">
  <autoFilter ref="A24:D32" xr:uid="{9D5133F6-F8A6-4E96-B1C4-4406F5C72B4F}"/>
  <tableColumns count="4">
    <tableColumn id="1" xr3:uid="{ACFD223C-2C12-479B-828C-48743C069B5F}" name="Transportation" dataDxfId="33"/>
    <tableColumn id="2" xr3:uid="{4A3487AC-ABED-4FE9-9C0B-E79AE290FE62}" name="Projected Cost" dataDxfId="32"/>
    <tableColumn id="3" xr3:uid="{B3D4A7E6-B986-410B-8DDD-F12D4ECA1D42}" name="Actual Cost" dataDxfId="31"/>
    <tableColumn id="4" xr3:uid="{6463E808-9242-4165-9D8D-A4C99729BD35}" name="Difference" dataDxfId="30">
      <calculatedColumnFormula>SUM(Table3[[#This Row],[Projected Cost]]-Table3[[#This Row],[Actual Cost]])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74AD1-7B1F-4CD9-8631-E1EC9CDC0014}" name="Table6" displayName="Table6" ref="F24:I32" totalsRowShown="0" headerRowDxfId="61" dataDxfId="62">
  <autoFilter ref="F24:I32" xr:uid="{65574AD1-7B1F-4CD9-8631-E1EC9CDC0014}"/>
  <tableColumns count="4">
    <tableColumn id="1" xr3:uid="{2B29C512-F1CD-48B2-A74C-9CF2E74653BA}" name="Loans" dataDxfId="29"/>
    <tableColumn id="2" xr3:uid="{F21D0771-0469-4ABA-AFDA-FDD0C2D01C52}" name="Projected Cost" dataDxfId="28"/>
    <tableColumn id="3" xr3:uid="{3B995616-9817-4AA3-A1F6-229E7257D66C}" name="Actual Cost" dataDxfId="27"/>
    <tableColumn id="4" xr3:uid="{1ABA1E05-D92C-46F6-AC8F-60FE2E69CE25}" name="Difference" dataDxfId="26">
      <calculatedColumnFormula>Table6[[#This Row],[Projected Cost]]-Table6[[#This Row],[Actual Cost]]</calculatedColumnFormula>
    </tableColumn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592AD-A023-40BC-88F7-E4AD15A2104B}" name="Table7" displayName="Table7" ref="A34:D39" totalsRowShown="0" headerRowDxfId="59" dataDxfId="60">
  <autoFilter ref="A34:D39" xr:uid="{E7B592AD-A023-40BC-88F7-E4AD15A2104B}"/>
  <tableColumns count="4">
    <tableColumn id="1" xr3:uid="{0723C6E2-6426-4DB4-A052-5CE7E738883A}" name="Insurance" dataDxfId="25"/>
    <tableColumn id="2" xr3:uid="{F3E0C111-F626-431F-AB28-7DE37D05B3B6}" name="Projected Cost" dataDxfId="24"/>
    <tableColumn id="3" xr3:uid="{2DA0B10C-5246-443C-959C-D9DD5C4F014E}" name="Actual Cost" dataDxfId="23"/>
    <tableColumn id="4" xr3:uid="{E02F9A30-028F-4768-8253-B198BDA8AF59}" name="Difference" dataDxfId="22">
      <calculatedColumnFormula>Table7[[#This Row],[Projected Cost]]-Table7[[#This Row],[Actual Cost]]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D12B5B-E98D-4385-BDB0-F30525CB3BCC}" name="Table8" displayName="Table8" ref="F34:I39" totalsRowShown="0" headerRowDxfId="57" dataDxfId="58">
  <autoFilter ref="F34:I39" xr:uid="{31D12B5B-E98D-4385-BDB0-F30525CB3BCC}"/>
  <tableColumns count="4">
    <tableColumn id="1" xr3:uid="{0F9C2C02-3553-4596-B2F8-D5B3BE91C3BB}" name="Taxes" dataDxfId="21"/>
    <tableColumn id="2" xr3:uid="{F40765A1-9E9F-4344-93C3-AA2C03585F48}" name="Projected Cost" dataDxfId="20"/>
    <tableColumn id="3" xr3:uid="{F393D156-D5E2-4569-8DF7-11A6012C5AAF}" name="Actual Cost" dataDxfId="19"/>
    <tableColumn id="4" xr3:uid="{7A20E79A-4944-4DD0-88BA-2A6702E18560}" name="Difference" dataDxfId="18">
      <calculatedColumnFormula>Table8[[#This Row],[Projected Cost]]-Table8[[#This Row],[Actual Cost]]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A18283-A351-4447-95DC-0AA295340C93}" name="Table9" displayName="Table9" ref="A41:D45" totalsRowShown="0" headerRowDxfId="52" dataDxfId="53">
  <autoFilter ref="A41:D45" xr:uid="{1AA18283-A351-4447-95DC-0AA295340C93}"/>
  <tableColumns count="4">
    <tableColumn id="1" xr3:uid="{3538CD09-D475-40B4-871C-575CA1F62EF7}" name="Food" dataDxfId="56"/>
    <tableColumn id="2" xr3:uid="{0E829E2B-2997-4C00-B882-B9BC95C88B7C}" name="Projected Cost" dataDxfId="55"/>
    <tableColumn id="3" xr3:uid="{73E2170B-4BAD-4E87-8482-A0E223255082}" name="Actual Cost" dataDxfId="54"/>
    <tableColumn id="4" xr3:uid="{6E47B07F-D962-4327-8229-DE1DE44F2AE2}" name="Difference" dataDxfId="17">
      <calculatedColumnFormula>Table9[[#This Row],[Projected Cost]]-Table9[[#This Row],[Actual Cost]]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FCF155-5F55-4E31-B33C-4E382306B80E}" name="Table11" displayName="Table11" ref="F41:I45" totalsRowShown="0" headerRowDxfId="50" dataDxfId="51">
  <autoFilter ref="F41:I45" xr:uid="{F1FCF155-5F55-4E31-B33C-4E382306B80E}"/>
  <tableColumns count="4">
    <tableColumn id="1" xr3:uid="{B3A67677-CCB7-4927-873B-B67737701046}" name="Savings or Investments" dataDxfId="16"/>
    <tableColumn id="2" xr3:uid="{BFAC9BCB-B110-40F2-9A81-28ECE3CFBD90}" name="Projected Cost" dataDxfId="15"/>
    <tableColumn id="3" xr3:uid="{9B825304-9B34-4D68-9A01-A7CE07EF40A7}" name="Actual Cost" dataDxfId="14"/>
    <tableColumn id="4" xr3:uid="{30D72568-6E20-4C02-BF7A-2DFFBD89B6A8}" name="Difference" dataDxfId="13">
      <calculatedColumnFormula>Table11[[#This Row],[Projected Cost]]-Table11[[#This Row],[Actual Cost]]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A7C435-AB5E-410F-A320-BB16B3D7B117}" name="Table12" displayName="Table12" ref="A47:D53" totalsRowShown="0" headerRowDxfId="48" dataDxfId="49">
  <autoFilter ref="A47:D53" xr:uid="{F9A7C435-AB5E-410F-A320-BB16B3D7B117}"/>
  <tableColumns count="4">
    <tableColumn id="1" xr3:uid="{7C11964B-E614-4A91-849C-C09305DD2100}" name="Pets" dataDxfId="12"/>
    <tableColumn id="2" xr3:uid="{F7DBD4DC-BC82-409E-88EA-90A25E35B2BE}" name="Projected Cost" dataDxfId="11"/>
    <tableColumn id="3" xr3:uid="{4241D9BC-76AB-4184-8CED-36C9B387898E}" name="Actual Cost" dataDxfId="10"/>
    <tableColumn id="4" xr3:uid="{258950BE-DA1C-42A8-A3BA-EE8A65CA6D4E}" name="Difference" dataDxfId="9">
      <calculatedColumnFormula>Table12[[#This Row],[Projected Cost]]-Table12[[#This Row],[Actual Cost]]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0845-4492-4DA0-ABB8-845DA3378335}">
  <dimension ref="A1:AA68"/>
  <sheetViews>
    <sheetView tabSelected="1" zoomScale="90" zoomScaleNormal="90" workbookViewId="0">
      <selection activeCell="K9" sqref="K9"/>
    </sheetView>
  </sheetViews>
  <sheetFormatPr defaultRowHeight="14.5" x14ac:dyDescent="0.35"/>
  <cols>
    <col min="1" max="1" width="21.6328125" style="1" bestFit="1" customWidth="1"/>
    <col min="2" max="2" width="17.81640625" style="1" bestFit="1" customWidth="1"/>
    <col min="3" max="3" width="11.453125" style="1" customWidth="1"/>
    <col min="4" max="4" width="10.7265625" style="1" customWidth="1"/>
    <col min="5" max="5" width="18.08984375" style="1" customWidth="1"/>
    <col min="6" max="6" width="28" style="1" bestFit="1" customWidth="1"/>
    <col min="7" max="7" width="13.90625" style="1" customWidth="1"/>
    <col min="8" max="8" width="11.453125" style="1" customWidth="1"/>
    <col min="9" max="9" width="10.7265625" style="1" customWidth="1"/>
    <col min="10" max="27" width="8.7265625" style="1"/>
  </cols>
  <sheetData>
    <row r="1" spans="1:9" x14ac:dyDescent="0.35">
      <c r="A1" s="26" t="s">
        <v>0</v>
      </c>
    </row>
    <row r="3" spans="1:9" x14ac:dyDescent="0.35">
      <c r="A3" s="7" t="s">
        <v>1</v>
      </c>
      <c r="B3" s="5" t="s">
        <v>2</v>
      </c>
      <c r="C3" s="6">
        <v>4500</v>
      </c>
      <c r="F3" s="13" t="s">
        <v>6</v>
      </c>
      <c r="G3" s="22">
        <f>C5-B66</f>
        <v>1525</v>
      </c>
    </row>
    <row r="4" spans="1:9" x14ac:dyDescent="0.35">
      <c r="A4" s="8"/>
      <c r="B4" s="4" t="s">
        <v>3</v>
      </c>
      <c r="C4" s="6">
        <v>500</v>
      </c>
      <c r="F4" s="14" t="s">
        <v>7</v>
      </c>
      <c r="G4" s="23"/>
    </row>
    <row r="5" spans="1:9" x14ac:dyDescent="0.35">
      <c r="A5" s="9"/>
      <c r="B5" s="4" t="s">
        <v>4</v>
      </c>
      <c r="C5" s="6">
        <f>SUM(C3:C4)</f>
        <v>5000</v>
      </c>
    </row>
    <row r="6" spans="1:9" x14ac:dyDescent="0.35">
      <c r="F6" s="13" t="s">
        <v>8</v>
      </c>
      <c r="G6" s="24">
        <f>C9-B67</f>
        <v>2012</v>
      </c>
    </row>
    <row r="7" spans="1:9" x14ac:dyDescent="0.35">
      <c r="A7" s="10" t="s">
        <v>5</v>
      </c>
      <c r="B7" s="4" t="s">
        <v>2</v>
      </c>
      <c r="C7" s="6">
        <v>4300</v>
      </c>
      <c r="F7" s="14" t="s">
        <v>9</v>
      </c>
      <c r="G7" s="25"/>
    </row>
    <row r="8" spans="1:9" x14ac:dyDescent="0.35">
      <c r="A8" s="11"/>
      <c r="B8" s="4" t="s">
        <v>3</v>
      </c>
      <c r="C8" s="6">
        <v>500</v>
      </c>
    </row>
    <row r="9" spans="1:9" x14ac:dyDescent="0.35">
      <c r="A9" s="12"/>
      <c r="B9" s="4" t="s">
        <v>4</v>
      </c>
      <c r="C9" s="6">
        <f>SUM(C7:C8)</f>
        <v>4800</v>
      </c>
    </row>
    <row r="11" spans="1:9" x14ac:dyDescent="0.35">
      <c r="A11" s="15" t="s">
        <v>10</v>
      </c>
      <c r="B11" s="15" t="s">
        <v>11</v>
      </c>
      <c r="C11" s="15" t="s">
        <v>12</v>
      </c>
      <c r="D11" s="15" t="s">
        <v>13</v>
      </c>
      <c r="F11" s="15" t="s">
        <v>25</v>
      </c>
      <c r="G11" s="15" t="s">
        <v>11</v>
      </c>
      <c r="H11" s="15" t="s">
        <v>12</v>
      </c>
      <c r="I11" s="15" t="s">
        <v>13</v>
      </c>
    </row>
    <row r="12" spans="1:9" x14ac:dyDescent="0.35">
      <c r="A12" s="1" t="s">
        <v>14</v>
      </c>
      <c r="B12" s="3">
        <v>1000</v>
      </c>
      <c r="C12" s="3">
        <v>1000</v>
      </c>
      <c r="D12" s="3">
        <f>Table1[[#This Row],[Projected Cost]]-Table1[[#This Row],[Actual Cost]]</f>
        <v>0</v>
      </c>
      <c r="F12" s="1" t="s">
        <v>26</v>
      </c>
      <c r="G12" s="2">
        <v>30</v>
      </c>
      <c r="H12" s="2">
        <v>20</v>
      </c>
      <c r="I12" s="2">
        <f>Table2[[#This Row],[Projected Cost]]-Table2[[#This Row],[Actual Cost]]</f>
        <v>10</v>
      </c>
    </row>
    <row r="13" spans="1:9" x14ac:dyDescent="0.35">
      <c r="A13" s="1" t="s">
        <v>15</v>
      </c>
      <c r="B13" s="3">
        <v>300</v>
      </c>
      <c r="C13" s="3">
        <v>250</v>
      </c>
      <c r="D13" s="3">
        <f>Table1[[#This Row],[Projected Cost]]-Table1[[#This Row],[Actual Cost]]</f>
        <v>50</v>
      </c>
      <c r="F13" s="1" t="s">
        <v>27</v>
      </c>
      <c r="G13" s="2">
        <v>0</v>
      </c>
      <c r="H13" s="2">
        <v>0</v>
      </c>
      <c r="I13" s="2">
        <f>Table2[[#This Row],[Projected Cost]]-Table2[[#This Row],[Actual Cost]]</f>
        <v>0</v>
      </c>
    </row>
    <row r="14" spans="1:9" x14ac:dyDescent="0.35">
      <c r="A14" s="1" t="s">
        <v>16</v>
      </c>
      <c r="B14" s="3">
        <v>200</v>
      </c>
      <c r="C14" s="3">
        <v>150</v>
      </c>
      <c r="D14" s="3">
        <f>Table1[[#This Row],[Projected Cost]]-Table1[[#This Row],[Actual Cost]]</f>
        <v>50</v>
      </c>
      <c r="F14" s="1" t="s">
        <v>28</v>
      </c>
      <c r="G14" s="2">
        <v>30</v>
      </c>
      <c r="H14" s="2">
        <v>15</v>
      </c>
      <c r="I14" s="2">
        <f>Table2[[#This Row],[Projected Cost]]-Table2[[#This Row],[Actual Cost]]</f>
        <v>15</v>
      </c>
    </row>
    <row r="15" spans="1:9" x14ac:dyDescent="0.35">
      <c r="A15" s="1" t="s">
        <v>17</v>
      </c>
      <c r="B15" s="3">
        <v>100</v>
      </c>
      <c r="C15" s="3">
        <v>75</v>
      </c>
      <c r="D15" s="3">
        <f>Table1[[#This Row],[Projected Cost]]-Table1[[#This Row],[Actual Cost]]</f>
        <v>25</v>
      </c>
      <c r="F15" s="1" t="s">
        <v>29</v>
      </c>
      <c r="G15" s="2">
        <v>100</v>
      </c>
      <c r="H15" s="2">
        <v>75</v>
      </c>
      <c r="I15" s="2">
        <f>Table2[[#This Row],[Projected Cost]]-Table2[[#This Row],[Actual Cost]]</f>
        <v>25</v>
      </c>
    </row>
    <row r="16" spans="1:9" x14ac:dyDescent="0.35">
      <c r="A16" s="1" t="s">
        <v>18</v>
      </c>
      <c r="B16" s="3">
        <v>120</v>
      </c>
      <c r="C16" s="3">
        <v>50</v>
      </c>
      <c r="D16" s="3">
        <f>Table1[[#This Row],[Projected Cost]]-Table1[[#This Row],[Actual Cost]]</f>
        <v>70</v>
      </c>
      <c r="F16" s="1" t="s">
        <v>30</v>
      </c>
      <c r="G16" s="2">
        <v>100</v>
      </c>
      <c r="H16" s="2">
        <v>30</v>
      </c>
      <c r="I16" s="2">
        <f>Table2[[#This Row],[Projected Cost]]-Table2[[#This Row],[Actual Cost]]</f>
        <v>70</v>
      </c>
    </row>
    <row r="17" spans="1:9" x14ac:dyDescent="0.35">
      <c r="A17" s="1" t="s">
        <v>19</v>
      </c>
      <c r="B17" s="3">
        <v>80</v>
      </c>
      <c r="C17" s="3">
        <v>50</v>
      </c>
      <c r="D17" s="3">
        <f>Table1[[#This Row],[Projected Cost]]-Table1[[#This Row],[Actual Cost]]</f>
        <v>30</v>
      </c>
      <c r="F17" s="1" t="s">
        <v>31</v>
      </c>
      <c r="G17" s="2">
        <v>90</v>
      </c>
      <c r="H17" s="2">
        <v>40</v>
      </c>
      <c r="I17" s="2">
        <f>Table2[[#This Row],[Projected Cost]]-Table2[[#This Row],[Actual Cost]]</f>
        <v>50</v>
      </c>
    </row>
    <row r="18" spans="1:9" x14ac:dyDescent="0.35">
      <c r="A18" s="1" t="s">
        <v>20</v>
      </c>
      <c r="B18" s="3">
        <v>100</v>
      </c>
      <c r="C18" s="3">
        <v>0</v>
      </c>
      <c r="D18" s="3">
        <f>Table1[[#This Row],[Projected Cost]]-Table1[[#This Row],[Actual Cost]]</f>
        <v>100</v>
      </c>
      <c r="F18" s="1" t="s">
        <v>23</v>
      </c>
      <c r="G18" s="2">
        <v>0</v>
      </c>
      <c r="H18" s="2">
        <v>0</v>
      </c>
      <c r="I18" s="2">
        <f>Table2[[#This Row],[Projected Cost]]-Table2[[#This Row],[Actual Cost]]</f>
        <v>0</v>
      </c>
    </row>
    <row r="19" spans="1:9" x14ac:dyDescent="0.35">
      <c r="A19" s="1" t="s">
        <v>21</v>
      </c>
      <c r="B19" s="3">
        <v>50</v>
      </c>
      <c r="C19" s="3">
        <v>0</v>
      </c>
      <c r="D19" s="3">
        <f>Table1[[#This Row],[Projected Cost]]-Table1[[#This Row],[Actual Cost]]</f>
        <v>50</v>
      </c>
      <c r="F19" s="1" t="s">
        <v>23</v>
      </c>
      <c r="G19" s="2">
        <v>0</v>
      </c>
      <c r="H19" s="2">
        <v>0</v>
      </c>
      <c r="I19" s="2">
        <f>Table2[[#This Row],[Projected Cost]]-Table2[[#This Row],[Actual Cost]]</f>
        <v>0</v>
      </c>
    </row>
    <row r="20" spans="1:9" x14ac:dyDescent="0.35">
      <c r="A20" s="1" t="s">
        <v>22</v>
      </c>
      <c r="B20" s="3">
        <v>80</v>
      </c>
      <c r="C20" s="3">
        <v>90</v>
      </c>
      <c r="D20" s="3">
        <f>Table1[[#This Row],[Projected Cost]]-Table1[[#This Row],[Actual Cost]]</f>
        <v>-10</v>
      </c>
      <c r="F20" s="1" t="s">
        <v>23</v>
      </c>
      <c r="G20" s="2">
        <v>0</v>
      </c>
      <c r="H20" s="2">
        <v>0</v>
      </c>
      <c r="I20" s="2">
        <f>Table2[[#This Row],[Projected Cost]]-Table2[[#This Row],[Actual Cost]]</f>
        <v>0</v>
      </c>
    </row>
    <row r="21" spans="1:9" x14ac:dyDescent="0.35">
      <c r="A21" s="1" t="s">
        <v>23</v>
      </c>
      <c r="B21" s="3">
        <v>0</v>
      </c>
      <c r="C21" s="3">
        <v>0</v>
      </c>
      <c r="D21" s="3">
        <f>Table1[[#This Row],[Projected Cost]]-Table1[[#This Row],[Actual Cost]]</f>
        <v>0</v>
      </c>
      <c r="F21" s="1" t="s">
        <v>23</v>
      </c>
      <c r="G21" s="2">
        <v>0</v>
      </c>
      <c r="H21" s="2">
        <v>0</v>
      </c>
      <c r="I21" s="2">
        <f>Table2[[#This Row],[Projected Cost]]-Table2[[#This Row],[Actual Cost]]</f>
        <v>0</v>
      </c>
    </row>
    <row r="22" spans="1:9" x14ac:dyDescent="0.35">
      <c r="A22" s="15" t="s">
        <v>24</v>
      </c>
      <c r="B22" s="3">
        <f>SUM(B12:B21)</f>
        <v>2030</v>
      </c>
      <c r="C22" s="3">
        <f>SUM(C12:C21)</f>
        <v>1665</v>
      </c>
      <c r="D22" s="3">
        <f>Table1[[#This Row],[Projected Cost]]-Table1[[#This Row],[Actual Cost]]</f>
        <v>365</v>
      </c>
      <c r="F22" s="15" t="s">
        <v>24</v>
      </c>
      <c r="G22" s="2">
        <f>SUM(G12:G21)</f>
        <v>350</v>
      </c>
      <c r="H22" s="2">
        <f>SUM(H12:H21)</f>
        <v>180</v>
      </c>
      <c r="I22" s="2">
        <f>Table2[[#This Row],[Projected Cost]]-Table2[[#This Row],[Actual Cost]]</f>
        <v>170</v>
      </c>
    </row>
    <row r="24" spans="1:9" x14ac:dyDescent="0.35">
      <c r="A24" s="15" t="s">
        <v>32</v>
      </c>
      <c r="B24" s="15" t="s">
        <v>11</v>
      </c>
      <c r="C24" s="15" t="s">
        <v>12</v>
      </c>
      <c r="D24" s="15" t="s">
        <v>13</v>
      </c>
      <c r="F24" s="15" t="s">
        <v>39</v>
      </c>
      <c r="G24" s="15" t="s">
        <v>11</v>
      </c>
      <c r="H24" s="15" t="s">
        <v>12</v>
      </c>
      <c r="I24" s="15" t="s">
        <v>13</v>
      </c>
    </row>
    <row r="25" spans="1:9" x14ac:dyDescent="0.35">
      <c r="A25" s="1" t="s">
        <v>33</v>
      </c>
      <c r="B25" s="3">
        <v>150</v>
      </c>
      <c r="C25" s="3">
        <v>100</v>
      </c>
      <c r="D25" s="3">
        <f>SUM(Table3[[#This Row],[Projected Cost]]-Table3[[#This Row],[Actual Cost]])</f>
        <v>50</v>
      </c>
      <c r="F25" s="1" t="s">
        <v>40</v>
      </c>
      <c r="G25" s="3">
        <v>150</v>
      </c>
      <c r="H25" s="3">
        <v>150</v>
      </c>
      <c r="I25" s="3">
        <f>Table6[[#This Row],[Projected Cost]]-Table6[[#This Row],[Actual Cost]]</f>
        <v>0</v>
      </c>
    </row>
    <row r="26" spans="1:9" x14ac:dyDescent="0.35">
      <c r="A26" s="1" t="s">
        <v>34</v>
      </c>
      <c r="B26" s="3">
        <v>30</v>
      </c>
      <c r="C26" s="3">
        <v>10</v>
      </c>
      <c r="D26" s="3">
        <f>SUM(Table3[[#This Row],[Projected Cost]]-Table3[[#This Row],[Actual Cost]])</f>
        <v>20</v>
      </c>
      <c r="F26" s="1" t="s">
        <v>41</v>
      </c>
      <c r="G26" s="3">
        <v>100</v>
      </c>
      <c r="H26" s="3">
        <v>100</v>
      </c>
      <c r="I26" s="3">
        <f>Table6[[#This Row],[Projected Cost]]-Table6[[#This Row],[Actual Cost]]</f>
        <v>0</v>
      </c>
    </row>
    <row r="27" spans="1:9" x14ac:dyDescent="0.35">
      <c r="A27" s="1" t="s">
        <v>35</v>
      </c>
      <c r="B27" s="3">
        <v>50</v>
      </c>
      <c r="C27" s="3">
        <v>50</v>
      </c>
      <c r="D27" s="3">
        <f>SUM(Table3[[#This Row],[Projected Cost]]-Table3[[#This Row],[Actual Cost]])</f>
        <v>0</v>
      </c>
      <c r="F27" s="1" t="s">
        <v>42</v>
      </c>
      <c r="G27" s="3">
        <v>100</v>
      </c>
      <c r="H27" s="3">
        <v>100</v>
      </c>
      <c r="I27" s="3">
        <f>Table6[[#This Row],[Projected Cost]]-Table6[[#This Row],[Actual Cost]]</f>
        <v>0</v>
      </c>
    </row>
    <row r="28" spans="1:9" x14ac:dyDescent="0.35">
      <c r="A28" s="1" t="s">
        <v>36</v>
      </c>
      <c r="B28" s="3">
        <v>0</v>
      </c>
      <c r="C28" s="3">
        <v>0</v>
      </c>
      <c r="D28" s="3">
        <f>SUM(Table3[[#This Row],[Projected Cost]]-Table3[[#This Row],[Actual Cost]])</f>
        <v>0</v>
      </c>
      <c r="F28" s="1" t="s">
        <v>42</v>
      </c>
      <c r="G28" s="3">
        <v>0</v>
      </c>
      <c r="H28" s="3">
        <v>0</v>
      </c>
      <c r="I28" s="3">
        <f>Table6[[#This Row],[Projected Cost]]-Table6[[#This Row],[Actual Cost]]</f>
        <v>0</v>
      </c>
    </row>
    <row r="29" spans="1:9" x14ac:dyDescent="0.35">
      <c r="A29" s="1" t="s">
        <v>37</v>
      </c>
      <c r="B29" s="3">
        <v>50</v>
      </c>
      <c r="C29" s="3">
        <v>60</v>
      </c>
      <c r="D29" s="3">
        <f>SUM(Table3[[#This Row],[Projected Cost]]-Table3[[#This Row],[Actual Cost]])</f>
        <v>-10</v>
      </c>
      <c r="F29" s="1" t="s">
        <v>42</v>
      </c>
      <c r="G29" s="3">
        <v>0</v>
      </c>
      <c r="H29" s="3">
        <v>0</v>
      </c>
      <c r="I29" s="3">
        <f>Table6[[#This Row],[Projected Cost]]-Table6[[#This Row],[Actual Cost]]</f>
        <v>0</v>
      </c>
    </row>
    <row r="30" spans="1:9" x14ac:dyDescent="0.35">
      <c r="A30" s="1" t="s">
        <v>38</v>
      </c>
      <c r="B30" s="3">
        <v>30</v>
      </c>
      <c r="C30" s="3">
        <v>50</v>
      </c>
      <c r="D30" s="3">
        <f>SUM(Table3[[#This Row],[Projected Cost]]-Table3[[#This Row],[Actual Cost]])</f>
        <v>-20</v>
      </c>
      <c r="F30" s="1" t="s">
        <v>42</v>
      </c>
      <c r="G30" s="3">
        <v>0</v>
      </c>
      <c r="H30" s="3">
        <v>0</v>
      </c>
      <c r="I30" s="3">
        <f>Table6[[#This Row],[Projected Cost]]-Table6[[#This Row],[Actual Cost]]</f>
        <v>0</v>
      </c>
    </row>
    <row r="31" spans="1:9" x14ac:dyDescent="0.35">
      <c r="A31" s="1" t="s">
        <v>23</v>
      </c>
      <c r="B31" s="3">
        <v>0</v>
      </c>
      <c r="C31" s="3">
        <v>0</v>
      </c>
      <c r="D31" s="3">
        <f>SUM(Table3[[#This Row],[Projected Cost]]-Table3[[#This Row],[Actual Cost]])</f>
        <v>0</v>
      </c>
      <c r="F31" s="1" t="s">
        <v>23</v>
      </c>
      <c r="G31" s="3">
        <v>0</v>
      </c>
      <c r="H31" s="3">
        <v>0</v>
      </c>
      <c r="I31" s="3">
        <f>Table6[[#This Row],[Projected Cost]]-Table6[[#This Row],[Actual Cost]]</f>
        <v>0</v>
      </c>
    </row>
    <row r="32" spans="1:9" x14ac:dyDescent="0.35">
      <c r="A32" s="15" t="s">
        <v>24</v>
      </c>
      <c r="B32" s="3">
        <f>SUM(B25:B31)</f>
        <v>310</v>
      </c>
      <c r="C32" s="3">
        <f>SUM(C25:C31)</f>
        <v>270</v>
      </c>
      <c r="D32" s="3">
        <f>SUM(Table3[[#This Row],[Projected Cost]]-Table3[[#This Row],[Actual Cost]])</f>
        <v>40</v>
      </c>
      <c r="F32" s="15" t="s">
        <v>24</v>
      </c>
      <c r="G32" s="3">
        <f>SUM(G25:G31)</f>
        <v>350</v>
      </c>
      <c r="H32" s="3">
        <f>SUM(H25:H31)</f>
        <v>350</v>
      </c>
      <c r="I32" s="3">
        <f>Table6[[#This Row],[Projected Cost]]-Table6[[#This Row],[Actual Cost]]</f>
        <v>0</v>
      </c>
    </row>
    <row r="34" spans="1:9" x14ac:dyDescent="0.35">
      <c r="A34" s="15" t="s">
        <v>35</v>
      </c>
      <c r="B34" s="15" t="s">
        <v>11</v>
      </c>
      <c r="C34" s="15" t="s">
        <v>12</v>
      </c>
      <c r="D34" s="15" t="s">
        <v>13</v>
      </c>
      <c r="F34" s="15" t="s">
        <v>46</v>
      </c>
      <c r="G34" s="15" t="s">
        <v>11</v>
      </c>
      <c r="H34" s="15" t="s">
        <v>12</v>
      </c>
      <c r="I34" s="15" t="s">
        <v>13</v>
      </c>
    </row>
    <row r="35" spans="1:9" x14ac:dyDescent="0.35">
      <c r="A35" s="1" t="s">
        <v>43</v>
      </c>
      <c r="B35" s="3">
        <v>50</v>
      </c>
      <c r="C35" s="3">
        <v>40</v>
      </c>
      <c r="D35" s="3">
        <f>Table7[[#This Row],[Projected Cost]]-Table7[[#This Row],[Actual Cost]]</f>
        <v>10</v>
      </c>
      <c r="F35" s="1" t="s">
        <v>47</v>
      </c>
      <c r="G35" s="3">
        <v>15</v>
      </c>
      <c r="H35" s="3">
        <v>15</v>
      </c>
      <c r="I35" s="3">
        <f>Table8[[#This Row],[Projected Cost]]-Table8[[#This Row],[Actual Cost]]</f>
        <v>0</v>
      </c>
    </row>
    <row r="36" spans="1:9" x14ac:dyDescent="0.35">
      <c r="A36" s="1" t="s">
        <v>44</v>
      </c>
      <c r="B36" s="3">
        <v>30</v>
      </c>
      <c r="C36" s="3">
        <v>15</v>
      </c>
      <c r="D36" s="3">
        <f>Table7[[#This Row],[Projected Cost]]-Table7[[#This Row],[Actual Cost]]</f>
        <v>15</v>
      </c>
      <c r="F36" s="1" t="s">
        <v>48</v>
      </c>
      <c r="G36" s="3">
        <v>30</v>
      </c>
      <c r="H36" s="3">
        <v>20</v>
      </c>
      <c r="I36" s="3">
        <f>Table8[[#This Row],[Projected Cost]]-Table8[[#This Row],[Actual Cost]]</f>
        <v>10</v>
      </c>
    </row>
    <row r="37" spans="1:9" x14ac:dyDescent="0.35">
      <c r="A37" s="1" t="s">
        <v>45</v>
      </c>
      <c r="B37" s="3">
        <v>10</v>
      </c>
      <c r="C37" s="3">
        <v>10</v>
      </c>
      <c r="D37" s="3">
        <f>Table7[[#This Row],[Projected Cost]]-Table7[[#This Row],[Actual Cost]]</f>
        <v>0</v>
      </c>
      <c r="F37" s="1" t="s">
        <v>49</v>
      </c>
      <c r="G37" s="3">
        <v>10</v>
      </c>
      <c r="H37" s="3">
        <v>10</v>
      </c>
      <c r="I37" s="3">
        <f>Table8[[#This Row],[Projected Cost]]-Table8[[#This Row],[Actual Cost]]</f>
        <v>0</v>
      </c>
    </row>
    <row r="38" spans="1:9" x14ac:dyDescent="0.35">
      <c r="A38" s="1" t="s">
        <v>23</v>
      </c>
      <c r="B38" s="3">
        <v>0</v>
      </c>
      <c r="C38" s="3">
        <v>0</v>
      </c>
      <c r="D38" s="3">
        <f>Table7[[#This Row],[Projected Cost]]-Table7[[#This Row],[Actual Cost]]</f>
        <v>0</v>
      </c>
      <c r="F38" s="1" t="s">
        <v>23</v>
      </c>
      <c r="G38" s="3">
        <v>0</v>
      </c>
      <c r="H38" s="3">
        <v>0</v>
      </c>
      <c r="I38" s="3">
        <f>Table8[[#This Row],[Projected Cost]]-Table8[[#This Row],[Actual Cost]]</f>
        <v>0</v>
      </c>
    </row>
    <row r="39" spans="1:9" x14ac:dyDescent="0.35">
      <c r="A39" s="15" t="s">
        <v>24</v>
      </c>
      <c r="B39" s="3">
        <f>SUM(B35:B38)</f>
        <v>90</v>
      </c>
      <c r="C39" s="3">
        <f>SUM(C35:C38)</f>
        <v>65</v>
      </c>
      <c r="D39" s="3">
        <f>Table7[[#This Row],[Projected Cost]]-Table7[[#This Row],[Actual Cost]]</f>
        <v>25</v>
      </c>
      <c r="F39" s="15" t="s">
        <v>24</v>
      </c>
      <c r="G39" s="3">
        <f>SUM(G35:G38)</f>
        <v>55</v>
      </c>
      <c r="H39" s="3">
        <f>SUM(H35:H38)</f>
        <v>45</v>
      </c>
      <c r="I39" s="3">
        <f>Table8[[#This Row],[Projected Cost]]-Table8[[#This Row],[Actual Cost]]</f>
        <v>10</v>
      </c>
    </row>
    <row r="41" spans="1:9" x14ac:dyDescent="0.35">
      <c r="A41" s="15" t="s">
        <v>50</v>
      </c>
      <c r="B41" s="15" t="s">
        <v>11</v>
      </c>
      <c r="C41" s="15" t="s">
        <v>12</v>
      </c>
      <c r="D41" s="15" t="s">
        <v>13</v>
      </c>
      <c r="F41" s="15" t="s">
        <v>53</v>
      </c>
      <c r="G41" s="15" t="s">
        <v>11</v>
      </c>
      <c r="H41" s="15" t="s">
        <v>12</v>
      </c>
      <c r="I41" s="15" t="s">
        <v>13</v>
      </c>
    </row>
    <row r="42" spans="1:9" x14ac:dyDescent="0.35">
      <c r="A42" s="1" t="s">
        <v>51</v>
      </c>
      <c r="B42" s="3">
        <v>100</v>
      </c>
      <c r="C42" s="3">
        <v>90</v>
      </c>
      <c r="D42" s="3">
        <f>Table9[[#This Row],[Projected Cost]]-Table9[[#This Row],[Actual Cost]]</f>
        <v>10</v>
      </c>
      <c r="F42" s="1" t="s">
        <v>54</v>
      </c>
      <c r="G42" s="3">
        <v>15</v>
      </c>
      <c r="H42" s="3">
        <v>15</v>
      </c>
      <c r="I42" s="3">
        <f>Table11[[#This Row],[Projected Cost]]-Table11[[#This Row],[Actual Cost]]</f>
        <v>0</v>
      </c>
    </row>
    <row r="43" spans="1:9" x14ac:dyDescent="0.35">
      <c r="A43" s="1" t="s">
        <v>52</v>
      </c>
      <c r="B43" s="3">
        <v>50</v>
      </c>
      <c r="C43" s="3">
        <v>30</v>
      </c>
      <c r="D43" s="3">
        <f>Table9[[#This Row],[Projected Cost]]-Table9[[#This Row],[Actual Cost]]</f>
        <v>20</v>
      </c>
      <c r="F43" s="1" t="s">
        <v>55</v>
      </c>
      <c r="G43" s="3">
        <v>15</v>
      </c>
      <c r="H43" s="3">
        <v>15</v>
      </c>
      <c r="I43" s="3">
        <f>Table11[[#This Row],[Projected Cost]]-Table11[[#This Row],[Actual Cost]]</f>
        <v>0</v>
      </c>
    </row>
    <row r="44" spans="1:9" x14ac:dyDescent="0.35">
      <c r="A44" s="1" t="s">
        <v>23</v>
      </c>
      <c r="B44" s="3">
        <v>0</v>
      </c>
      <c r="C44" s="3">
        <v>0</v>
      </c>
      <c r="D44" s="3">
        <f>Table9[[#This Row],[Projected Cost]]-Table9[[#This Row],[Actual Cost]]</f>
        <v>0</v>
      </c>
      <c r="F44" s="1" t="s">
        <v>23</v>
      </c>
      <c r="G44" s="3">
        <v>0</v>
      </c>
      <c r="H44" s="3">
        <v>0</v>
      </c>
      <c r="I44" s="3">
        <f>Table11[[#This Row],[Projected Cost]]-Table11[[#This Row],[Actual Cost]]</f>
        <v>0</v>
      </c>
    </row>
    <row r="45" spans="1:9" x14ac:dyDescent="0.35">
      <c r="A45" s="15" t="s">
        <v>24</v>
      </c>
      <c r="B45" s="3">
        <f>SUM(B42:B44)</f>
        <v>150</v>
      </c>
      <c r="C45" s="3">
        <f>SUM(C42:C44)</f>
        <v>120</v>
      </c>
      <c r="D45" s="3">
        <f>Table9[[#This Row],[Projected Cost]]-Table9[[#This Row],[Actual Cost]]</f>
        <v>30</v>
      </c>
      <c r="F45" s="15" t="s">
        <v>24</v>
      </c>
      <c r="G45" s="3">
        <f>SUM(G42:G44)</f>
        <v>30</v>
      </c>
      <c r="H45" s="3">
        <f>SUM(H42:H44)</f>
        <v>30</v>
      </c>
      <c r="I45" s="3">
        <f>Table11[[#This Row],[Projected Cost]]-Table11[[#This Row],[Actual Cost]]</f>
        <v>0</v>
      </c>
    </row>
    <row r="47" spans="1:9" x14ac:dyDescent="0.35">
      <c r="A47" s="15" t="s">
        <v>56</v>
      </c>
      <c r="B47" s="15" t="s">
        <v>11</v>
      </c>
      <c r="C47" s="15" t="s">
        <v>12</v>
      </c>
      <c r="D47" s="15" t="s">
        <v>13</v>
      </c>
      <c r="F47" s="15" t="s">
        <v>60</v>
      </c>
      <c r="G47" s="15" t="s">
        <v>11</v>
      </c>
      <c r="H47" s="15" t="s">
        <v>12</v>
      </c>
      <c r="I47" s="15" t="s">
        <v>13</v>
      </c>
    </row>
    <row r="48" spans="1:9" x14ac:dyDescent="0.35">
      <c r="A48" s="1" t="s">
        <v>50</v>
      </c>
      <c r="B48" s="3">
        <v>15</v>
      </c>
      <c r="C48" s="3">
        <v>10</v>
      </c>
      <c r="D48" s="3">
        <f>Table12[[#This Row],[Projected Cost]]-Table12[[#This Row],[Actual Cost]]</f>
        <v>5</v>
      </c>
      <c r="F48" s="1" t="s">
        <v>61</v>
      </c>
      <c r="G48" s="3">
        <v>0</v>
      </c>
      <c r="H48" s="3">
        <v>0</v>
      </c>
      <c r="I48" s="3">
        <f>Table13[[#This Row],[Projected Cost]]-Table13[[#This Row],[Actual Cost]]</f>
        <v>0</v>
      </c>
    </row>
    <row r="49" spans="1:9" x14ac:dyDescent="0.35">
      <c r="A49" s="1" t="s">
        <v>57</v>
      </c>
      <c r="B49" s="3">
        <v>0</v>
      </c>
      <c r="C49" s="3">
        <v>0</v>
      </c>
      <c r="D49" s="3">
        <f>Table12[[#This Row],[Projected Cost]]-Table12[[#This Row],[Actual Cost]]</f>
        <v>0</v>
      </c>
      <c r="F49" s="1" t="s">
        <v>62</v>
      </c>
      <c r="G49" s="3">
        <v>0</v>
      </c>
      <c r="H49" s="3">
        <v>0</v>
      </c>
      <c r="I49" s="3">
        <f>Table13[[#This Row],[Projected Cost]]-Table13[[#This Row],[Actual Cost]]</f>
        <v>0</v>
      </c>
    </row>
    <row r="50" spans="1:9" x14ac:dyDescent="0.35">
      <c r="A50" s="1" t="s">
        <v>58</v>
      </c>
      <c r="B50" s="3">
        <v>0</v>
      </c>
      <c r="C50" s="3">
        <v>0</v>
      </c>
      <c r="D50" s="3">
        <f>Table12[[#This Row],[Projected Cost]]-Table12[[#This Row],[Actual Cost]]</f>
        <v>0</v>
      </c>
      <c r="F50" s="1" t="s">
        <v>63</v>
      </c>
      <c r="G50" s="3">
        <v>0</v>
      </c>
      <c r="H50" s="3">
        <v>0</v>
      </c>
      <c r="I50" s="3">
        <f>Table13[[#This Row],[Projected Cost]]-Table13[[#This Row],[Actual Cost]]</f>
        <v>0</v>
      </c>
    </row>
    <row r="51" spans="1:9" x14ac:dyDescent="0.35">
      <c r="A51" s="1" t="s">
        <v>59</v>
      </c>
      <c r="B51" s="3">
        <v>5</v>
      </c>
      <c r="C51" s="3">
        <v>3</v>
      </c>
      <c r="D51" s="3">
        <f>Table12[[#This Row],[Projected Cost]]-Table12[[#This Row],[Actual Cost]]</f>
        <v>2</v>
      </c>
      <c r="F51" s="1" t="s">
        <v>64</v>
      </c>
      <c r="G51" s="3">
        <v>0</v>
      </c>
      <c r="H51" s="3">
        <v>0</v>
      </c>
      <c r="I51" s="3">
        <f>Table13[[#This Row],[Projected Cost]]-Table13[[#This Row],[Actual Cost]]</f>
        <v>0</v>
      </c>
    </row>
    <row r="52" spans="1:9" x14ac:dyDescent="0.35">
      <c r="A52" s="1" t="s">
        <v>23</v>
      </c>
      <c r="B52" s="3">
        <v>0</v>
      </c>
      <c r="C52" s="3">
        <v>0</v>
      </c>
      <c r="D52" s="3">
        <f>Table12[[#This Row],[Projected Cost]]-Table12[[#This Row],[Actual Cost]]</f>
        <v>0</v>
      </c>
      <c r="F52" s="1" t="s">
        <v>23</v>
      </c>
      <c r="G52" s="3">
        <v>0</v>
      </c>
      <c r="H52" s="3">
        <v>0</v>
      </c>
      <c r="I52" s="3">
        <f>Table13[[#This Row],[Projected Cost]]-Table13[[#This Row],[Actual Cost]]</f>
        <v>0</v>
      </c>
    </row>
    <row r="53" spans="1:9" x14ac:dyDescent="0.35">
      <c r="A53" s="15" t="s">
        <v>24</v>
      </c>
      <c r="B53" s="3">
        <f>SUM(B48:B52)</f>
        <v>20</v>
      </c>
      <c r="C53" s="3">
        <f>SUM(C48:C52)</f>
        <v>13</v>
      </c>
      <c r="D53" s="3">
        <f>Table12[[#This Row],[Projected Cost]]-Table12[[#This Row],[Actual Cost]]</f>
        <v>7</v>
      </c>
      <c r="F53" s="15" t="s">
        <v>24</v>
      </c>
      <c r="G53" s="3">
        <f>SUM(G48:G52)</f>
        <v>0</v>
      </c>
      <c r="H53" s="3">
        <f>SUM(H48:H52)</f>
        <v>0</v>
      </c>
      <c r="I53" s="3">
        <f>Table13[[#This Row],[Projected Cost]]-Table13[[#This Row],[Actual Cost]]</f>
        <v>0</v>
      </c>
    </row>
    <row r="55" spans="1:9" x14ac:dyDescent="0.35">
      <c r="A55" s="15" t="s">
        <v>65</v>
      </c>
      <c r="B55" s="15" t="s">
        <v>66</v>
      </c>
      <c r="C55" s="15" t="s">
        <v>12</v>
      </c>
      <c r="D55" s="15" t="s">
        <v>13</v>
      </c>
      <c r="F55" s="15" t="s">
        <v>72</v>
      </c>
      <c r="G55" s="15" t="s">
        <v>11</v>
      </c>
      <c r="H55" s="15" t="s">
        <v>12</v>
      </c>
      <c r="I55" s="15" t="s">
        <v>13</v>
      </c>
    </row>
    <row r="56" spans="1:9" x14ac:dyDescent="0.35">
      <c r="A56" s="1" t="s">
        <v>57</v>
      </c>
      <c r="B56" s="3">
        <v>50</v>
      </c>
      <c r="C56" s="3">
        <v>15</v>
      </c>
      <c r="D56" s="3">
        <f>Table14[[#This Row],[Projected Cost ]]-Table14[[#This Row],[Actual Cost]]</f>
        <v>35</v>
      </c>
      <c r="F56" s="1" t="s">
        <v>73</v>
      </c>
      <c r="G56" s="3">
        <v>0</v>
      </c>
      <c r="H56" s="3">
        <v>0</v>
      </c>
      <c r="I56" s="3">
        <f>Table15[[#This Row],[Projected Cost]]-Table15[[#This Row],[Actual Cost]]</f>
        <v>0</v>
      </c>
    </row>
    <row r="57" spans="1:9" x14ac:dyDescent="0.35">
      <c r="A57" s="1" t="s">
        <v>67</v>
      </c>
      <c r="B57" s="3">
        <v>10</v>
      </c>
      <c r="C57" s="3">
        <v>10</v>
      </c>
      <c r="D57" s="3">
        <f>Table14[[#This Row],[Projected Cost ]]-Table14[[#This Row],[Actual Cost]]</f>
        <v>0</v>
      </c>
      <c r="F57" s="1" t="s">
        <v>74</v>
      </c>
      <c r="G57" s="3">
        <v>0</v>
      </c>
      <c r="H57" s="3">
        <v>0</v>
      </c>
      <c r="I57" s="3">
        <f>Table15[[#This Row],[Projected Cost]]-Table15[[#This Row],[Actual Cost]]</f>
        <v>0</v>
      </c>
    </row>
    <row r="58" spans="1:9" x14ac:dyDescent="0.35">
      <c r="A58" s="1" t="s">
        <v>68</v>
      </c>
      <c r="B58" s="3">
        <v>20</v>
      </c>
      <c r="C58" s="3">
        <v>15</v>
      </c>
      <c r="D58" s="3">
        <f>Table14[[#This Row],[Projected Cost ]]-Table14[[#This Row],[Actual Cost]]</f>
        <v>5</v>
      </c>
      <c r="F58" s="1" t="s">
        <v>75</v>
      </c>
      <c r="G58" s="3">
        <v>0</v>
      </c>
      <c r="H58" s="3">
        <v>0</v>
      </c>
      <c r="I58" s="3">
        <f>Table15[[#This Row],[Projected Cost]]-Table15[[#This Row],[Actual Cost]]</f>
        <v>0</v>
      </c>
    </row>
    <row r="59" spans="1:9" x14ac:dyDescent="0.35">
      <c r="A59" s="1" t="s">
        <v>69</v>
      </c>
      <c r="B59" s="3">
        <v>0</v>
      </c>
      <c r="C59" s="3">
        <v>0</v>
      </c>
      <c r="D59" s="3">
        <f>Table14[[#This Row],[Projected Cost ]]-Table14[[#This Row],[Actual Cost]]</f>
        <v>0</v>
      </c>
      <c r="F59" s="1" t="s">
        <v>23</v>
      </c>
      <c r="G59" s="3">
        <v>0</v>
      </c>
      <c r="H59" s="3">
        <v>0</v>
      </c>
      <c r="I59" s="3">
        <f>Table15[[#This Row],[Projected Cost]]-Table15[[#This Row],[Actual Cost]]</f>
        <v>0</v>
      </c>
    </row>
    <row r="60" spans="1:9" x14ac:dyDescent="0.35">
      <c r="A60" s="1" t="s">
        <v>70</v>
      </c>
      <c r="B60" s="3">
        <v>10</v>
      </c>
      <c r="C60" s="3">
        <v>10</v>
      </c>
      <c r="D60" s="3">
        <f>Table14[[#This Row],[Projected Cost ]]-Table14[[#This Row],[Actual Cost]]</f>
        <v>0</v>
      </c>
      <c r="F60" s="15" t="s">
        <v>24</v>
      </c>
      <c r="G60" s="3">
        <f>SUM(G56:G59)</f>
        <v>0</v>
      </c>
      <c r="H60" s="3">
        <f>SUM(H56:H59)</f>
        <v>0</v>
      </c>
      <c r="I60" s="3">
        <f>Table15[[#This Row],[Projected Cost]]-Table15[[#This Row],[Actual Cost]]</f>
        <v>0</v>
      </c>
    </row>
    <row r="61" spans="1:9" x14ac:dyDescent="0.35">
      <c r="A61" s="1" t="s">
        <v>71</v>
      </c>
      <c r="B61" s="3">
        <v>0</v>
      </c>
      <c r="C61" s="3">
        <v>0</v>
      </c>
      <c r="D61" s="3">
        <f>Table14[[#This Row],[Projected Cost ]]-Table14[[#This Row],[Actual Cost]]</f>
        <v>0</v>
      </c>
    </row>
    <row r="62" spans="1:9" x14ac:dyDescent="0.35">
      <c r="A62" s="1" t="s">
        <v>23</v>
      </c>
      <c r="B62" s="3">
        <v>0</v>
      </c>
      <c r="C62" s="3">
        <v>0</v>
      </c>
      <c r="D62" s="3">
        <f>Table14[[#This Row],[Projected Cost ]]-Table14[[#This Row],[Actual Cost]]</f>
        <v>0</v>
      </c>
    </row>
    <row r="63" spans="1:9" x14ac:dyDescent="0.35">
      <c r="A63" s="15" t="s">
        <v>24</v>
      </c>
      <c r="B63" s="3">
        <f>SUM(B56:B62)</f>
        <v>90</v>
      </c>
      <c r="C63" s="3">
        <f>SUM(C56:C62)</f>
        <v>50</v>
      </c>
      <c r="D63" s="3">
        <f>Table14[[#This Row],[Projected Cost ]]-Table14[[#This Row],[Actual Cost]]</f>
        <v>40</v>
      </c>
    </row>
    <row r="66" spans="1:2" x14ac:dyDescent="0.35">
      <c r="A66" s="16" t="s">
        <v>76</v>
      </c>
      <c r="B66" s="19">
        <f>SUM(B22+G22+B32+G32+B39+G39+B45+G45+B53+G53+B63+G60)</f>
        <v>3475</v>
      </c>
    </row>
    <row r="67" spans="1:2" x14ac:dyDescent="0.35">
      <c r="A67" s="17" t="s">
        <v>77</v>
      </c>
      <c r="B67" s="20">
        <f>C22+H22+C32+H32+C39+H39+C45+H45+C53+H53+C63+H60</f>
        <v>2788</v>
      </c>
    </row>
    <row r="68" spans="1:2" x14ac:dyDescent="0.35">
      <c r="A68" s="18" t="s">
        <v>78</v>
      </c>
      <c r="B68" s="21">
        <f>B66-B67</f>
        <v>687</v>
      </c>
    </row>
  </sheetData>
  <mergeCells count="4">
    <mergeCell ref="A3:A5"/>
    <mergeCell ref="A7:A9"/>
    <mergeCell ref="G3:G4"/>
    <mergeCell ref="G6:G7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Nissana Khan</dc:creator>
  <cp:lastModifiedBy>Nissana Khan</cp:lastModifiedBy>
  <dcterms:created xsi:type="dcterms:W3CDTF">2025-02-13T14:18:28Z</dcterms:created>
  <dcterms:modified xsi:type="dcterms:W3CDTF">2025-02-13T15:01:55Z</dcterms:modified>
</cp:coreProperties>
</file>