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666768\OneDrive - Nissan Motor Corporation\Desktop\"/>
    </mc:Choice>
  </mc:AlternateContent>
  <xr:revisionPtr revIDLastSave="0" documentId="8_{7996F57C-570D-453F-8665-09E0880D292C}" xr6:coauthVersionLast="47" xr6:coauthVersionMax="47" xr10:uidLastSave="{00000000-0000-0000-0000-000000000000}"/>
  <bookViews>
    <workbookView xWindow="-120" yWindow="16080" windowWidth="29040" windowHeight="15840"/>
  </bookViews>
  <sheets>
    <sheet name="Copy of List for Cherian.csv" sheetId="1" r:id="rId1"/>
  </sheets>
  <calcPr calcId="0"/>
</workbook>
</file>

<file path=xl/calcChain.xml><?xml version="1.0" encoding="utf-8"?>
<calcChain xmlns="http://schemas.openxmlformats.org/spreadsheetml/2006/main">
  <c r="AT5" i="1" l="1"/>
  <c r="AU5" i="1"/>
  <c r="AL7" i="1"/>
  <c r="AT8" i="1"/>
  <c r="AL11" i="1"/>
  <c r="AT11" i="1"/>
  <c r="AL13" i="1"/>
  <c r="AT13" i="1"/>
  <c r="AL14" i="1"/>
  <c r="AT14" i="1"/>
  <c r="AM16" i="1"/>
  <c r="AT17" i="1"/>
  <c r="AL19" i="1"/>
  <c r="AT19" i="1"/>
  <c r="AU19" i="1"/>
  <c r="AU20" i="1"/>
  <c r="AM22" i="1"/>
  <c r="AM28" i="1"/>
  <c r="AU28" i="1"/>
  <c r="AL32" i="1"/>
  <c r="AL37" i="1"/>
  <c r="AT37" i="1"/>
  <c r="AL38" i="1"/>
  <c r="AL39" i="1"/>
  <c r="AT39" i="1"/>
  <c r="AT40" i="1"/>
  <c r="AL41" i="1"/>
  <c r="AL43" i="1"/>
  <c r="AT43" i="1"/>
  <c r="AL63" i="1"/>
  <c r="AT63" i="1"/>
  <c r="AT75" i="1"/>
</calcChain>
</file>

<file path=xl/sharedStrings.xml><?xml version="1.0" encoding="utf-8"?>
<sst xmlns="http://schemas.openxmlformats.org/spreadsheetml/2006/main" count="3686" uniqueCount="980">
  <si>
    <t>Meeting ID</t>
  </si>
  <si>
    <t>Topic</t>
  </si>
  <si>
    <t>Host</t>
  </si>
  <si>
    <t>Email</t>
  </si>
  <si>
    <t>User Type</t>
  </si>
  <si>
    <t>Department</t>
  </si>
  <si>
    <t>Start Time</t>
  </si>
  <si>
    <t>End Time</t>
  </si>
  <si>
    <t>Duration (hh:mm:ss)</t>
  </si>
  <si>
    <t>Participants</t>
  </si>
  <si>
    <t>3rd Party ID</t>
  </si>
  <si>
    <t>Host Data Center</t>
  </si>
  <si>
    <t>Archiving</t>
  </si>
  <si>
    <t>Phone</t>
  </si>
  <si>
    <t>VoIP</t>
  </si>
  <si>
    <t>3rd Party Audio</t>
  </si>
  <si>
    <t>Video</t>
  </si>
  <si>
    <t>Screen Sharing</t>
  </si>
  <si>
    <t>Recording</t>
  </si>
  <si>
    <t>CRC</t>
  </si>
  <si>
    <t>Encryption</t>
  </si>
  <si>
    <t>,</t>
  </si>
  <si>
    <t>996 0001 2750</t>
  </si>
  <si>
    <t>Reunião Vendas - FDS</t>
  </si>
  <si>
    <t>Rodolfo Possuelo</t>
  </si>
  <si>
    <t>rodolfo.possuelo@nissan.com.br</t>
  </si>
  <si>
    <t>Licensed</t>
  </si>
  <si>
    <t>QR</t>
  </si>
  <si>
    <t>No</t>
  </si>
  <si>
    <t>Enhanced encryption</t>
  </si>
  <si>
    <t>Participant</t>
  </si>
  <si>
    <t>User Email</t>
  </si>
  <si>
    <t>Device</t>
  </si>
  <si>
    <t>IP Address</t>
  </si>
  <si>
    <t>Location</t>
  </si>
  <si>
    <t>Network Type</t>
  </si>
  <si>
    <t>Microphone</t>
  </si>
  <si>
    <t>Speaker</t>
  </si>
  <si>
    <t>Camera</t>
  </si>
  <si>
    <t>Data Center</t>
  </si>
  <si>
    <t>Connection Type</t>
  </si>
  <si>
    <t>Join Time</t>
  </si>
  <si>
    <t>Leave Time</t>
  </si>
  <si>
    <t>In Waiting Room</t>
  </si>
  <si>
    <t>Version</t>
  </si>
  <si>
    <t>uuid</t>
  </si>
  <si>
    <t>Computer Name</t>
  </si>
  <si>
    <t>Domain</t>
  </si>
  <si>
    <t>Media Access Control (MAC) Address</t>
  </si>
  <si>
    <t>Harddisk ID</t>
  </si>
  <si>
    <t>Signaling Internal IP Address</t>
  </si>
  <si>
    <t>Signaling Internal Port Number</t>
  </si>
  <si>
    <t>Audio Internal IP Address</t>
  </si>
  <si>
    <t>Audio Internal Port Number</t>
  </si>
  <si>
    <t>Video Internal IP Address</t>
  </si>
  <si>
    <t>Video Internal Port Number</t>
  </si>
  <si>
    <t>Sharing Internal IP Address</t>
  </si>
  <si>
    <t>Sharing Internal Port Number</t>
  </si>
  <si>
    <t>Destination Internal IP Address</t>
  </si>
  <si>
    <t>Destination Internal Port Number</t>
  </si>
  <si>
    <t>Encrypted</t>
  </si>
  <si>
    <t>Audio (Receiving) Bitrate</t>
  </si>
  <si>
    <t>Audio (Sending) Bitrate</t>
  </si>
  <si>
    <t>Audio (Receiving) Latency</t>
  </si>
  <si>
    <t>Audio (Sending) Latency</t>
  </si>
  <si>
    <t>Audio (Receiving) Jitter</t>
  </si>
  <si>
    <t>Audio (Sending) Jitter</t>
  </si>
  <si>
    <t>Audio (Receiving) Packet Loss-Avg(Max)</t>
  </si>
  <si>
    <t>Audio (Sending) Packet Loss-Avg(Max)</t>
  </si>
  <si>
    <t>Video (Receiving) Bitrate</t>
  </si>
  <si>
    <t>Video (Sending) Bitrate</t>
  </si>
  <si>
    <t>Video (Receiving) Latency</t>
  </si>
  <si>
    <t>Video (Sending) Latency</t>
  </si>
  <si>
    <t>Video (Receiving) Jitter</t>
  </si>
  <si>
    <t>Video (Sending) Jitter</t>
  </si>
  <si>
    <t>Video (Receiving) Packet Loss-Avg(Max)</t>
  </si>
  <si>
    <t>Video (Sending) Packet Loss-Avg(Max)</t>
  </si>
  <si>
    <t>Video (Receiving) Resolution</t>
  </si>
  <si>
    <t>Video (Sending) Resolution</t>
  </si>
  <si>
    <t>Video (Receiving) Frame Rate</t>
  </si>
  <si>
    <t>Video (Sending) Frame Rate</t>
  </si>
  <si>
    <t>Screen Sharing (Receiving) Bitrate</t>
  </si>
  <si>
    <t>Screen Sharing (Sending) Bitrate</t>
  </si>
  <si>
    <t>Screen Sharing (Receiving) Latency</t>
  </si>
  <si>
    <t>Screen Sharing (Sending) Latency</t>
  </si>
  <si>
    <t>Screen Sharing (Receiving) Jitter</t>
  </si>
  <si>
    <t>Screen Sharing (Sending) Jitter</t>
  </si>
  <si>
    <t>Screen Sharing (Receiving) Packet Loss-Avg(Max)</t>
  </si>
  <si>
    <t>Screen Sharing (Sending) Packet Loss-Avg(Max)</t>
  </si>
  <si>
    <t>Screen Sharing (Receiving) Resolution</t>
  </si>
  <si>
    <t>Screen Sharing (Sending) Resolution</t>
  </si>
  <si>
    <t>Screen Sharing (Receiving) Frame Rate</t>
  </si>
  <si>
    <t>Screen Sharing (Sending) Frame Rate</t>
  </si>
  <si>
    <t>Zoom Min Cpu Usage</t>
  </si>
  <si>
    <t>Zoom Avg Cpu Usage</t>
  </si>
  <si>
    <t>Zoom Max Cpu Usage</t>
  </si>
  <si>
    <t>System Max Cpu Usage,</t>
  </si>
  <si>
    <t>Joao.Lot@nissan.com.br</t>
  </si>
  <si>
    <t>joao.lot@nissan.com.br</t>
  </si>
  <si>
    <t>Windows</t>
  </si>
  <si>
    <t>Public IP: 179.225.249.29 Local IP: 192.168.15.151</t>
  </si>
  <si>
    <t>Itatiba (BR )</t>
  </si>
  <si>
    <t>Wifi</t>
  </si>
  <si>
    <t>Microfone interno (Conexant SmartAudio HD)</t>
  </si>
  <si>
    <t>Alto-falante (Conexant SmartAudio HD)</t>
  </si>
  <si>
    <t>HP HD Camera</t>
  </si>
  <si>
    <t>Mexico (MX Top)</t>
  </si>
  <si>
    <t>UDP</t>
  </si>
  <si>
    <t>10:42 AM(Joao.Lot@nissan.com.br left the meeting.Reason: left the meeting.)</t>
  </si>
  <si>
    <t>5.12.7.10196</t>
  </si>
  <si>
    <t>f9T93V7CQ3moxRpdgI5img</t>
  </si>
  <si>
    <t>BRLH100707</t>
  </si>
  <si>
    <t>NMCorp.Nissan.Biz</t>
  </si>
  <si>
    <t>88b1-1179-f6b7</t>
  </si>
  <si>
    <t>NA</t>
  </si>
  <si>
    <t>zoomqr102mmr.qr.zoom.us</t>
  </si>
  <si>
    <t>99 kbps</t>
  </si>
  <si>
    <t>41 kbps</t>
  </si>
  <si>
    <t>174 ms</t>
  </si>
  <si>
    <t>179 ms</t>
  </si>
  <si>
    <t>1 ms</t>
  </si>
  <si>
    <t>3 ms</t>
  </si>
  <si>
    <t>-(-)</t>
  </si>
  <si>
    <t>0.01 %(0.36 %)</t>
  </si>
  <si>
    <t>117 kbps</t>
  </si>
  <si>
    <t>405 kbps</t>
  </si>
  <si>
    <t>171 ms</t>
  </si>
  <si>
    <t>177 ms</t>
  </si>
  <si>
    <t>256*144</t>
  </si>
  <si>
    <t>-</t>
  </si>
  <si>
    <t>9 fps</t>
  </si>
  <si>
    <t>14 fps</t>
  </si>
  <si>
    <t>21 kbps</t>
  </si>
  <si>
    <t>1920*1080</t>
  </si>
  <si>
    <t>1 fps</t>
  </si>
  <si>
    <t>52%,</t>
  </si>
  <si>
    <t>Marcos Freitas</t>
  </si>
  <si>
    <t>marcos.freitas@nissan.com.br</t>
  </si>
  <si>
    <t>Public IP: 201.86.5.100 Local IP: 192.168.15.47</t>
  </si>
  <si>
    <t>São Paulo (BR )</t>
  </si>
  <si>
    <t>10:41 AM(Marcos Freitas left the meeting.Reason: left the meeting.)</t>
  </si>
  <si>
    <t>D89oGh2hQ6yzCdsE7yx0mQ</t>
  </si>
  <si>
    <t>BRLH100264</t>
  </si>
  <si>
    <t>88b1-112c-54c0</t>
  </si>
  <si>
    <t>105 kbps</t>
  </si>
  <si>
    <t>29 kbps</t>
  </si>
  <si>
    <t>185 ms</t>
  </si>
  <si>
    <t>184 ms</t>
  </si>
  <si>
    <t>4 ms</t>
  </si>
  <si>
    <t>5 ms</t>
  </si>
  <si>
    <t>0.55 %(8.52 %)</t>
  </si>
  <si>
    <t>309 kbps</t>
  </si>
  <si>
    <t>241 kbps</t>
  </si>
  <si>
    <t>182 ms</t>
  </si>
  <si>
    <t>0.48 %(8.7 %)</t>
  </si>
  <si>
    <t>320*180</t>
  </si>
  <si>
    <t>10 fps</t>
  </si>
  <si>
    <t>22 kbps</t>
  </si>
  <si>
    <t>180 ms</t>
  </si>
  <si>
    <t>12 ms</t>
  </si>
  <si>
    <t>67%,</t>
  </si>
  <si>
    <t>Giovanni Tonon</t>
  </si>
  <si>
    <t>giovanni.tonon@nissan.com.br</t>
  </si>
  <si>
    <t>Public IP: 45.4.35.134 Local IP: 192.168.0.107</t>
  </si>
  <si>
    <t>Cravinhos (BR )</t>
  </si>
  <si>
    <t>Wired</t>
  </si>
  <si>
    <t>10:41 AM(Giovanni Tonon left the meeting.Reason: left the meeting.)</t>
  </si>
  <si>
    <t>GtuFbmpIQyCufCdhyzT16Q</t>
  </si>
  <si>
    <t>BRLH100577</t>
  </si>
  <si>
    <t>48ba-4e88-3d70</t>
  </si>
  <si>
    <t>46 kbps</t>
  </si>
  <si>
    <t>165 ms</t>
  </si>
  <si>
    <t>169 ms</t>
  </si>
  <si>
    <t>257 kbps</t>
  </si>
  <si>
    <t>280 kbps</t>
  </si>
  <si>
    <t>170 ms</t>
  </si>
  <si>
    <t>0.06 %(1.89 %)</t>
  </si>
  <si>
    <t>1.05 %(4.25 %)</t>
  </si>
  <si>
    <t>7 fps</t>
  </si>
  <si>
    <t>23 kbps</t>
  </si>
  <si>
    <t>2 ms</t>
  </si>
  <si>
    <t>57%,</t>
  </si>
  <si>
    <t>Gregory Pereira</t>
  </si>
  <si>
    <t>gregory.pereira@nissan.com.br</t>
  </si>
  <si>
    <t>Public IP: 177.181.0.223 Local IP: 192.168.0.30</t>
  </si>
  <si>
    <t>Santo André (BR )</t>
  </si>
  <si>
    <t>10:20 AM(Gregory Pereira left the meeting.Reason: left the meeting.)</t>
  </si>
  <si>
    <t>1WcsMnuCRoOLGSw0BRNpFQ</t>
  </si>
  <si>
    <t>BRLH102996</t>
  </si>
  <si>
    <t>6432-a88d-3db2</t>
  </si>
  <si>
    <t>100 kbps</t>
  </si>
  <si>
    <t>34 kbps</t>
  </si>
  <si>
    <t>183 ms</t>
  </si>
  <si>
    <t>0.01 %(0.35 %)</t>
  </si>
  <si>
    <t>0.07 %(0.68 %)</t>
  </si>
  <si>
    <t>282 kbps</t>
  </si>
  <si>
    <t>262 kbps</t>
  </si>
  <si>
    <t>187 ms</t>
  </si>
  <si>
    <t>0.04 %(0.94 %)</t>
  </si>
  <si>
    <t>13 fps</t>
  </si>
  <si>
    <t>181 ms</t>
  </si>
  <si>
    <t>40%,</t>
  </si>
  <si>
    <t>Claudinei Dias</t>
  </si>
  <si>
    <t>claudinei.dias@nissan.com.br</t>
  </si>
  <si>
    <t>Public IP: 189.39.21.137 Local IP: 192.168.0.104</t>
  </si>
  <si>
    <t>Cotia (BR )</t>
  </si>
  <si>
    <t>Headset Microphone (Logitech H570e Stereo)</t>
  </si>
  <si>
    <t>Headset Earphone (Logitech H570e Stereo)</t>
  </si>
  <si>
    <t>09:31 AM(Claudinei Dias left the meeting.Reason: left the meeting.)</t>
  </si>
  <si>
    <t>wQTJLCYLT2iTYHMTPZmuLg</t>
  </si>
  <si>
    <t>BRLH104942</t>
  </si>
  <si>
    <t>4cd5-7792-6c07</t>
  </si>
  <si>
    <t>120 kbps</t>
  </si>
  <si>
    <t>7 kbps</t>
  </si>
  <si>
    <t>1.14 %(5.63 %)</t>
  </si>
  <si>
    <t>372 kbps</t>
  </si>
  <si>
    <t>1.19 %(8.37 %)</t>
  </si>
  <si>
    <t>12 fps</t>
  </si>
  <si>
    <t>20 kbps</t>
  </si>
  <si>
    <t>175 ms</t>
  </si>
  <si>
    <t>17 ms</t>
  </si>
  <si>
    <t>1366*728</t>
  </si>
  <si>
    <t>23%,</t>
  </si>
  <si>
    <t>Saul.Barki@nissan.com.br</t>
  </si>
  <si>
    <t>saul.barki@nissan.com.br</t>
  </si>
  <si>
    <t>Public IP: 201.13.69.68 Local IP: 192.168.15.97</t>
  </si>
  <si>
    <t>10:42 AM(Saul.Barki@nissan.com.br left the meeting.Reason: left the meeting.)</t>
  </si>
  <si>
    <t>e4YAfGfxQAuRrcboBuq2Sw</t>
  </si>
  <si>
    <t>BRLH100498</t>
  </si>
  <si>
    <t>88b1-1176-b277</t>
  </si>
  <si>
    <t>106 kbps</t>
  </si>
  <si>
    <t>32 kbps</t>
  </si>
  <si>
    <t>0.32 %(2.23 %)</t>
  </si>
  <si>
    <t>0.04 %(1.33 %)</t>
  </si>
  <si>
    <t>252 kbps</t>
  </si>
  <si>
    <t>248 kbps</t>
  </si>
  <si>
    <t>0.3 %(3.12 %)</t>
  </si>
  <si>
    <t>0.12 %(2.25 %)</t>
  </si>
  <si>
    <t>26 kbps</t>
  </si>
  <si>
    <t>6 ms</t>
  </si>
  <si>
    <t>80%,</t>
  </si>
  <si>
    <t>Alessandra.Pantalone@nissan.com.br</t>
  </si>
  <si>
    <t>alessandra.pantalone@nissan.com.br</t>
  </si>
  <si>
    <t>Public IP: 177.68.207.57 Local IP: 192.168.15.21</t>
  </si>
  <si>
    <t>Osasco (BR )</t>
  </si>
  <si>
    <t>Microphone (Realtek(R) Audio)</t>
  </si>
  <si>
    <t>Speakers (Realtek(R) Audio)</t>
  </si>
  <si>
    <t>10:00 AM(Alessandra.Pantalone@nissan.com.br left the meeting.Reason: left the meeting.)</t>
  </si>
  <si>
    <t>0MbjMVRhSoSOgsOr4ewDGw</t>
  </si>
  <si>
    <t>BRLH105221</t>
  </si>
  <si>
    <t>3003-c897-e74f</t>
  </si>
  <si>
    <t>107 kbps</t>
  </si>
  <si>
    <t>43 kbps</t>
  </si>
  <si>
    <t>228 ms</t>
  </si>
  <si>
    <t>269 ms</t>
  </si>
  <si>
    <t>33 ms</t>
  </si>
  <si>
    <t>8.9 %(19.45 %)</t>
  </si>
  <si>
    <t>467 kbps</t>
  </si>
  <si>
    <t>246 kbps</t>
  </si>
  <si>
    <t>230 ms</t>
  </si>
  <si>
    <t>244 ms</t>
  </si>
  <si>
    <t>13 ms</t>
  </si>
  <si>
    <t>3.0 %(9.2 %)</t>
  </si>
  <si>
    <t>11 fps</t>
  </si>
  <si>
    <t>19 kbps</t>
  </si>
  <si>
    <t>242 ms</t>
  </si>
  <si>
    <t>21%,</t>
  </si>
  <si>
    <t>Rodrigo Cuduh (Guest)</t>
  </si>
  <si>
    <t>Unknown</t>
  </si>
  <si>
    <t>189.123.194.190</t>
  </si>
  <si>
    <t>Curitiba (BR )</t>
  </si>
  <si>
    <t>Mexico</t>
  </si>
  <si>
    <t>10:42 AM(Rodrigo Cuduh left the meeting.Reason: left the meeting.)</t>
  </si>
  <si>
    <t>149 kbps</t>
  </si>
  <si>
    <t>38%,</t>
  </si>
  <si>
    <t>Brunno.Borges@nissan.com.br</t>
  </si>
  <si>
    <t>brunno.borges@nissan.com.br</t>
  </si>
  <si>
    <t>Public IP: 201.64.138.18 Local IP: 10.125.132.173</t>
  </si>
  <si>
    <t>09:11 AM(Brunno.Borges@nissan.com.br left the meeting.Reason: left the meeting.)</t>
  </si>
  <si>
    <t>WmoPRUJuQRmCGkr8w6plfg</t>
  </si>
  <si>
    <t>BRLH105243</t>
  </si>
  <si>
    <t>3003-c898-b8f7</t>
  </si>
  <si>
    <t>97 kbps</t>
  </si>
  <si>
    <t>239 ms</t>
  </si>
  <si>
    <t>204 ms</t>
  </si>
  <si>
    <t>23 ms</t>
  </si>
  <si>
    <t>2.5 %(3.7 %)</t>
  </si>
  <si>
    <t>294 kbps</t>
  </si>
  <si>
    <t>396 kbps</t>
  </si>
  <si>
    <t>212 ms</t>
  </si>
  <si>
    <t>261 ms</t>
  </si>
  <si>
    <t>16 ms</t>
  </si>
  <si>
    <t>0.6 %(2.7 %)</t>
  </si>
  <si>
    <t>27 kbps</t>
  </si>
  <si>
    <t>311 ms</t>
  </si>
  <si>
    <t>17%,</t>
  </si>
  <si>
    <t>Marcelo.Boucinha@nissan.com.br</t>
  </si>
  <si>
    <t>marcelo.boucinha@nissan.com.br</t>
  </si>
  <si>
    <t>Public IP: 177.18.184.245 Local IP: 192.168.15.7</t>
  </si>
  <si>
    <t>Porto Alegre (BR )</t>
  </si>
  <si>
    <t>10:41 AM(Marcelo.Boucinha@nissan.com.br left the meeting.Reason: left the meeting.)</t>
  </si>
  <si>
    <t>k3o98QmmRji5MkgBmsACpg</t>
  </si>
  <si>
    <t>BRLH104080</t>
  </si>
  <si>
    <t>dc21-48ab-e870</t>
  </si>
  <si>
    <t>50 kbps</t>
  </si>
  <si>
    <t>197 ms</t>
  </si>
  <si>
    <t>353 kbps</t>
  </si>
  <si>
    <t>180 kbps</t>
  </si>
  <si>
    <t>192 ms</t>
  </si>
  <si>
    <t>0.01 %(0.72 %)</t>
  </si>
  <si>
    <t>42%,</t>
  </si>
  <si>
    <t>Victor Pacheco</t>
  </si>
  <si>
    <t>victor.pacheco@nissan.com.br</t>
  </si>
  <si>
    <t>Public IP: 177.62.58.237 Local IP: 192.168.0.102</t>
  </si>
  <si>
    <t>10:41 AM(Victor Pacheco left the meeting.Reason: left the meeting.)</t>
  </si>
  <si>
    <t>5.13.3.11494</t>
  </si>
  <si>
    <t>vIgNGyeoRBq04q5OmTjFLA</t>
  </si>
  <si>
    <t>VICTOR-PACHECO</t>
  </si>
  <si>
    <t>0091-9e3b-db0c</t>
  </si>
  <si>
    <t>1.43 %(20.37 %)</t>
  </si>
  <si>
    <t>320 kbps</t>
  </si>
  <si>
    <t>1.43 %(19.86 %)</t>
  </si>
  <si>
    <t>24 kbps</t>
  </si>
  <si>
    <t>21 ms</t>
  </si>
  <si>
    <t>0%,</t>
  </si>
  <si>
    <t>Erick Freire (Guest)</t>
  </si>
  <si>
    <t>191.45.35.136</t>
  </si>
  <si>
    <t>Recife (BR )</t>
  </si>
  <si>
    <t>10:41 AM(Erick Freire left the meeting.Reason: left the meeting.)</t>
  </si>
  <si>
    <t>38 kbps</t>
  </si>
  <si>
    <t>202 ms</t>
  </si>
  <si>
    <t>0.62 %(5.41 %)</t>
  </si>
  <si>
    <t>264 kbps</t>
  </si>
  <si>
    <t>208 kbps</t>
  </si>
  <si>
    <t>210 ms</t>
  </si>
  <si>
    <t>221 ms</t>
  </si>
  <si>
    <t>0.6 %(6.57 %)</t>
  </si>
  <si>
    <t>0.37 %(2.11 %)</t>
  </si>
  <si>
    <t>223 ms</t>
  </si>
  <si>
    <t>69%,</t>
  </si>
  <si>
    <t>Paloma.Sarmento@nissan.com.br</t>
  </si>
  <si>
    <t>paloma.sarmento@nissan.com.br</t>
  </si>
  <si>
    <t>Public IP: 189.29.147.72 Local IP: 192.168.0.12</t>
  </si>
  <si>
    <t>Microfone (Conexant SmartAudio HD)</t>
  </si>
  <si>
    <t>10:42 AM(Paloma.Sarmento@nissan.com.br left the meeting.Reason: left the meeting.)</t>
  </si>
  <si>
    <t>1TuwOwGeTCewhRuse8gtRg</t>
  </si>
  <si>
    <t>BRLH103075</t>
  </si>
  <si>
    <t>6432-a88d-8bd2</t>
  </si>
  <si>
    <t>51 kbps</t>
  </si>
  <si>
    <t>173 ms</t>
  </si>
  <si>
    <t>275 kbps</t>
  </si>
  <si>
    <t>45%,</t>
  </si>
  <si>
    <t>Ana Carolina Moraes</t>
  </si>
  <si>
    <t>ana.moraes@nissan.com.br</t>
  </si>
  <si>
    <t>Public IP: 177.27.1.220 Local IP: 192.168.189.109</t>
  </si>
  <si>
    <t>Rio de Janeiro (BR )</t>
  </si>
  <si>
    <t>10:42 AM(Ana Carolina Moraes left the meeting.Reason: left the meeting.)</t>
  </si>
  <si>
    <t>Vl-Jx_KgTsOu2CxzvoyhZQ</t>
  </si>
  <si>
    <t>BRLH105234</t>
  </si>
  <si>
    <t>3003-c897-eaf1</t>
  </si>
  <si>
    <t>37 kbps</t>
  </si>
  <si>
    <t>255 ms</t>
  </si>
  <si>
    <t>251 ms</t>
  </si>
  <si>
    <t>8 ms</t>
  </si>
  <si>
    <t>24 ms</t>
  </si>
  <si>
    <t>0.01 %(0.58 %)</t>
  </si>
  <si>
    <t>1.46 %(8.21 %)</t>
  </si>
  <si>
    <t>277 kbps</t>
  </si>
  <si>
    <t>307 kbps</t>
  </si>
  <si>
    <t>249 ms</t>
  </si>
  <si>
    <t>280 ms</t>
  </si>
  <si>
    <t>9 ms</t>
  </si>
  <si>
    <t>14 ms</t>
  </si>
  <si>
    <t>0.01 %(0.41 %)</t>
  </si>
  <si>
    <t>1.23 %(13.86 %)</t>
  </si>
  <si>
    <t>25 kbps</t>
  </si>
  <si>
    <t>20%,</t>
  </si>
  <si>
    <t>Daniel Melo</t>
  </si>
  <si>
    <t>daniel.melo@nissan.com.br</t>
  </si>
  <si>
    <t>Public IP: 187.44.72.118 Local IP: 192.168.0.108</t>
  </si>
  <si>
    <t>Catalao (BR )</t>
  </si>
  <si>
    <t>10:41 AM(Daniel Melo left the meeting.Reason: left the meeting.)</t>
  </si>
  <si>
    <t>_kAGmg_CT2OXsSGVHV4pgg</t>
  </si>
  <si>
    <t>BRLH105232</t>
  </si>
  <si>
    <t>3003-c898-b8bf</t>
  </si>
  <si>
    <t>479 kbps</t>
  </si>
  <si>
    <t>172 ms</t>
  </si>
  <si>
    <t>8 fps</t>
  </si>
  <si>
    <t>28 kbps</t>
  </si>
  <si>
    <t>26%,</t>
  </si>
  <si>
    <t>luciana.takano@nissan.com.br</t>
  </si>
  <si>
    <t>Public IP: 179.93.187.181 Local IP: 192.168.15.176</t>
  </si>
  <si>
    <t>10:42 AM(luciana.takano@nissan.com.br left the meeting.Reason: left the meeting.)</t>
  </si>
  <si>
    <t>UoDnhNXpTO-Yb8nKkViA3g</t>
  </si>
  <si>
    <t>BRLH100428</t>
  </si>
  <si>
    <t>88b1-1132-5604</t>
  </si>
  <si>
    <t>0.03 %(1.49 %)</t>
  </si>
  <si>
    <t>232 kbps</t>
  </si>
  <si>
    <t>0.15 %(2.37 %)</t>
  </si>
  <si>
    <t>168 ms</t>
  </si>
  <si>
    <t>176 ms</t>
  </si>
  <si>
    <t>2 fps</t>
  </si>
  <si>
    <t>77%,</t>
  </si>
  <si>
    <t>renan.santiago@nissan.com.br</t>
  </si>
  <si>
    <t>Public IP: 189.62.44.167 Local IP: 192.168.0.83</t>
  </si>
  <si>
    <t>10:42 AM(renan.santiago@nissan.com.br left the meeting.Reason: left the meeting.)</t>
  </si>
  <si>
    <t>HZWHnDGvQRCqvhSwp7KntQ</t>
  </si>
  <si>
    <t>BRLH004076</t>
  </si>
  <si>
    <t>ccb0-da2b-94ed</t>
  </si>
  <si>
    <t>194 ms</t>
  </si>
  <si>
    <t>0.1 %(5.81 %)</t>
  </si>
  <si>
    <t>256 kbps</t>
  </si>
  <si>
    <t>186 ms</t>
  </si>
  <si>
    <t>0.17 %(5.97 %)</t>
  </si>
  <si>
    <t>189 ms</t>
  </si>
  <si>
    <t>36 ms</t>
  </si>
  <si>
    <t>65%,</t>
  </si>
  <si>
    <t>milenne.cruz@nissan.com.br</t>
  </si>
  <si>
    <t>Public IP: 186.205.209.228 Local IP: 192.168.0.9</t>
  </si>
  <si>
    <t>10:17 AM(milenne.cruz@nissan.com.br got disconnected from the meeting.Reason: Network connection error. )</t>
  </si>
  <si>
    <t>5R1gZQaCRs2O2dT2MiFwJw</t>
  </si>
  <si>
    <t>BRLH105168</t>
  </si>
  <si>
    <t>4cd5-7793-3d95</t>
  </si>
  <si>
    <t>63 kbps</t>
  </si>
  <si>
    <t>289 ms</t>
  </si>
  <si>
    <t>10 ms</t>
  </si>
  <si>
    <t>0.29 %(3.2 %)</t>
  </si>
  <si>
    <t>328 kbps</t>
  </si>
  <si>
    <t>246 ms</t>
  </si>
  <si>
    <t>0.32 %(2.62 %)</t>
  </si>
  <si>
    <t>298 ms</t>
  </si>
  <si>
    <t>18%,</t>
  </si>
  <si>
    <t>Leandro D'Agostino</t>
  </si>
  <si>
    <t>leandro.dagostino@nissan.com.br</t>
  </si>
  <si>
    <t>Public IP: 189.127.205.35 Local IP: 192.168.0.5</t>
  </si>
  <si>
    <t>Vinhedo (BR )</t>
  </si>
  <si>
    <t>10:42 AM(Leandro D'Agostino left the meeting.Reason: left the meeting.)</t>
  </si>
  <si>
    <t>1okEr87mSq6jgRskikHFWg</t>
  </si>
  <si>
    <t>BRLH105156</t>
  </si>
  <si>
    <t>4cd5-7792-3031</t>
  </si>
  <si>
    <t>53 kbps</t>
  </si>
  <si>
    <t>0.65 %(8.86 %)</t>
  </si>
  <si>
    <t>0.02 %(0.81 %)</t>
  </si>
  <si>
    <t>511 kbps</t>
  </si>
  <si>
    <t>223 kbps</t>
  </si>
  <si>
    <t>178 ms</t>
  </si>
  <si>
    <t>0.82 %(15.92 %)</t>
  </si>
  <si>
    <t>0.13 %(2.63 %)</t>
  </si>
  <si>
    <t>ariane.gaino-EXTERNAL@nissan.com.br</t>
  </si>
  <si>
    <t>ariane.gaino-external@nissan.com.br</t>
  </si>
  <si>
    <t>Public IP: 177.76.185.84 Local IP: 192.168.15.5</t>
  </si>
  <si>
    <t>10:41 AM(ariane.gaino-EXTERNAL@nissan.com.br left the meeting.Reason: left the meeting.)</t>
  </si>
  <si>
    <t>puCGDCSlTiuZo9eoa_tnFQ</t>
  </si>
  <si>
    <t>BRLH100659</t>
  </si>
  <si>
    <t>88b1-1176-b3e4</t>
  </si>
  <si>
    <t>0.08 %(1.91 %)</t>
  </si>
  <si>
    <t>214 kbps</t>
  </si>
  <si>
    <t>0.07 %(0.83 %)</t>
  </si>
  <si>
    <t>66%,</t>
  </si>
  <si>
    <t>Sidney Rodrigues</t>
  </si>
  <si>
    <t>sidney.rodrigues@nissan.com.br</t>
  </si>
  <si>
    <t>Public IP: 168.181.50.185 Local IP: 192.168.18.105</t>
  </si>
  <si>
    <t>10:29 AM(Sidney Rodrigues left the meeting.Reason: left the meeting.)</t>
  </si>
  <si>
    <t>FpJHR-GER3C89Fl4KUltrA</t>
  </si>
  <si>
    <t>BRLH105213</t>
  </si>
  <si>
    <t>3003-c898-b879</t>
  </si>
  <si>
    <t>35 kbps</t>
  </si>
  <si>
    <t>209 ms</t>
  </si>
  <si>
    <t>163 ms</t>
  </si>
  <si>
    <t>278 kbps</t>
  </si>
  <si>
    <t>230 kbps</t>
  </si>
  <si>
    <t>0.05 %(3.21 %)</t>
  </si>
  <si>
    <t>211 ms</t>
  </si>
  <si>
    <t>29%,</t>
  </si>
  <si>
    <t>Daniel Bodini (Guest)</t>
  </si>
  <si>
    <t>179.209.142.143</t>
  </si>
  <si>
    <t>09:51 AM(Daniel Bodini got disconnected from the meeting.Reason: Network connection error. )</t>
  </si>
  <si>
    <t>113 kbps</t>
  </si>
  <si>
    <t>0.02 %(2.48 %)</t>
  </si>
  <si>
    <t>199 kbps</t>
  </si>
  <si>
    <t>0.03 %(1.6 %)</t>
  </si>
  <si>
    <t>47%,</t>
  </si>
  <si>
    <t>Erica.Goncalves@nissan.com.br</t>
  </si>
  <si>
    <t>erica.goncalves@nissan.com.br</t>
  </si>
  <si>
    <t>Public IP: 179.209.202.25 Local IP: 192.168.0.18</t>
  </si>
  <si>
    <t>10:42 AM(Erica.Goncalves@nissan.com.br left the meeting.Reason: left the meeting.)</t>
  </si>
  <si>
    <t>MiTMX-GVR1C8gbfYdFnbFA</t>
  </si>
  <si>
    <t>BRLH105183</t>
  </si>
  <si>
    <t>4cd5-7792-4cb1</t>
  </si>
  <si>
    <t>195 ms</t>
  </si>
  <si>
    <t>218 ms</t>
  </si>
  <si>
    <t>15 ms</t>
  </si>
  <si>
    <t>0.38 %(6.3 %)</t>
  </si>
  <si>
    <t>2.15 %(7.73 %)</t>
  </si>
  <si>
    <t>0.37 %(4.83 %)</t>
  </si>
  <si>
    <t>24%,</t>
  </si>
  <si>
    <t>Joao.Rehlander@nissan.com.br</t>
  </si>
  <si>
    <t>joao.rehlander@nissan.com.br</t>
  </si>
  <si>
    <t>Public IP: 186.206.23.75 Local IP: 192.168.0.2</t>
  </si>
  <si>
    <t>Fones de ouvido (Conexant SmartAudio HD)</t>
  </si>
  <si>
    <t>10:41 AM(Joao.Rehlander@nissan.com.br left the meeting.Reason: left the meeting.)</t>
  </si>
  <si>
    <t>JXbRZEpMTEiYrvTGNXJ3og</t>
  </si>
  <si>
    <t>BRLH101423</t>
  </si>
  <si>
    <t>7470-fd8d-45ff</t>
  </si>
  <si>
    <t>104 kbps</t>
  </si>
  <si>
    <t>54 kbps</t>
  </si>
  <si>
    <t>188 ms</t>
  </si>
  <si>
    <t>0.94 %(8.13 %)</t>
  </si>
  <si>
    <t>268 kbps</t>
  </si>
  <si>
    <t>288 kbps</t>
  </si>
  <si>
    <t>0.89 %(7.14 %)</t>
  </si>
  <si>
    <t>87%,</t>
  </si>
  <si>
    <t>Leandro Caires (Guest)</t>
  </si>
  <si>
    <t>177.115.8.68</t>
  </si>
  <si>
    <t>São Bernardo do Campo (BR )</t>
  </si>
  <si>
    <t>10:42 AM(Leandro Caires left the meeting.Reason: left the meeting.)</t>
  </si>
  <si>
    <t>2.2 %(8.85 %)</t>
  </si>
  <si>
    <t>382 kbps</t>
  </si>
  <si>
    <t>755 kbps</t>
  </si>
  <si>
    <t>1.1 %(11.93 %)</t>
  </si>
  <si>
    <t>16%,</t>
  </si>
  <si>
    <t>Marcio.Martines@nissan.com.br</t>
  </si>
  <si>
    <t>marcio.martines@nissan.com.br</t>
  </si>
  <si>
    <t>Public IP: 187.72.176.178 Local IP: 10.96.103.63</t>
  </si>
  <si>
    <t>Franca (BR )</t>
  </si>
  <si>
    <t>Headphones (Realtek(R) Audio)</t>
  </si>
  <si>
    <t>10:42 AM(Marcio.Martines@nissan.com.br left the meeting.Reason: left the meeting.)</t>
  </si>
  <si>
    <t>o7tDLvZnQj2HKjo5WqmqSQ</t>
  </si>
  <si>
    <t>BRLH105078</t>
  </si>
  <si>
    <t>4cd5-7791-652f</t>
  </si>
  <si>
    <t>93 kbps</t>
  </si>
  <si>
    <t>0.19 %(2.87 %)</t>
  </si>
  <si>
    <t>0.47 %(7.09 %)</t>
  </si>
  <si>
    <t>331 kbps</t>
  </si>
  <si>
    <t>314 kbps</t>
  </si>
  <si>
    <t>0.37 %(5.09 %)</t>
  </si>
  <si>
    <t>0.84 %(25.27 %)</t>
  </si>
  <si>
    <t>marco.camargo@nissan.com.br</t>
  </si>
  <si>
    <t>Public IP: 168.232.162.21 Local IP: 192.168.18.47</t>
  </si>
  <si>
    <t>10:42 AM(marco.camargo@nissan.com.br left the meeting.Reason: left the meeting.)</t>
  </si>
  <si>
    <t>HpL8wdYaQwWaY382CrJ7NA</t>
  </si>
  <si>
    <t>BRLH100313</t>
  </si>
  <si>
    <t>88b1-1132-543d</t>
  </si>
  <si>
    <t>164 ms</t>
  </si>
  <si>
    <t>0.02 %(1.16 %)</t>
  </si>
  <si>
    <t>292 kbps</t>
  </si>
  <si>
    <t>0.01 %(0.9 %)</t>
  </si>
  <si>
    <t>49%,</t>
  </si>
  <si>
    <t>Fabio Klemenc</t>
  </si>
  <si>
    <t>fabio.klemenc@nissan.com.br</t>
  </si>
  <si>
    <t>Public IP: 138.255.108.84 Local IP: 10.0.10.196</t>
  </si>
  <si>
    <t>Microfone externo (Conexant ISST Audio)</t>
  </si>
  <si>
    <t>Fones de ouvido (Conexant ISST Audio)</t>
  </si>
  <si>
    <t>10:22 AM(Fabio Klemenc left the meeting.Reason: left the meeting.)</t>
  </si>
  <si>
    <t>IwkDj7SyQZyde67AjXLR8g</t>
  </si>
  <si>
    <t>BRUH100059</t>
  </si>
  <si>
    <t>9061-aefd-0f57</t>
  </si>
  <si>
    <t>6 kbps</t>
  </si>
  <si>
    <t>162 ms</t>
  </si>
  <si>
    <t>670 kbps</t>
  </si>
  <si>
    <t>231 kbps</t>
  </si>
  <si>
    <t>166 ms</t>
  </si>
  <si>
    <t>0.02 %(1.92 %)</t>
  </si>
  <si>
    <t>71%,</t>
  </si>
  <si>
    <t>Douglas Torelli</t>
  </si>
  <si>
    <t>douglas.torelli@nissan.com.br</t>
  </si>
  <si>
    <t>Public IP: 191.23.40.212 Local IP: 192.168.15.9</t>
  </si>
  <si>
    <t>09:26 AM(Douglas Torelli left the meeting.Reason: left the meeting.)</t>
  </si>
  <si>
    <t>bcXaOvz6SgC_Xv1hXDKF-g</t>
  </si>
  <si>
    <t>BRLH104997</t>
  </si>
  <si>
    <t>4cd5-7792-912d</t>
  </si>
  <si>
    <t>11 kbps</t>
  </si>
  <si>
    <t>982 ms</t>
  </si>
  <si>
    <t>941 ms</t>
  </si>
  <si>
    <t>20 ms</t>
  </si>
  <si>
    <t>3.13 %(42.0 %)</t>
  </si>
  <si>
    <t>0.03 %(0.56 %)</t>
  </si>
  <si>
    <t>134 kbps</t>
  </si>
  <si>
    <t>742 ms</t>
  </si>
  <si>
    <t>1585 ms</t>
  </si>
  <si>
    <t>72 ms</t>
  </si>
  <si>
    <t>19 ms</t>
  </si>
  <si>
    <t>3.69 %(26.21 %)</t>
  </si>
  <si>
    <t>0.08 %(1.12 %)</t>
  </si>
  <si>
    <t>5 fps</t>
  </si>
  <si>
    <t>1228 ms</t>
  </si>
  <si>
    <t>Elder P. Pari</t>
  </si>
  <si>
    <t>elder.pari@nissan.com.br</t>
  </si>
  <si>
    <t>Public IP: 179.118.188.111 Local IP: 192.168.1.103</t>
  </si>
  <si>
    <t>Headset (USB-C to 3.5mm Headphone Jack Adapter)</t>
  </si>
  <si>
    <t>10:42 AM(Elder P. Pari left the meeting.Reason: left the meeting.)</t>
  </si>
  <si>
    <t>yFGn82v_TD2y-sBlrukhKg</t>
  </si>
  <si>
    <t>BRLH104967</t>
  </si>
  <si>
    <t>4cd5-7791-5997</t>
  </si>
  <si>
    <t>10 kbps</t>
  </si>
  <si>
    <t>0.02 %(0.48 %)</t>
  </si>
  <si>
    <t>313 kbps</t>
  </si>
  <si>
    <t>0.01 %(0.49 %)</t>
  </si>
  <si>
    <t>waldan.antonio@nissan.com.br</t>
  </si>
  <si>
    <t>Public IP: 201.13.41.139 Local IP: 192.168.15.2</t>
  </si>
  <si>
    <t>10:42 AM(waldan.antonio@nissan.com.br left the meeting.Reason: left the meeting.)</t>
  </si>
  <si>
    <t>7UCcA9QiRDWdm5BF7wZUdg</t>
  </si>
  <si>
    <t>BRLH105039</t>
  </si>
  <si>
    <t>4cd5-7792-91cb</t>
  </si>
  <si>
    <t>62 kbps</t>
  </si>
  <si>
    <t>0.12 %(2.47 %)</t>
  </si>
  <si>
    <t>0.14 %(2.3 %)</t>
  </si>
  <si>
    <t>896 kbps</t>
  </si>
  <si>
    <t>270 kbps</t>
  </si>
  <si>
    <t>0.18 %(5.09 %)</t>
  </si>
  <si>
    <t>0.15 %(5.3 %)</t>
  </si>
  <si>
    <t>15%,</t>
  </si>
  <si>
    <t>Anailton Alencar (Guest)</t>
  </si>
  <si>
    <t>189.29.151.15</t>
  </si>
  <si>
    <t>10:42 AM(Anailton Alencar left the meeting.Reason: left the meeting.)</t>
  </si>
  <si>
    <t>0.01 %(0.56 %)</t>
  </si>
  <si>
    <t>0.01 %(0.12 %)</t>
  </si>
  <si>
    <t>56%,</t>
  </si>
  <si>
    <t>David Costa</t>
  </si>
  <si>
    <t>david.costa-external@nissan.com.br</t>
  </si>
  <si>
    <t>Public IP: 189.33.65.9 Local IP: 192.168.0.239</t>
  </si>
  <si>
    <t>10:41 AM(David Costa left the meeting.Reason: left the meeting.)</t>
  </si>
  <si>
    <t>GhHjzWSUQDeJkAuJxpXkKQ</t>
  </si>
  <si>
    <t>BRLH103115</t>
  </si>
  <si>
    <t>6432-a88d-8be6</t>
  </si>
  <si>
    <t>442 kbps</t>
  </si>
  <si>
    <t>Wellington Franco</t>
  </si>
  <si>
    <t>wellington.franco@nissan.com.br</t>
  </si>
  <si>
    <t>Public IP: 189.121.201.131 Local IP: 192.168.0.15</t>
  </si>
  <si>
    <t>Microphone (Plantronics C320)</t>
  </si>
  <si>
    <t>Alto-falantes (Plantronics C320)</t>
  </si>
  <si>
    <t>09:48 AM(Wellington Franco left the meeting.Reason: left the meeting.)</t>
  </si>
  <si>
    <t>1bSKTodRTmiqYiD8Eq0_1w</t>
  </si>
  <si>
    <t>BRLH101593</t>
  </si>
  <si>
    <t>dc8b-287b-a953</t>
  </si>
  <si>
    <t>8 kbps</t>
  </si>
  <si>
    <t>167 ms</t>
  </si>
  <si>
    <t>258 kbps</t>
  </si>
  <si>
    <t>48%,</t>
  </si>
  <si>
    <t>Cibele Ruy</t>
  </si>
  <si>
    <t>cibele.ruy@nissan.com.br</t>
  </si>
  <si>
    <t>Public IP: 189.79.221.83 Local IP: 192.168.15.8</t>
  </si>
  <si>
    <t>10:06 AM(Cibele Ruy left the meeting.Reason: left the meeting.)</t>
  </si>
  <si>
    <t>gB57r6yqSFiKNQHnxN0alA</t>
  </si>
  <si>
    <t>BRLH105024</t>
  </si>
  <si>
    <t>4cd5-7791-5c4f</t>
  </si>
  <si>
    <t>110 kbps</t>
  </si>
  <si>
    <t>14 kbps</t>
  </si>
  <si>
    <t>35 ms</t>
  </si>
  <si>
    <t>4.3 %(6.6 %)</t>
  </si>
  <si>
    <t>384 kbps</t>
  </si>
  <si>
    <t>321 kbps</t>
  </si>
  <si>
    <t>220 ms</t>
  </si>
  <si>
    <t>278 ms</t>
  </si>
  <si>
    <t>2.35 %(11.95 %)</t>
  </si>
  <si>
    <t>227 ms</t>
  </si>
  <si>
    <t>30%,</t>
  </si>
  <si>
    <t>Mauricio Costa (Guest)</t>
  </si>
  <si>
    <t>191.215.235.207</t>
  </si>
  <si>
    <t>Belo Horizonte (BR )</t>
  </si>
  <si>
    <t>10:41 AM(Mauricio Costa left the meeting.Reason: left the meeting.)</t>
  </si>
  <si>
    <t>152 ms</t>
  </si>
  <si>
    <t>274 kbps</t>
  </si>
  <si>
    <t>153 ms</t>
  </si>
  <si>
    <t>640*360</t>
  </si>
  <si>
    <t>151 ms</t>
  </si>
  <si>
    <t>25%,</t>
  </si>
  <si>
    <t>im00199 (Guest)</t>
  </si>
  <si>
    <t>179.158.39.1</t>
  </si>
  <si>
    <t>10:23 AM(im00199 left the meeting.Reason: left the meeting.)</t>
  </si>
  <si>
    <t>247 kbps</t>
  </si>
  <si>
    <t>51%,</t>
  </si>
  <si>
    <t>waldir.barbosa-EXTERNAL@nissan.com.br</t>
  </si>
  <si>
    <t>waldir.barbosa-external@nissan.com.br</t>
  </si>
  <si>
    <t>Public IP: 143.0.23.133 Local IP: 192.168.0.108</t>
  </si>
  <si>
    <t>Guarulhos (BR )</t>
  </si>
  <si>
    <t>10:42 AM(waldir.barbosa-EXTERNAL@nissan.com.br left the meeting.Reason: left the meeting.)</t>
  </si>
  <si>
    <t>EoCxGQ_2TbyZ7pF4Oc8Tlg</t>
  </si>
  <si>
    <t>BRLH100582</t>
  </si>
  <si>
    <t>88b1-1173-f3e8</t>
  </si>
  <si>
    <t>108 kbps</t>
  </si>
  <si>
    <t>0.14 %(2.34 %)</t>
  </si>
  <si>
    <t>299 kbps</t>
  </si>
  <si>
    <t>0.15 %(2.73 %)</t>
  </si>
  <si>
    <t>81%,</t>
  </si>
  <si>
    <t>bruno.paccola@nissan.com.br</t>
  </si>
  <si>
    <t>Public IP: 186.204.59.62 Local IP: 192.168.0.155</t>
  </si>
  <si>
    <t>Microfone interno (Conexant ISST Audio)</t>
  </si>
  <si>
    <t>Alto-falante (Conexant ISST Audio)</t>
  </si>
  <si>
    <t>10:47 AM(bruno.paccola@nissan.com.br left the meeting.Reason: left the meeting.)</t>
  </si>
  <si>
    <t>7qMt7weJSiORXER_gdY2IA</t>
  </si>
  <si>
    <t>BRUH100058</t>
  </si>
  <si>
    <t>9061-aefd-02b9</t>
  </si>
  <si>
    <t>157 kbps</t>
  </si>
  <si>
    <t>34%,</t>
  </si>
  <si>
    <t>Marcelo Ferres</t>
  </si>
  <si>
    <t>marcelo.ferres-external@nissan.com.br</t>
  </si>
  <si>
    <t>Public IP: 179.209.47.76 Local IP: 192.168.0.167</t>
  </si>
  <si>
    <t>10:04 AM(Marcelo Ferres left the meeting.Reason: left the meeting.)</t>
  </si>
  <si>
    <t>vZow3m6ET1ysaQrQ38t7dw</t>
  </si>
  <si>
    <t>BRLH103621</t>
  </si>
  <si>
    <t>6432-a88d-25cf</t>
  </si>
  <si>
    <t>59 kbps</t>
  </si>
  <si>
    <t>0.01 %(0.28 %)</t>
  </si>
  <si>
    <t>2.09 %(27.19 %)</t>
  </si>
  <si>
    <t>0.01 %(0.25 %)</t>
  </si>
  <si>
    <t>18 kbps</t>
  </si>
  <si>
    <t>54%,</t>
  </si>
  <si>
    <t>Claudia Manhães (Guest)</t>
  </si>
  <si>
    <t>147.161.129.71</t>
  </si>
  <si>
    <t xml:space="preserve"> (BR )</t>
  </si>
  <si>
    <t>SSL+Proxy</t>
  </si>
  <si>
    <t>10:30 AM(Claudia Manhães left the meeting.Reason: left the meeting.)</t>
  </si>
  <si>
    <t>109 kbps</t>
  </si>
  <si>
    <t>1.29 %(13.39 %)</t>
  </si>
  <si>
    <t>186 kbps</t>
  </si>
  <si>
    <t>61%,</t>
  </si>
  <si>
    <t>renata.farias@nissan.com.br</t>
  </si>
  <si>
    <t>Public IP: 177.181.3.201 Local IP: 192.168.0.14</t>
  </si>
  <si>
    <t>10:31 AM(renata.farias@nissan.com.br left the meeting.Reason: left the meeting.)</t>
  </si>
  <si>
    <t>qMxhWu_LTGuxIVci80OiZA</t>
  </si>
  <si>
    <t>BRLH103177</t>
  </si>
  <si>
    <t>6432-a88c-63b5</t>
  </si>
  <si>
    <t>0.02 %(1.02 %)</t>
  </si>
  <si>
    <t>0.02 %(0.93 %)</t>
  </si>
  <si>
    <t>39%,</t>
  </si>
  <si>
    <t>Otávio Dias (Guest)</t>
  </si>
  <si>
    <t>152.250.95.21</t>
  </si>
  <si>
    <t>10:41 AM(Otávio Dias left the meeting.Reason: left the meeting.)</t>
  </si>
  <si>
    <t>0.13 %(2.86 %)</t>
  </si>
  <si>
    <t>379 kbps</t>
  </si>
  <si>
    <t>0.11 %(2.71 %)</t>
  </si>
  <si>
    <t>Larissa Estralioto</t>
  </si>
  <si>
    <t>larissa.estralioto@nissan.com.br</t>
  </si>
  <si>
    <t>Public IP: 45.4.239.219 Local IP: 192.168.0.110</t>
  </si>
  <si>
    <t>09:09 AM(Larissa Estralioto left the meeting.Reason: left the meeting.)</t>
  </si>
  <si>
    <t>LrrJCA-tQfivmsr30o6iIA</t>
  </si>
  <si>
    <t>BRLH101001</t>
  </si>
  <si>
    <t>d425-8bf5-1018</t>
  </si>
  <si>
    <t>118 kbps</t>
  </si>
  <si>
    <t>226 ms</t>
  </si>
  <si>
    <t>0.65 %(11.3 %)</t>
  </si>
  <si>
    <t>198 kbps</t>
  </si>
  <si>
    <t>9 kbps</t>
  </si>
  <si>
    <t>4.48 %(31.9 %)</t>
  </si>
  <si>
    <t>42 kbps</t>
  </si>
  <si>
    <t>73%,</t>
  </si>
  <si>
    <t>Claudinei Soeiro</t>
  </si>
  <si>
    <t>claudinei.soeiro@nissan.com.br</t>
  </si>
  <si>
    <t>Public IP: 189.46.234.241 Local IP: 192.168.15.87</t>
  </si>
  <si>
    <t>10:42 AM(Claudinei Soeiro left the meeting.Reason: left the meeting.)</t>
  </si>
  <si>
    <t>0oxO__1gTZyNJax5qSrGoQ</t>
  </si>
  <si>
    <t>BRLH100561</t>
  </si>
  <si>
    <t>88b1-1173-d822</t>
  </si>
  <si>
    <t>1.08 %(5.38 %)</t>
  </si>
  <si>
    <t>250 kbps</t>
  </si>
  <si>
    <t>0.6 %(4.13 %)</t>
  </si>
  <si>
    <t>22 ms</t>
  </si>
  <si>
    <t>Rodrigo Gercke (Guest)</t>
  </si>
  <si>
    <t>187.34.3.170</t>
  </si>
  <si>
    <t>09:07 AM(Rodrigo Gercke left the meeting.Reason: left the meeting.)</t>
  </si>
  <si>
    <t>196 ms</t>
  </si>
  <si>
    <t>193 kbps</t>
  </si>
  <si>
    <t>63%,</t>
  </si>
  <si>
    <t>bianca.siqueira@nissan.com.br</t>
  </si>
  <si>
    <t>Public IP: 201.93.234.213 Local IP: 192.168.15.5</t>
  </si>
  <si>
    <t>10:41 AM(bianca.siqueira@nissan.com.br left the meeting.Reason: left the meeting.)</t>
  </si>
  <si>
    <t>VOxAl1e_Rqmdp-Vp0sFCjg</t>
  </si>
  <si>
    <t>BRLH101544</t>
  </si>
  <si>
    <t>144f-8ab7-47a1</t>
  </si>
  <si>
    <t>0.12 %(3.49 %)</t>
  </si>
  <si>
    <t>172 kbps</t>
  </si>
  <si>
    <t>7 ms</t>
  </si>
  <si>
    <t>0.18 %(3.16 %)</t>
  </si>
  <si>
    <t>74%,</t>
  </si>
  <si>
    <t>Henrique Machado (Guest)</t>
  </si>
  <si>
    <t>Araraquara (BR )</t>
  </si>
  <si>
    <t>Cellular</t>
  </si>
  <si>
    <t>09:46 AM(Henrique Machado left the meeting.Reason: left the meeting.)</t>
  </si>
  <si>
    <t>1.75 %(8.46 %)</t>
  </si>
  <si>
    <t>203 ms</t>
  </si>
  <si>
    <t>viviane.araujo-EXTERNAL@nissan.com.br</t>
  </si>
  <si>
    <t>viviane.araujo-external@nissan.com.br</t>
  </si>
  <si>
    <t>Public IP: 179.98.206.64 Local IP: 192.168.15.70</t>
  </si>
  <si>
    <t>09:45 AM(viviane.araujo-EXTERNAL@nissan.com.br left the meeting.Reason: left the meeting.)</t>
  </si>
  <si>
    <t>Fn9X9yuuQPWGZ7F4UTIL-Q</t>
  </si>
  <si>
    <t>BRLH100314</t>
  </si>
  <si>
    <t>88b1-1176-b137</t>
  </si>
  <si>
    <t>119 kbps</t>
  </si>
  <si>
    <t>324 ms</t>
  </si>
  <si>
    <t>2.05 %(12.4 %)</t>
  </si>
  <si>
    <t>0.4 %(2.4 %)</t>
  </si>
  <si>
    <t>306 ms</t>
  </si>
  <si>
    <t>39 ms</t>
  </si>
  <si>
    <t>Guilherme Silva</t>
  </si>
  <si>
    <t>guilherme.silva@nissan.com.br</t>
  </si>
  <si>
    <t>Public IP: 189.29.148.17 Local IP: 192.168.0.176</t>
  </si>
  <si>
    <t>09:47 AM(Guilherme Silva left the meeting.Reason: left the meeting.)</t>
  </si>
  <si>
    <t>wcweR3L5RcON8He7oWOy3A</t>
  </si>
  <si>
    <t>BRLH100394</t>
  </si>
  <si>
    <t>88b1-1132-5622</t>
  </si>
  <si>
    <t>72%,</t>
  </si>
  <si>
    <t>Deisy Muramatsu</t>
  </si>
  <si>
    <t>deisy.muramatsu@nissan.com.br</t>
  </si>
  <si>
    <t>Public IP: 186.220.10.23 Local IP: 192.168.0.236</t>
  </si>
  <si>
    <t>Microfone externo (Conexant SmartAudio HD)</t>
  </si>
  <si>
    <t>10:41 AM(Deisy Muramatsu left the meeting.Reason: left the meeting.)</t>
  </si>
  <si>
    <t>JS4tUbASQY-oFQpYG08N9g</t>
  </si>
  <si>
    <t>BRLH103612</t>
  </si>
  <si>
    <t>6432-a88d-33bc</t>
  </si>
  <si>
    <t>0.19 %(3.9 %)</t>
  </si>
  <si>
    <t>0.1 %(2.18 %)</t>
  </si>
  <si>
    <t>Herman Baptista (Guest)</t>
  </si>
  <si>
    <t>201.27.185.15</t>
  </si>
  <si>
    <t>09:45 AM(Herman Baptista left the meeting.Reason: left the meeting.)</t>
  </si>
  <si>
    <t>0.06 %(1.84 %)</t>
  </si>
  <si>
    <t>182 kbps</t>
  </si>
  <si>
    <t>0.05 %(1.64 %)</t>
  </si>
  <si>
    <t>Douglas Torelli Leite (Guest)</t>
  </si>
  <si>
    <t>10:42 AM(Douglas Torelli Leite left the meeting.Reason: left the meeting.)</t>
  </si>
  <si>
    <t>Fyovy2u9RgOfNJfmR1JpXQ</t>
  </si>
  <si>
    <t>17 kbps</t>
  </si>
  <si>
    <t>11 ms</t>
  </si>
  <si>
    <t>0.29 %(1.5 %)</t>
  </si>
  <si>
    <t>0.61 %(3.81 %)</t>
  </si>
  <si>
    <t>8%,</t>
  </si>
  <si>
    <t>Alice Mussatto (Guest)</t>
  </si>
  <si>
    <t>147.161.129.114</t>
  </si>
  <si>
    <t>10:30 AM(Alice Mussatto left the meeting.Reason: left the meeting.)</t>
  </si>
  <si>
    <t>101 kbps</t>
  </si>
  <si>
    <t>0.79 %(9.45 %)</t>
  </si>
  <si>
    <t>10:42 AM(Larissa Estralioto left the meeting.Reason: left the meeting.)</t>
  </si>
  <si>
    <t>1.27 %(6.91 %)</t>
  </si>
  <si>
    <t>242 kbps</t>
  </si>
  <si>
    <t>1.15 %(6.99 %)</t>
  </si>
  <si>
    <t>31 kbps</t>
  </si>
  <si>
    <t>191 ms</t>
  </si>
  <si>
    <t>40 ms</t>
  </si>
  <si>
    <t>53%,</t>
  </si>
  <si>
    <t>Sergio Pereira (Guest)</t>
  </si>
  <si>
    <t>09:45 AM(Sergio Pereira left the meeting.Reason: left the meeting.)</t>
  </si>
  <si>
    <t>102 kbps</t>
  </si>
  <si>
    <t>159 ms</t>
  </si>
  <si>
    <t>176 kbps</t>
  </si>
  <si>
    <t>155 ms</t>
  </si>
  <si>
    <t>X826344</t>
  </si>
  <si>
    <t>leonardo.cavalcanti@nissan.com.br</t>
  </si>
  <si>
    <t>iOS</t>
  </si>
  <si>
    <t>Public IP: 177.68.249.175 Local IP: 192.168.15.5</t>
  </si>
  <si>
    <t>MicrophoneBuiltIn</t>
  </si>
  <si>
    <t>Receiver</t>
  </si>
  <si>
    <t>Front Camera</t>
  </si>
  <si>
    <t>10:42 AM(X826344 left the meeting.Reason: left the meeting.)</t>
  </si>
  <si>
    <t>5.13.3.6166</t>
  </si>
  <si>
    <t>AXU37_LfRhyc5yRqe93FbQ</t>
  </si>
  <si>
    <t>199 ms</t>
  </si>
  <si>
    <t>0.23 %(7.79 %)</t>
  </si>
  <si>
    <t>415 kbps</t>
  </si>
  <si>
    <t>0.94 %(10.62 %)</t>
  </si>
  <si>
    <t>Herman Baptista</t>
  </si>
  <si>
    <t>herman.baptista@nissan.com.br</t>
  </si>
  <si>
    <t>Public IP: 201.27.185.15 Local IP: 192.168.15.23</t>
  </si>
  <si>
    <t>10:27 AM(Herman Baptista left the meeting.Reason: left the meeting.)</t>
  </si>
  <si>
    <t>7N9R9ufdTLOL8fLer4WGfA</t>
  </si>
  <si>
    <t>BRLH103088</t>
  </si>
  <si>
    <t>6432-a88d-8bcd</t>
  </si>
  <si>
    <t>0.25 %(5.58 %)</t>
  </si>
  <si>
    <t>154 kbps</t>
  </si>
  <si>
    <t>0.15 %(3.21 %)</t>
  </si>
  <si>
    <t>10:42 AM(Wellington Franco left the meeting.Reason: left the meeting.)</t>
  </si>
  <si>
    <t>147.161.129.117</t>
  </si>
  <si>
    <t>09:55 AM(Daniel Bodini got disconnected from the meeting.Reason: Network connection error. )</t>
  </si>
  <si>
    <t>1.23 %(11.95 %)</t>
  </si>
  <si>
    <t>136 kbps</t>
  </si>
  <si>
    <t>46%,</t>
  </si>
  <si>
    <t>10:41 AM(Claudinei Dias left the meeting.Reason: left the meeting.)</t>
  </si>
  <si>
    <t>84 kbps</t>
  </si>
  <si>
    <t>0.14 %(3.24 %)</t>
  </si>
  <si>
    <t>0.22 %(1.9 %)</t>
  </si>
  <si>
    <t>305 kbps</t>
  </si>
  <si>
    <t>345 kbps</t>
  </si>
  <si>
    <t>0.09 %(4.4 %)</t>
  </si>
  <si>
    <t>0.1 %(3.86 %)</t>
  </si>
  <si>
    <t>15 fps</t>
  </si>
  <si>
    <t>3 fps</t>
  </si>
  <si>
    <t>10:05 AM(Daniel Bodini got disconnected from the meeting.Reason: Network connection error. )</t>
  </si>
  <si>
    <t>96 kbps</t>
  </si>
  <si>
    <t>0.01 %(1.54 %)</t>
  </si>
  <si>
    <t>184 kbps</t>
  </si>
  <si>
    <t>0.03 %(1.32 %)</t>
  </si>
  <si>
    <t>43%,</t>
  </si>
  <si>
    <t>10:13 AM(viviane.araujo-EXTERNAL@nissan.com.br left the meeting.Reason: left the meeting.)</t>
  </si>
  <si>
    <t>88 kbps</t>
  </si>
  <si>
    <t>65 kbps</t>
  </si>
  <si>
    <t>216 ms</t>
  </si>
  <si>
    <t>361 ms</t>
  </si>
  <si>
    <t>0.92 %(5.29 %)</t>
  </si>
  <si>
    <t>2.03 %(9.48 %)</t>
  </si>
  <si>
    <t>145 kbps</t>
  </si>
  <si>
    <t>252 ms</t>
  </si>
  <si>
    <t>0.2 %(2.38 %)</t>
  </si>
  <si>
    <t>45 kbps</t>
  </si>
  <si>
    <t>84%,</t>
  </si>
  <si>
    <t>10:41 AM(Brunno.Borges@nissan.com.br left the meeting.Reason: left the meeting.)</t>
  </si>
  <si>
    <t>64 kbps</t>
  </si>
  <si>
    <t>57 kbps</t>
  </si>
  <si>
    <t>354 ms</t>
  </si>
  <si>
    <t>38 ms</t>
  </si>
  <si>
    <t>0.4 %(2.96 %)</t>
  </si>
  <si>
    <t>4.49 %(24.27 %)</t>
  </si>
  <si>
    <t>302 kbps</t>
  </si>
  <si>
    <t>365 ms</t>
  </si>
  <si>
    <t>639 ms</t>
  </si>
  <si>
    <t>41 ms</t>
  </si>
  <si>
    <t>0.44 %(3.73 %)</t>
  </si>
  <si>
    <t>14.52 %(48.77 %)</t>
  </si>
  <si>
    <t>6 fps</t>
  </si>
  <si>
    <t>349 ms</t>
  </si>
  <si>
    <t>327 ms</t>
  </si>
  <si>
    <t>147.161.129.106</t>
  </si>
  <si>
    <t>10:10 AM(Daniel Bodini got disconnected from the meeting.Reason: Network connection error. )</t>
  </si>
  <si>
    <t>92 kbps</t>
  </si>
  <si>
    <t>193 ms</t>
  </si>
  <si>
    <t>1.53 %(16.43 %)</t>
  </si>
  <si>
    <t>73 kbps</t>
  </si>
  <si>
    <t>10:42 AM(Cibele Ruy left the meeting.Reason: left the meeting.)</t>
  </si>
  <si>
    <t>200 ms</t>
  </si>
  <si>
    <t>0.03 %(1.28 %)</t>
  </si>
  <si>
    <t>0.05 %(2.56 %)</t>
  </si>
  <si>
    <t>36%,</t>
  </si>
  <si>
    <t>10:42 AM(Daniel Bodini left the meeting.Reason: left the meeting.)</t>
  </si>
  <si>
    <t>0.03 %(2.14 %)</t>
  </si>
  <si>
    <t>188 kbps</t>
  </si>
  <si>
    <t>0.04 %(1.52 %)</t>
  </si>
  <si>
    <t>Lucas Sobral</t>
  </si>
  <si>
    <t>lucas.sobral@nissan.com.br</t>
  </si>
  <si>
    <t>Public IP: 187.72.176.178 Local IP: 10.96.103.19</t>
  </si>
  <si>
    <t>10:41 AM(Lucas Sobral left the meeting.Reason: left the meeting.)</t>
  </si>
  <si>
    <t>bVHcrSJIQKGmlPXOOSSwqQ</t>
  </si>
  <si>
    <t>BRLH103023</t>
  </si>
  <si>
    <t>6432-a88d-8d53</t>
  </si>
  <si>
    <t>0.15 %(2.22 %)</t>
  </si>
  <si>
    <t>254 kbps</t>
  </si>
  <si>
    <t>0.14 %(2.08 %)</t>
  </si>
  <si>
    <t>josue.ferreti@nissan.com.br</t>
  </si>
  <si>
    <t>Public IP: 187.72.176.178 Local IP: 10.96.103.55</t>
  </si>
  <si>
    <t>10:42 AM(josue.ferreti@nissan.com.br left the meeting.Reason: left the meeting.)</t>
  </si>
  <si>
    <t>VxjntYhNSHmq5Quk5Iizzw</t>
  </si>
  <si>
    <t>BRLH105132</t>
  </si>
  <si>
    <t>4cd5-7792-62e3</t>
  </si>
  <si>
    <t>48 kbps</t>
  </si>
  <si>
    <t>0.3 %(4.35 %)</t>
  </si>
  <si>
    <t>0.6 %(5.2 %)</t>
  </si>
  <si>
    <t>369 kbps</t>
  </si>
  <si>
    <t>404 kbps</t>
  </si>
  <si>
    <t>0.97 %(6.21 %)</t>
  </si>
  <si>
    <t>1.4 %(34.82 %)</t>
  </si>
  <si>
    <t>10:41 AM(milenne.cruz@nissan.com.br left the meeting.Reason: left the meeting.)</t>
  </si>
  <si>
    <t>13 kbps</t>
  </si>
  <si>
    <t>0.1 %(4.03 %)</t>
  </si>
  <si>
    <t>322 kbps</t>
  </si>
  <si>
    <t>0.18 %(5.02 %)</t>
  </si>
  <si>
    <t>10:40 AM(Sergio Pereira got disconnected from the meeting.Reason: Network connection error. )</t>
  </si>
  <si>
    <t>1.68 %(4.12 %)</t>
  </si>
  <si>
    <t>493 kbps</t>
  </si>
  <si>
    <t>19 fps</t>
  </si>
  <si>
    <t>Public IP: 177.181.0.223 Local IP: 192.168.0.8</t>
  </si>
  <si>
    <t>Câmara frontal</t>
  </si>
  <si>
    <t>10:42 AM(Gregory Pereira left the meeting.Reason: left the meeting.)</t>
  </si>
  <si>
    <t>5.13.4.6295</t>
  </si>
  <si>
    <t>416 ms</t>
  </si>
  <si>
    <t>27 ms</t>
  </si>
  <si>
    <t>2.92 %(26.14 %)</t>
  </si>
  <si>
    <t>208 ms</t>
  </si>
  <si>
    <t>341 ms</t>
  </si>
  <si>
    <t>69 ms</t>
  </si>
  <si>
    <t>32%,</t>
  </si>
  <si>
    <t>10:43 AM(Sergio Pereira left the meeting.Reason: left the meeting.)</t>
  </si>
  <si>
    <t>91 kbps</t>
  </si>
  <si>
    <t>712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</si>
</sst>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8" fontId="0" fillId="0" borderId="0" xfId="0" applyNumberFormat="1"/>
    <xf numFmtId="2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workbookViewId="0">
      <selection activeCell="B1" sqref="B1:B1048576"/>
    </sheetView>
  </sheetViews>
  <sheetFormatPr defaultRowHeight="15" x14ac:dyDescent="0.25"/>
  <cols>
    <col min="1" max="1" width="38.85546875" bestFit="1" customWidth="1"/>
    <col min="2" max="2" width="37.2851562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BO1" t="s">
        <v>21</v>
      </c>
    </row>
    <row r="2" spans="1:6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G2" s="1">
        <v>44942.371527777781</v>
      </c>
      <c r="H2" s="2">
        <v>0.44930555555555557</v>
      </c>
      <c r="I2" s="3">
        <v>7.778935185185186E-2</v>
      </c>
      <c r="J2">
        <v>73</v>
      </c>
      <c r="L2" t="s">
        <v>27</v>
      </c>
      <c r="M2" t="s">
        <v>28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b">
        <v>0</v>
      </c>
      <c r="U2" t="s">
        <v>29</v>
      </c>
    </row>
    <row r="3" spans="1:67" x14ac:dyDescent="0.25">
      <c r="BO3" t="s">
        <v>21</v>
      </c>
    </row>
    <row r="4" spans="1:67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  <c r="AH4" t="s">
        <v>63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78</v>
      </c>
      <c r="AX4" t="s">
        <v>79</v>
      </c>
      <c r="AY4" t="s">
        <v>80</v>
      </c>
      <c r="AZ4" t="s">
        <v>81</v>
      </c>
      <c r="BA4" t="s">
        <v>82</v>
      </c>
      <c r="BB4" t="s">
        <v>83</v>
      </c>
      <c r="BC4" t="s">
        <v>84</v>
      </c>
      <c r="BD4" t="s">
        <v>85</v>
      </c>
      <c r="BE4" t="s">
        <v>86</v>
      </c>
      <c r="BF4" t="s">
        <v>87</v>
      </c>
      <c r="BG4" t="s">
        <v>88</v>
      </c>
      <c r="BH4" t="s">
        <v>89</v>
      </c>
      <c r="BI4" t="s">
        <v>90</v>
      </c>
      <c r="BJ4" t="s">
        <v>91</v>
      </c>
      <c r="BK4" t="s">
        <v>92</v>
      </c>
      <c r="BL4" t="s">
        <v>93</v>
      </c>
      <c r="BM4" t="s">
        <v>94</v>
      </c>
      <c r="BN4" t="s">
        <v>95</v>
      </c>
      <c r="BO4" t="s">
        <v>96</v>
      </c>
    </row>
    <row r="5" spans="1:67" x14ac:dyDescent="0.25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s="2">
        <v>0.37152777777777773</v>
      </c>
      <c r="M5" t="s">
        <v>108</v>
      </c>
      <c r="N5" t="s">
        <v>28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114</v>
      </c>
      <c r="AC5" t="s">
        <v>115</v>
      </c>
      <c r="AD5">
        <v>443</v>
      </c>
      <c r="AE5" t="b">
        <v>1</v>
      </c>
      <c r="AF5" t="s">
        <v>116</v>
      </c>
      <c r="AG5" t="s">
        <v>117</v>
      </c>
      <c r="AH5" t="s">
        <v>118</v>
      </c>
      <c r="AI5" t="s">
        <v>119</v>
      </c>
      <c r="AJ5" t="s">
        <v>120</v>
      </c>
      <c r="AK5" t="s">
        <v>121</v>
      </c>
      <c r="AL5" t="s">
        <v>122</v>
      </c>
      <c r="AM5" t="s">
        <v>123</v>
      </c>
      <c r="AN5" t="s">
        <v>124</v>
      </c>
      <c r="AO5" t="s">
        <v>125</v>
      </c>
      <c r="AP5" t="s">
        <v>126</v>
      </c>
      <c r="AQ5" t="s">
        <v>127</v>
      </c>
      <c r="AR5" t="s">
        <v>120</v>
      </c>
      <c r="AS5" t="s">
        <v>120</v>
      </c>
      <c r="AT5">
        <f>-(0.12 %)</f>
        <v>-1.1999999999999999E-3</v>
      </c>
      <c r="AU5">
        <f>-(0.6 %)</f>
        <v>-6.0000000000000001E-3</v>
      </c>
      <c r="AV5" t="s">
        <v>128</v>
      </c>
      <c r="AW5" t="s">
        <v>129</v>
      </c>
      <c r="AX5" t="s">
        <v>130</v>
      </c>
      <c r="AY5" t="s">
        <v>131</v>
      </c>
      <c r="AZ5" t="s">
        <v>132</v>
      </c>
      <c r="BA5" t="s">
        <v>129</v>
      </c>
      <c r="BB5" t="s">
        <v>126</v>
      </c>
      <c r="BC5" t="s">
        <v>129</v>
      </c>
      <c r="BD5" t="s">
        <v>121</v>
      </c>
      <c r="BE5" t="s">
        <v>129</v>
      </c>
      <c r="BF5" t="s">
        <v>122</v>
      </c>
      <c r="BG5" t="s">
        <v>122</v>
      </c>
      <c r="BH5" t="s">
        <v>133</v>
      </c>
      <c r="BI5" t="s">
        <v>129</v>
      </c>
      <c r="BJ5" t="s">
        <v>134</v>
      </c>
      <c r="BK5" t="s">
        <v>129</v>
      </c>
      <c r="BL5" s="4">
        <v>0.04</v>
      </c>
      <c r="BM5" s="4">
        <v>0.06</v>
      </c>
      <c r="BN5" s="4">
        <v>0.1</v>
      </c>
      <c r="BO5" t="s">
        <v>135</v>
      </c>
    </row>
    <row r="6" spans="1:67" x14ac:dyDescent="0.25">
      <c r="A6" t="s">
        <v>136</v>
      </c>
      <c r="B6" t="s">
        <v>137</v>
      </c>
      <c r="C6" t="s">
        <v>99</v>
      </c>
      <c r="D6" t="s">
        <v>138</v>
      </c>
      <c r="E6" t="s">
        <v>139</v>
      </c>
      <c r="F6" t="s">
        <v>102</v>
      </c>
      <c r="G6" t="s">
        <v>103</v>
      </c>
      <c r="H6" t="s">
        <v>104</v>
      </c>
      <c r="I6" t="s">
        <v>105</v>
      </c>
      <c r="J6" t="s">
        <v>106</v>
      </c>
      <c r="K6" t="s">
        <v>107</v>
      </c>
      <c r="L6" s="2">
        <v>0.37222222222222223</v>
      </c>
      <c r="M6" t="s">
        <v>140</v>
      </c>
      <c r="N6" t="s">
        <v>28</v>
      </c>
      <c r="O6" t="s">
        <v>109</v>
      </c>
      <c r="P6" t="s">
        <v>141</v>
      </c>
      <c r="Q6" t="s">
        <v>142</v>
      </c>
      <c r="R6" t="s">
        <v>112</v>
      </c>
      <c r="S6" t="s">
        <v>143</v>
      </c>
      <c r="T6" t="s">
        <v>114</v>
      </c>
      <c r="AC6" t="s">
        <v>115</v>
      </c>
      <c r="AD6">
        <v>443</v>
      </c>
      <c r="AE6" t="b">
        <v>1</v>
      </c>
      <c r="AF6" t="s">
        <v>144</v>
      </c>
      <c r="AG6" t="s">
        <v>145</v>
      </c>
      <c r="AH6" t="s">
        <v>146</v>
      </c>
      <c r="AI6" t="s">
        <v>147</v>
      </c>
      <c r="AJ6" t="s">
        <v>148</v>
      </c>
      <c r="AK6" t="s">
        <v>149</v>
      </c>
      <c r="AL6" t="s">
        <v>150</v>
      </c>
      <c r="AM6" t="s">
        <v>122</v>
      </c>
      <c r="AN6" t="s">
        <v>151</v>
      </c>
      <c r="AO6" t="s">
        <v>152</v>
      </c>
      <c r="AP6" t="s">
        <v>153</v>
      </c>
      <c r="AQ6" t="s">
        <v>153</v>
      </c>
      <c r="AR6" t="s">
        <v>148</v>
      </c>
      <c r="AS6" t="s">
        <v>121</v>
      </c>
      <c r="AT6" t="s">
        <v>154</v>
      </c>
      <c r="AU6" t="s">
        <v>122</v>
      </c>
      <c r="AV6" t="s">
        <v>128</v>
      </c>
      <c r="AW6" t="s">
        <v>155</v>
      </c>
      <c r="AX6" t="s">
        <v>156</v>
      </c>
      <c r="AY6" t="s">
        <v>131</v>
      </c>
      <c r="AZ6" t="s">
        <v>157</v>
      </c>
      <c r="BA6" t="s">
        <v>129</v>
      </c>
      <c r="BB6" t="s">
        <v>158</v>
      </c>
      <c r="BC6" t="s">
        <v>129</v>
      </c>
      <c r="BD6" t="s">
        <v>159</v>
      </c>
      <c r="BE6" t="s">
        <v>129</v>
      </c>
      <c r="BF6" t="s">
        <v>122</v>
      </c>
      <c r="BG6" t="s">
        <v>122</v>
      </c>
      <c r="BH6" t="s">
        <v>133</v>
      </c>
      <c r="BI6" t="s">
        <v>129</v>
      </c>
      <c r="BJ6" t="s">
        <v>134</v>
      </c>
      <c r="BK6" t="s">
        <v>129</v>
      </c>
      <c r="BL6" s="4">
        <v>0.05</v>
      </c>
      <c r="BM6" s="4">
        <v>0.08</v>
      </c>
      <c r="BN6" s="4">
        <v>0.14000000000000001</v>
      </c>
      <c r="BO6" t="s">
        <v>160</v>
      </c>
    </row>
    <row r="7" spans="1:67" x14ac:dyDescent="0.25">
      <c r="A7" t="s">
        <v>161</v>
      </c>
      <c r="B7" t="s">
        <v>162</v>
      </c>
      <c r="C7" t="s">
        <v>99</v>
      </c>
      <c r="D7" t="s">
        <v>163</v>
      </c>
      <c r="E7" t="s">
        <v>164</v>
      </c>
      <c r="F7" t="s">
        <v>165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s="2">
        <v>0.37222222222222223</v>
      </c>
      <c r="M7" t="s">
        <v>166</v>
      </c>
      <c r="N7" t="s">
        <v>28</v>
      </c>
      <c r="O7" t="s">
        <v>109</v>
      </c>
      <c r="P7" t="s">
        <v>167</v>
      </c>
      <c r="Q7" t="s">
        <v>168</v>
      </c>
      <c r="R7" t="s">
        <v>112</v>
      </c>
      <c r="S7" t="s">
        <v>169</v>
      </c>
      <c r="T7" t="s">
        <v>114</v>
      </c>
      <c r="AC7" t="s">
        <v>115</v>
      </c>
      <c r="AD7">
        <v>443</v>
      </c>
      <c r="AE7" t="b">
        <v>1</v>
      </c>
      <c r="AF7" t="s">
        <v>144</v>
      </c>
      <c r="AG7" t="s">
        <v>170</v>
      </c>
      <c r="AH7" t="s">
        <v>171</v>
      </c>
      <c r="AI7" t="s">
        <v>172</v>
      </c>
      <c r="AJ7" t="s">
        <v>129</v>
      </c>
      <c r="AK7" t="s">
        <v>120</v>
      </c>
      <c r="AL7">
        <f>-(0.11 %)</f>
        <v>-1.1000000000000001E-3</v>
      </c>
      <c r="AM7" t="s">
        <v>122</v>
      </c>
      <c r="AN7" t="s">
        <v>173</v>
      </c>
      <c r="AO7" t="s">
        <v>174</v>
      </c>
      <c r="AP7" t="s">
        <v>171</v>
      </c>
      <c r="AQ7" t="s">
        <v>175</v>
      </c>
      <c r="AR7" t="s">
        <v>129</v>
      </c>
      <c r="AS7" t="s">
        <v>120</v>
      </c>
      <c r="AT7" t="s">
        <v>176</v>
      </c>
      <c r="AU7" t="s">
        <v>177</v>
      </c>
      <c r="AV7" t="s">
        <v>128</v>
      </c>
      <c r="AW7" t="s">
        <v>129</v>
      </c>
      <c r="AX7" t="s">
        <v>156</v>
      </c>
      <c r="AY7" t="s">
        <v>178</v>
      </c>
      <c r="AZ7" t="s">
        <v>179</v>
      </c>
      <c r="BA7" t="s">
        <v>129</v>
      </c>
      <c r="BB7" t="s">
        <v>171</v>
      </c>
      <c r="BC7" t="s">
        <v>129</v>
      </c>
      <c r="BD7" t="s">
        <v>180</v>
      </c>
      <c r="BE7" t="s">
        <v>129</v>
      </c>
      <c r="BF7" t="s">
        <v>122</v>
      </c>
      <c r="BG7" t="s">
        <v>122</v>
      </c>
      <c r="BH7" t="s">
        <v>133</v>
      </c>
      <c r="BI7" t="s">
        <v>129</v>
      </c>
      <c r="BJ7" t="s">
        <v>134</v>
      </c>
      <c r="BK7" t="s">
        <v>129</v>
      </c>
      <c r="BL7" s="4">
        <v>0.03</v>
      </c>
      <c r="BM7" s="4">
        <v>0.05</v>
      </c>
      <c r="BN7" s="4">
        <v>0.1</v>
      </c>
      <c r="BO7" t="s">
        <v>181</v>
      </c>
    </row>
    <row r="8" spans="1:67" x14ac:dyDescent="0.25">
      <c r="A8" t="s">
        <v>182</v>
      </c>
      <c r="B8" t="s">
        <v>183</v>
      </c>
      <c r="C8" t="s">
        <v>99</v>
      </c>
      <c r="D8" t="s">
        <v>184</v>
      </c>
      <c r="E8" t="s">
        <v>185</v>
      </c>
      <c r="F8" t="s">
        <v>102</v>
      </c>
      <c r="G8" t="s">
        <v>103</v>
      </c>
      <c r="H8" t="s">
        <v>104</v>
      </c>
      <c r="I8" t="s">
        <v>105</v>
      </c>
      <c r="J8" t="s">
        <v>106</v>
      </c>
      <c r="K8" t="s">
        <v>107</v>
      </c>
      <c r="L8" s="2">
        <v>0.37291666666666662</v>
      </c>
      <c r="M8" t="s">
        <v>186</v>
      </c>
      <c r="N8" t="s">
        <v>28</v>
      </c>
      <c r="O8" t="s">
        <v>109</v>
      </c>
      <c r="P8" t="s">
        <v>187</v>
      </c>
      <c r="Q8" t="s">
        <v>188</v>
      </c>
      <c r="R8" t="s">
        <v>112</v>
      </c>
      <c r="S8" t="s">
        <v>189</v>
      </c>
      <c r="T8" t="s">
        <v>114</v>
      </c>
      <c r="AC8" t="s">
        <v>115</v>
      </c>
      <c r="AD8">
        <v>443</v>
      </c>
      <c r="AE8" t="b">
        <v>1</v>
      </c>
      <c r="AF8" t="s">
        <v>190</v>
      </c>
      <c r="AG8" t="s">
        <v>191</v>
      </c>
      <c r="AH8" t="s">
        <v>192</v>
      </c>
      <c r="AI8" t="s">
        <v>147</v>
      </c>
      <c r="AJ8" t="s">
        <v>129</v>
      </c>
      <c r="AK8" t="s">
        <v>121</v>
      </c>
      <c r="AL8" t="s">
        <v>193</v>
      </c>
      <c r="AM8" t="s">
        <v>194</v>
      </c>
      <c r="AN8" t="s">
        <v>195</v>
      </c>
      <c r="AO8" t="s">
        <v>196</v>
      </c>
      <c r="AP8" t="s">
        <v>192</v>
      </c>
      <c r="AQ8" t="s">
        <v>197</v>
      </c>
      <c r="AR8" t="s">
        <v>129</v>
      </c>
      <c r="AS8" t="s">
        <v>120</v>
      </c>
      <c r="AT8">
        <f>-(0.25 %)</f>
        <v>-2.5000000000000001E-3</v>
      </c>
      <c r="AU8" t="s">
        <v>198</v>
      </c>
      <c r="AV8" t="s">
        <v>128</v>
      </c>
      <c r="AW8" t="s">
        <v>155</v>
      </c>
      <c r="AX8" t="s">
        <v>156</v>
      </c>
      <c r="AY8" t="s">
        <v>199</v>
      </c>
      <c r="AZ8" t="s">
        <v>132</v>
      </c>
      <c r="BA8" t="s">
        <v>129</v>
      </c>
      <c r="BB8" t="s">
        <v>200</v>
      </c>
      <c r="BC8" t="s">
        <v>129</v>
      </c>
      <c r="BD8" t="s">
        <v>180</v>
      </c>
      <c r="BE8" t="s">
        <v>129</v>
      </c>
      <c r="BF8" t="s">
        <v>122</v>
      </c>
      <c r="BG8" t="s">
        <v>122</v>
      </c>
      <c r="BH8" t="s">
        <v>133</v>
      </c>
      <c r="BI8" t="s">
        <v>129</v>
      </c>
      <c r="BJ8" t="s">
        <v>134</v>
      </c>
      <c r="BK8" t="s">
        <v>129</v>
      </c>
      <c r="BL8" s="4">
        <v>0.04</v>
      </c>
      <c r="BM8" s="4">
        <v>0.05</v>
      </c>
      <c r="BN8" s="4">
        <v>0.08</v>
      </c>
      <c r="BO8" t="s">
        <v>201</v>
      </c>
    </row>
    <row r="9" spans="1:67" x14ac:dyDescent="0.25">
      <c r="A9" t="s">
        <v>202</v>
      </c>
      <c r="B9" t="s">
        <v>203</v>
      </c>
      <c r="C9" t="s">
        <v>99</v>
      </c>
      <c r="D9" t="s">
        <v>204</v>
      </c>
      <c r="E9" t="s">
        <v>205</v>
      </c>
      <c r="F9" t="s">
        <v>102</v>
      </c>
      <c r="G9" t="s">
        <v>206</v>
      </c>
      <c r="H9" t="s">
        <v>207</v>
      </c>
      <c r="I9" t="s">
        <v>105</v>
      </c>
      <c r="J9" t="s">
        <v>106</v>
      </c>
      <c r="K9" t="s">
        <v>107</v>
      </c>
      <c r="L9" s="2">
        <v>0.37361111111111112</v>
      </c>
      <c r="M9" t="s">
        <v>208</v>
      </c>
      <c r="N9" t="s">
        <v>28</v>
      </c>
      <c r="O9" t="s">
        <v>109</v>
      </c>
      <c r="P9" t="s">
        <v>209</v>
      </c>
      <c r="Q9" t="s">
        <v>210</v>
      </c>
      <c r="R9" t="s">
        <v>112</v>
      </c>
      <c r="S9" t="s">
        <v>211</v>
      </c>
      <c r="T9" t="s">
        <v>114</v>
      </c>
      <c r="AC9" t="s">
        <v>115</v>
      </c>
      <c r="AD9">
        <v>443</v>
      </c>
      <c r="AE9" t="b">
        <v>1</v>
      </c>
      <c r="AF9" t="s">
        <v>212</v>
      </c>
      <c r="AG9" t="s">
        <v>213</v>
      </c>
      <c r="AH9" t="s">
        <v>175</v>
      </c>
      <c r="AI9" t="s">
        <v>126</v>
      </c>
      <c r="AJ9" t="s">
        <v>120</v>
      </c>
      <c r="AK9" t="s">
        <v>180</v>
      </c>
      <c r="AL9" t="s">
        <v>214</v>
      </c>
      <c r="AM9" t="s">
        <v>122</v>
      </c>
      <c r="AN9" t="s">
        <v>215</v>
      </c>
      <c r="AO9" t="s">
        <v>129</v>
      </c>
      <c r="AP9" t="s">
        <v>126</v>
      </c>
      <c r="AQ9" t="s">
        <v>129</v>
      </c>
      <c r="AR9" t="s">
        <v>129</v>
      </c>
      <c r="AS9" t="s">
        <v>129</v>
      </c>
      <c r="AT9" t="s">
        <v>216</v>
      </c>
      <c r="AU9" t="s">
        <v>122</v>
      </c>
      <c r="AV9" t="s">
        <v>155</v>
      </c>
      <c r="AW9" t="s">
        <v>129</v>
      </c>
      <c r="AX9" t="s">
        <v>217</v>
      </c>
      <c r="AY9" t="s">
        <v>129</v>
      </c>
      <c r="AZ9" t="s">
        <v>218</v>
      </c>
      <c r="BA9" t="s">
        <v>129</v>
      </c>
      <c r="BB9" t="s">
        <v>219</v>
      </c>
      <c r="BC9" t="s">
        <v>129</v>
      </c>
      <c r="BD9" t="s">
        <v>220</v>
      </c>
      <c r="BE9" t="s">
        <v>129</v>
      </c>
      <c r="BF9" t="s">
        <v>122</v>
      </c>
      <c r="BG9" t="s">
        <v>122</v>
      </c>
      <c r="BH9" t="s">
        <v>221</v>
      </c>
      <c r="BI9" t="s">
        <v>129</v>
      </c>
      <c r="BJ9" t="s">
        <v>134</v>
      </c>
      <c r="BK9" t="s">
        <v>129</v>
      </c>
      <c r="BL9" s="4">
        <v>0</v>
      </c>
      <c r="BM9" s="4">
        <v>0</v>
      </c>
      <c r="BN9" s="4">
        <v>0.02</v>
      </c>
      <c r="BO9" t="s">
        <v>222</v>
      </c>
    </row>
    <row r="10" spans="1:67" x14ac:dyDescent="0.25">
      <c r="A10" t="s">
        <v>223</v>
      </c>
      <c r="B10" t="s">
        <v>224</v>
      </c>
      <c r="C10" t="s">
        <v>99</v>
      </c>
      <c r="D10" t="s">
        <v>225</v>
      </c>
      <c r="E10" t="s">
        <v>139</v>
      </c>
      <c r="F10" t="s">
        <v>102</v>
      </c>
      <c r="G10" t="s">
        <v>103</v>
      </c>
      <c r="H10" t="s">
        <v>104</v>
      </c>
      <c r="I10" t="s">
        <v>105</v>
      </c>
      <c r="J10" t="s">
        <v>106</v>
      </c>
      <c r="K10" t="s">
        <v>107</v>
      </c>
      <c r="L10" s="2">
        <v>0.3743055555555555</v>
      </c>
      <c r="M10" t="s">
        <v>226</v>
      </c>
      <c r="N10" t="s">
        <v>28</v>
      </c>
      <c r="O10" t="s">
        <v>109</v>
      </c>
      <c r="P10" t="s">
        <v>227</v>
      </c>
      <c r="Q10" t="s">
        <v>228</v>
      </c>
      <c r="R10" t="s">
        <v>112</v>
      </c>
      <c r="S10" t="s">
        <v>229</v>
      </c>
      <c r="T10" t="s">
        <v>114</v>
      </c>
      <c r="AC10" t="s">
        <v>115</v>
      </c>
      <c r="AD10">
        <v>443</v>
      </c>
      <c r="AE10" t="b">
        <v>1</v>
      </c>
      <c r="AF10" t="s">
        <v>230</v>
      </c>
      <c r="AG10" t="s">
        <v>231</v>
      </c>
      <c r="AH10" t="s">
        <v>158</v>
      </c>
      <c r="AI10" t="s">
        <v>200</v>
      </c>
      <c r="AJ10" t="s">
        <v>121</v>
      </c>
      <c r="AK10" t="s">
        <v>148</v>
      </c>
      <c r="AL10" t="s">
        <v>232</v>
      </c>
      <c r="AM10" t="s">
        <v>233</v>
      </c>
      <c r="AN10" t="s">
        <v>234</v>
      </c>
      <c r="AO10" t="s">
        <v>235</v>
      </c>
      <c r="AP10" t="s">
        <v>192</v>
      </c>
      <c r="AQ10" t="s">
        <v>197</v>
      </c>
      <c r="AR10" t="s">
        <v>121</v>
      </c>
      <c r="AS10" t="s">
        <v>180</v>
      </c>
      <c r="AT10" t="s">
        <v>236</v>
      </c>
      <c r="AU10" t="s">
        <v>237</v>
      </c>
      <c r="AV10" t="s">
        <v>155</v>
      </c>
      <c r="AW10" t="s">
        <v>129</v>
      </c>
      <c r="AX10" t="s">
        <v>156</v>
      </c>
      <c r="AY10" t="s">
        <v>199</v>
      </c>
      <c r="AZ10" t="s">
        <v>238</v>
      </c>
      <c r="BA10" t="s">
        <v>129</v>
      </c>
      <c r="BB10" t="s">
        <v>118</v>
      </c>
      <c r="BC10" t="s">
        <v>129</v>
      </c>
      <c r="BD10" t="s">
        <v>239</v>
      </c>
      <c r="BE10" t="s">
        <v>129</v>
      </c>
      <c r="BF10" t="s">
        <v>122</v>
      </c>
      <c r="BG10" t="s">
        <v>122</v>
      </c>
      <c r="BH10" t="s">
        <v>133</v>
      </c>
      <c r="BI10" t="s">
        <v>129</v>
      </c>
      <c r="BJ10" t="s">
        <v>134</v>
      </c>
      <c r="BK10" t="s">
        <v>129</v>
      </c>
      <c r="BL10" s="4">
        <v>0.06</v>
      </c>
      <c r="BM10" s="4">
        <v>0.09</v>
      </c>
      <c r="BN10" s="4">
        <v>0.13</v>
      </c>
      <c r="BO10" t="s">
        <v>240</v>
      </c>
    </row>
    <row r="11" spans="1:67" x14ac:dyDescent="0.25">
      <c r="A11" t="s">
        <v>241</v>
      </c>
      <c r="B11" t="s">
        <v>242</v>
      </c>
      <c r="C11" t="s">
        <v>99</v>
      </c>
      <c r="D11" t="s">
        <v>243</v>
      </c>
      <c r="E11" t="s">
        <v>244</v>
      </c>
      <c r="F11" t="s">
        <v>102</v>
      </c>
      <c r="G11" t="s">
        <v>245</v>
      </c>
      <c r="H11" t="s">
        <v>246</v>
      </c>
      <c r="I11" t="s">
        <v>105</v>
      </c>
      <c r="J11" t="s">
        <v>106</v>
      </c>
      <c r="K11" t="s">
        <v>107</v>
      </c>
      <c r="L11" s="2">
        <v>0.3743055555555555</v>
      </c>
      <c r="M11" t="s">
        <v>247</v>
      </c>
      <c r="N11" t="s">
        <v>28</v>
      </c>
      <c r="O11" t="s">
        <v>109</v>
      </c>
      <c r="P11" t="s">
        <v>248</v>
      </c>
      <c r="Q11" t="s">
        <v>249</v>
      </c>
      <c r="R11" t="s">
        <v>112</v>
      </c>
      <c r="S11" t="s">
        <v>250</v>
      </c>
      <c r="T11" t="s">
        <v>114</v>
      </c>
      <c r="AC11" t="s">
        <v>115</v>
      </c>
      <c r="AD11">
        <v>443</v>
      </c>
      <c r="AE11" t="b">
        <v>1</v>
      </c>
      <c r="AF11" t="s">
        <v>251</v>
      </c>
      <c r="AG11" t="s">
        <v>252</v>
      </c>
      <c r="AH11" t="s">
        <v>253</v>
      </c>
      <c r="AI11" t="s">
        <v>254</v>
      </c>
      <c r="AJ11" t="s">
        <v>121</v>
      </c>
      <c r="AK11" t="s">
        <v>255</v>
      </c>
      <c r="AL11">
        <f>-(0.46 %)</f>
        <v>-4.5999999999999999E-3</v>
      </c>
      <c r="AM11" t="s">
        <v>256</v>
      </c>
      <c r="AN11" t="s">
        <v>257</v>
      </c>
      <c r="AO11" t="s">
        <v>258</v>
      </c>
      <c r="AP11" t="s">
        <v>259</v>
      </c>
      <c r="AQ11" t="s">
        <v>260</v>
      </c>
      <c r="AR11" t="s">
        <v>180</v>
      </c>
      <c r="AS11" t="s">
        <v>261</v>
      </c>
      <c r="AT11">
        <f>-(0.96 %)</f>
        <v>-9.5999999999999992E-3</v>
      </c>
      <c r="AU11" t="s">
        <v>262</v>
      </c>
      <c r="AV11" t="s">
        <v>128</v>
      </c>
      <c r="AW11" t="s">
        <v>129</v>
      </c>
      <c r="AX11" t="s">
        <v>263</v>
      </c>
      <c r="AY11" t="s">
        <v>129</v>
      </c>
      <c r="AZ11" t="s">
        <v>264</v>
      </c>
      <c r="BA11" t="s">
        <v>129</v>
      </c>
      <c r="BB11" t="s">
        <v>265</v>
      </c>
      <c r="BC11" t="s">
        <v>129</v>
      </c>
      <c r="BD11" t="s">
        <v>149</v>
      </c>
      <c r="BE11" t="s">
        <v>129</v>
      </c>
      <c r="BF11" t="s">
        <v>122</v>
      </c>
      <c r="BG11" t="s">
        <v>122</v>
      </c>
      <c r="BH11" t="s">
        <v>221</v>
      </c>
      <c r="BI11" t="s">
        <v>129</v>
      </c>
      <c r="BJ11" t="s">
        <v>134</v>
      </c>
      <c r="BK11" t="s">
        <v>129</v>
      </c>
      <c r="BL11" s="4">
        <v>0</v>
      </c>
      <c r="BM11" s="4">
        <v>0</v>
      </c>
      <c r="BN11" s="4">
        <v>0.01</v>
      </c>
      <c r="BO11" t="s">
        <v>266</v>
      </c>
    </row>
    <row r="12" spans="1:67" x14ac:dyDescent="0.25">
      <c r="A12" t="s">
        <v>267</v>
      </c>
      <c r="C12" t="s">
        <v>268</v>
      </c>
      <c r="D12" t="s">
        <v>269</v>
      </c>
      <c r="E12" t="s">
        <v>270</v>
      </c>
      <c r="F12" t="s">
        <v>165</v>
      </c>
      <c r="J12" t="s">
        <v>271</v>
      </c>
      <c r="K12" t="s">
        <v>107</v>
      </c>
      <c r="L12" s="2">
        <v>0.3743055555555555</v>
      </c>
      <c r="M12" t="s">
        <v>272</v>
      </c>
      <c r="N12" t="s">
        <v>28</v>
      </c>
      <c r="AD12">
        <v>443</v>
      </c>
      <c r="AE12" t="b">
        <v>1</v>
      </c>
      <c r="AF12" t="s">
        <v>251</v>
      </c>
      <c r="AG12" t="s">
        <v>129</v>
      </c>
      <c r="AH12" t="s">
        <v>126</v>
      </c>
      <c r="AI12" t="s">
        <v>129</v>
      </c>
      <c r="AJ12" t="s">
        <v>129</v>
      </c>
      <c r="AK12" t="s">
        <v>129</v>
      </c>
      <c r="AL12" t="s">
        <v>122</v>
      </c>
      <c r="AM12" t="s">
        <v>122</v>
      </c>
      <c r="AN12" t="s">
        <v>273</v>
      </c>
      <c r="AO12" t="s">
        <v>129</v>
      </c>
      <c r="AP12" t="s">
        <v>118</v>
      </c>
      <c r="AQ12" t="s">
        <v>129</v>
      </c>
      <c r="AR12" t="s">
        <v>129</v>
      </c>
      <c r="AS12" t="s">
        <v>129</v>
      </c>
      <c r="AT12" t="s">
        <v>122</v>
      </c>
      <c r="AU12" t="s">
        <v>122</v>
      </c>
      <c r="AV12" t="s">
        <v>128</v>
      </c>
      <c r="AW12" t="s">
        <v>129</v>
      </c>
      <c r="AX12" t="s">
        <v>130</v>
      </c>
      <c r="AY12" t="s">
        <v>129</v>
      </c>
      <c r="AZ12" t="s">
        <v>179</v>
      </c>
      <c r="BA12" t="s">
        <v>129</v>
      </c>
      <c r="BB12" t="s">
        <v>119</v>
      </c>
      <c r="BC12" t="s">
        <v>129</v>
      </c>
      <c r="BD12" t="s">
        <v>180</v>
      </c>
      <c r="BE12" t="s">
        <v>129</v>
      </c>
      <c r="BF12" t="s">
        <v>122</v>
      </c>
      <c r="BG12" t="s">
        <v>122</v>
      </c>
      <c r="BH12" t="s">
        <v>133</v>
      </c>
      <c r="BI12" t="s">
        <v>129</v>
      </c>
      <c r="BJ12" t="s">
        <v>134</v>
      </c>
      <c r="BK12" t="s">
        <v>129</v>
      </c>
      <c r="BL12" s="4">
        <v>0</v>
      </c>
      <c r="BM12" s="4">
        <v>0.01</v>
      </c>
      <c r="BN12" s="4">
        <v>0.04</v>
      </c>
      <c r="BO12" t="s">
        <v>274</v>
      </c>
    </row>
    <row r="13" spans="1:67" x14ac:dyDescent="0.25">
      <c r="A13" t="s">
        <v>275</v>
      </c>
      <c r="B13" t="s">
        <v>276</v>
      </c>
      <c r="C13" t="s">
        <v>99</v>
      </c>
      <c r="D13" t="s">
        <v>277</v>
      </c>
      <c r="E13" t="s">
        <v>139</v>
      </c>
      <c r="F13" t="s">
        <v>102</v>
      </c>
      <c r="G13" t="s">
        <v>245</v>
      </c>
      <c r="H13" t="s">
        <v>246</v>
      </c>
      <c r="I13" t="s">
        <v>105</v>
      </c>
      <c r="J13" t="s">
        <v>106</v>
      </c>
      <c r="K13" t="s">
        <v>107</v>
      </c>
      <c r="L13" s="2">
        <v>0.3743055555555555</v>
      </c>
      <c r="M13" t="s">
        <v>278</v>
      </c>
      <c r="N13" t="s">
        <v>28</v>
      </c>
      <c r="O13" t="s">
        <v>109</v>
      </c>
      <c r="P13" t="s">
        <v>279</v>
      </c>
      <c r="Q13" t="s">
        <v>280</v>
      </c>
      <c r="R13" t="s">
        <v>112</v>
      </c>
      <c r="S13" t="s">
        <v>281</v>
      </c>
      <c r="T13" t="s">
        <v>114</v>
      </c>
      <c r="AC13" t="s">
        <v>115</v>
      </c>
      <c r="AD13">
        <v>443</v>
      </c>
      <c r="AE13" t="b">
        <v>1</v>
      </c>
      <c r="AF13" t="s">
        <v>282</v>
      </c>
      <c r="AG13" t="s">
        <v>238</v>
      </c>
      <c r="AH13" t="s">
        <v>283</v>
      </c>
      <c r="AI13" t="s">
        <v>284</v>
      </c>
      <c r="AJ13" t="s">
        <v>121</v>
      </c>
      <c r="AK13" t="s">
        <v>285</v>
      </c>
      <c r="AL13">
        <f>-(0.47 %)</f>
        <v>-4.6999999999999993E-3</v>
      </c>
      <c r="AM13" t="s">
        <v>286</v>
      </c>
      <c r="AN13" t="s">
        <v>287</v>
      </c>
      <c r="AO13" t="s">
        <v>288</v>
      </c>
      <c r="AP13" t="s">
        <v>289</v>
      </c>
      <c r="AQ13" t="s">
        <v>290</v>
      </c>
      <c r="AR13" t="s">
        <v>121</v>
      </c>
      <c r="AS13" t="s">
        <v>291</v>
      </c>
      <c r="AT13">
        <f>-(0.33 %)</f>
        <v>-3.3E-3</v>
      </c>
      <c r="AU13" t="s">
        <v>292</v>
      </c>
      <c r="AV13" t="s">
        <v>128</v>
      </c>
      <c r="AW13" t="s">
        <v>129</v>
      </c>
      <c r="AX13" t="s">
        <v>263</v>
      </c>
      <c r="AY13" t="s">
        <v>129</v>
      </c>
      <c r="AZ13" t="s">
        <v>293</v>
      </c>
      <c r="BA13" t="s">
        <v>129</v>
      </c>
      <c r="BB13" t="s">
        <v>294</v>
      </c>
      <c r="BC13" t="s">
        <v>129</v>
      </c>
      <c r="BD13" t="s">
        <v>149</v>
      </c>
      <c r="BE13" t="s">
        <v>129</v>
      </c>
      <c r="BF13" t="s">
        <v>122</v>
      </c>
      <c r="BG13" t="s">
        <v>122</v>
      </c>
      <c r="BH13" t="s">
        <v>221</v>
      </c>
      <c r="BI13" t="s">
        <v>129</v>
      </c>
      <c r="BJ13" t="s">
        <v>134</v>
      </c>
      <c r="BK13" t="s">
        <v>129</v>
      </c>
      <c r="BL13" s="4">
        <v>0</v>
      </c>
      <c r="BM13" s="4">
        <v>0</v>
      </c>
      <c r="BN13" s="4">
        <v>0.01</v>
      </c>
      <c r="BO13" t="s">
        <v>295</v>
      </c>
    </row>
    <row r="14" spans="1:67" x14ac:dyDescent="0.25">
      <c r="A14" t="s">
        <v>296</v>
      </c>
      <c r="B14" t="s">
        <v>297</v>
      </c>
      <c r="C14" t="s">
        <v>99</v>
      </c>
      <c r="D14" t="s">
        <v>298</v>
      </c>
      <c r="E14" t="s">
        <v>299</v>
      </c>
      <c r="F14" t="s">
        <v>102</v>
      </c>
      <c r="G14" t="s">
        <v>245</v>
      </c>
      <c r="H14" t="s">
        <v>246</v>
      </c>
      <c r="I14" t="s">
        <v>105</v>
      </c>
      <c r="J14" t="s">
        <v>106</v>
      </c>
      <c r="K14" t="s">
        <v>107</v>
      </c>
      <c r="L14" s="2">
        <v>0.3743055555555555</v>
      </c>
      <c r="M14" t="s">
        <v>300</v>
      </c>
      <c r="N14" t="s">
        <v>28</v>
      </c>
      <c r="O14" t="s">
        <v>109</v>
      </c>
      <c r="P14" t="s">
        <v>301</v>
      </c>
      <c r="Q14" t="s">
        <v>302</v>
      </c>
      <c r="R14" t="s">
        <v>112</v>
      </c>
      <c r="S14" t="s">
        <v>303</v>
      </c>
      <c r="T14" t="s">
        <v>114</v>
      </c>
      <c r="AC14" t="s">
        <v>115</v>
      </c>
      <c r="AD14">
        <v>443</v>
      </c>
      <c r="AE14" t="b">
        <v>1</v>
      </c>
      <c r="AF14" t="s">
        <v>144</v>
      </c>
      <c r="AG14" t="s">
        <v>304</v>
      </c>
      <c r="AH14" t="s">
        <v>192</v>
      </c>
      <c r="AI14" t="s">
        <v>305</v>
      </c>
      <c r="AJ14" t="s">
        <v>120</v>
      </c>
      <c r="AK14" t="s">
        <v>121</v>
      </c>
      <c r="AL14">
        <f>-(0.33 %)</f>
        <v>-3.3E-3</v>
      </c>
      <c r="AM14" t="s">
        <v>122</v>
      </c>
      <c r="AN14" t="s">
        <v>306</v>
      </c>
      <c r="AO14" t="s">
        <v>307</v>
      </c>
      <c r="AP14" t="s">
        <v>197</v>
      </c>
      <c r="AQ14" t="s">
        <v>308</v>
      </c>
      <c r="AR14" t="s">
        <v>120</v>
      </c>
      <c r="AS14" t="s">
        <v>180</v>
      </c>
      <c r="AT14">
        <f>-(0.22 %)</f>
        <v>-2.2000000000000001E-3</v>
      </c>
      <c r="AU14" t="s">
        <v>309</v>
      </c>
      <c r="AV14" t="s">
        <v>155</v>
      </c>
      <c r="AW14" t="s">
        <v>155</v>
      </c>
      <c r="AX14" t="s">
        <v>263</v>
      </c>
      <c r="AY14" t="s">
        <v>263</v>
      </c>
      <c r="AZ14" t="s">
        <v>179</v>
      </c>
      <c r="BA14" t="s">
        <v>129</v>
      </c>
      <c r="BB14" t="s">
        <v>192</v>
      </c>
      <c r="BC14" t="s">
        <v>129</v>
      </c>
      <c r="BD14" t="s">
        <v>148</v>
      </c>
      <c r="BE14" t="s">
        <v>129</v>
      </c>
      <c r="BF14" t="s">
        <v>122</v>
      </c>
      <c r="BG14" t="s">
        <v>122</v>
      </c>
      <c r="BH14" t="s">
        <v>133</v>
      </c>
      <c r="BI14" t="s">
        <v>129</v>
      </c>
      <c r="BJ14" t="s">
        <v>134</v>
      </c>
      <c r="BK14" t="s">
        <v>129</v>
      </c>
      <c r="BL14" s="4">
        <v>0.02</v>
      </c>
      <c r="BM14" s="4">
        <v>0.03</v>
      </c>
      <c r="BN14" s="4">
        <v>0.06</v>
      </c>
      <c r="BO14" t="s">
        <v>310</v>
      </c>
    </row>
    <row r="15" spans="1:67" x14ac:dyDescent="0.25">
      <c r="A15" t="s">
        <v>311</v>
      </c>
      <c r="B15" t="s">
        <v>312</v>
      </c>
      <c r="C15" t="s">
        <v>99</v>
      </c>
      <c r="D15" t="s">
        <v>313</v>
      </c>
      <c r="E15" t="s">
        <v>139</v>
      </c>
      <c r="F15" t="s">
        <v>102</v>
      </c>
      <c r="G15" t="s">
        <v>245</v>
      </c>
      <c r="H15" t="s">
        <v>246</v>
      </c>
      <c r="J15" t="s">
        <v>106</v>
      </c>
      <c r="K15" t="s">
        <v>107</v>
      </c>
      <c r="L15" s="2">
        <v>0.3743055555555555</v>
      </c>
      <c r="M15" t="s">
        <v>314</v>
      </c>
      <c r="N15" t="s">
        <v>28</v>
      </c>
      <c r="O15" t="s">
        <v>315</v>
      </c>
      <c r="P15" t="s">
        <v>316</v>
      </c>
      <c r="Q15" t="s">
        <v>317</v>
      </c>
      <c r="R15" t="s">
        <v>114</v>
      </c>
      <c r="S15" t="s">
        <v>318</v>
      </c>
      <c r="T15" t="s">
        <v>114</v>
      </c>
      <c r="AC15" t="s">
        <v>115</v>
      </c>
      <c r="AD15">
        <v>443</v>
      </c>
      <c r="AE15" t="b">
        <v>1</v>
      </c>
      <c r="AF15" t="s">
        <v>230</v>
      </c>
      <c r="AG15" t="s">
        <v>129</v>
      </c>
      <c r="AH15" t="s">
        <v>153</v>
      </c>
      <c r="AI15" t="s">
        <v>129</v>
      </c>
      <c r="AJ15" t="s">
        <v>239</v>
      </c>
      <c r="AK15" t="s">
        <v>129</v>
      </c>
      <c r="AL15" t="s">
        <v>319</v>
      </c>
      <c r="AM15" t="s">
        <v>122</v>
      </c>
      <c r="AN15" t="s">
        <v>320</v>
      </c>
      <c r="AO15" t="s">
        <v>129</v>
      </c>
      <c r="AP15" t="s">
        <v>158</v>
      </c>
      <c r="AQ15" t="s">
        <v>129</v>
      </c>
      <c r="AR15" t="s">
        <v>239</v>
      </c>
      <c r="AS15" t="s">
        <v>129</v>
      </c>
      <c r="AT15" t="s">
        <v>321</v>
      </c>
      <c r="AU15" t="s">
        <v>122</v>
      </c>
      <c r="AV15" t="s">
        <v>155</v>
      </c>
      <c r="AW15" t="s">
        <v>129</v>
      </c>
      <c r="AX15" t="s">
        <v>156</v>
      </c>
      <c r="AY15" t="s">
        <v>129</v>
      </c>
      <c r="AZ15" t="s">
        <v>322</v>
      </c>
      <c r="BA15" t="s">
        <v>129</v>
      </c>
      <c r="BB15" t="s">
        <v>147</v>
      </c>
      <c r="BC15" t="s">
        <v>129</v>
      </c>
      <c r="BD15" t="s">
        <v>323</v>
      </c>
      <c r="BE15" t="s">
        <v>129</v>
      </c>
      <c r="BF15" t="s">
        <v>122</v>
      </c>
      <c r="BG15" t="s">
        <v>122</v>
      </c>
      <c r="BH15" t="s">
        <v>133</v>
      </c>
      <c r="BI15" t="s">
        <v>129</v>
      </c>
      <c r="BJ15" t="s">
        <v>134</v>
      </c>
      <c r="BK15" t="s">
        <v>129</v>
      </c>
      <c r="BL15" s="4">
        <v>0</v>
      </c>
      <c r="BM15" s="4">
        <v>0</v>
      </c>
      <c r="BN15" s="4">
        <v>0</v>
      </c>
      <c r="BO15" t="s">
        <v>324</v>
      </c>
    </row>
    <row r="16" spans="1:67" x14ac:dyDescent="0.25">
      <c r="A16" t="s">
        <v>325</v>
      </c>
      <c r="C16" t="s">
        <v>268</v>
      </c>
      <c r="D16" t="s">
        <v>326</v>
      </c>
      <c r="E16" t="s">
        <v>327</v>
      </c>
      <c r="F16" t="s">
        <v>102</v>
      </c>
      <c r="J16" t="s">
        <v>271</v>
      </c>
      <c r="K16" t="s">
        <v>107</v>
      </c>
      <c r="L16" s="2">
        <v>0.3743055555555555</v>
      </c>
      <c r="M16" t="s">
        <v>328</v>
      </c>
      <c r="N16" t="s">
        <v>28</v>
      </c>
      <c r="AD16">
        <v>443</v>
      </c>
      <c r="AE16" t="b">
        <v>1</v>
      </c>
      <c r="AF16" t="s">
        <v>144</v>
      </c>
      <c r="AG16" t="s">
        <v>329</v>
      </c>
      <c r="AH16" t="s">
        <v>330</v>
      </c>
      <c r="AI16" t="s">
        <v>330</v>
      </c>
      <c r="AJ16" t="s">
        <v>120</v>
      </c>
      <c r="AK16" t="s">
        <v>180</v>
      </c>
      <c r="AL16" t="s">
        <v>331</v>
      </c>
      <c r="AM16">
        <f>-(0.27 %)</f>
        <v>-2.7000000000000001E-3</v>
      </c>
      <c r="AN16" t="s">
        <v>332</v>
      </c>
      <c r="AO16" t="s">
        <v>333</v>
      </c>
      <c r="AP16" t="s">
        <v>334</v>
      </c>
      <c r="AQ16" t="s">
        <v>335</v>
      </c>
      <c r="AR16" t="s">
        <v>120</v>
      </c>
      <c r="AS16" t="s">
        <v>120</v>
      </c>
      <c r="AT16" t="s">
        <v>336</v>
      </c>
      <c r="AU16" t="s">
        <v>337</v>
      </c>
      <c r="AV16" t="s">
        <v>128</v>
      </c>
      <c r="AW16" t="s">
        <v>155</v>
      </c>
      <c r="AX16" t="s">
        <v>156</v>
      </c>
      <c r="AY16" t="s">
        <v>217</v>
      </c>
      <c r="AZ16" t="s">
        <v>179</v>
      </c>
      <c r="BA16" t="s">
        <v>129</v>
      </c>
      <c r="BB16" t="s">
        <v>338</v>
      </c>
      <c r="BC16" t="s">
        <v>129</v>
      </c>
      <c r="BD16" t="s">
        <v>159</v>
      </c>
      <c r="BE16" t="s">
        <v>129</v>
      </c>
      <c r="BF16" t="s">
        <v>122</v>
      </c>
      <c r="BG16" t="s">
        <v>122</v>
      </c>
      <c r="BH16" t="s">
        <v>133</v>
      </c>
      <c r="BI16" t="s">
        <v>129</v>
      </c>
      <c r="BJ16" t="s">
        <v>134</v>
      </c>
      <c r="BK16" t="s">
        <v>129</v>
      </c>
      <c r="BL16" s="4">
        <v>0.08</v>
      </c>
      <c r="BM16" s="4">
        <v>0.1</v>
      </c>
      <c r="BN16" s="4">
        <v>0.14000000000000001</v>
      </c>
      <c r="BO16" t="s">
        <v>339</v>
      </c>
    </row>
    <row r="17" spans="1:67" x14ac:dyDescent="0.25">
      <c r="A17" t="s">
        <v>340</v>
      </c>
      <c r="B17" t="s">
        <v>341</v>
      </c>
      <c r="C17" t="s">
        <v>99</v>
      </c>
      <c r="D17" t="s">
        <v>342</v>
      </c>
      <c r="E17" t="s">
        <v>185</v>
      </c>
      <c r="F17" t="s">
        <v>102</v>
      </c>
      <c r="G17" t="s">
        <v>343</v>
      </c>
      <c r="H17" t="s">
        <v>104</v>
      </c>
      <c r="I17" t="s">
        <v>105</v>
      </c>
      <c r="J17" t="s">
        <v>106</v>
      </c>
      <c r="K17" t="s">
        <v>107</v>
      </c>
      <c r="L17" s="2">
        <v>0.375</v>
      </c>
      <c r="M17" t="s">
        <v>344</v>
      </c>
      <c r="N17" t="s">
        <v>28</v>
      </c>
      <c r="O17" t="s">
        <v>109</v>
      </c>
      <c r="P17" t="s">
        <v>345</v>
      </c>
      <c r="Q17" t="s">
        <v>346</v>
      </c>
      <c r="R17" t="s">
        <v>112</v>
      </c>
      <c r="S17" t="s">
        <v>347</v>
      </c>
      <c r="T17" t="s">
        <v>114</v>
      </c>
      <c r="AC17" t="s">
        <v>115</v>
      </c>
      <c r="AD17">
        <v>443</v>
      </c>
      <c r="AE17" t="b">
        <v>1</v>
      </c>
      <c r="AF17" t="s">
        <v>144</v>
      </c>
      <c r="AG17" t="s">
        <v>348</v>
      </c>
      <c r="AH17" t="s">
        <v>349</v>
      </c>
      <c r="AI17" t="s">
        <v>158</v>
      </c>
      <c r="AJ17" t="s">
        <v>120</v>
      </c>
      <c r="AK17" t="s">
        <v>180</v>
      </c>
      <c r="AL17" t="s">
        <v>122</v>
      </c>
      <c r="AM17" t="s">
        <v>122</v>
      </c>
      <c r="AN17" t="s">
        <v>350</v>
      </c>
      <c r="AO17" t="s">
        <v>129</v>
      </c>
      <c r="AP17" t="s">
        <v>349</v>
      </c>
      <c r="AQ17" t="s">
        <v>129</v>
      </c>
      <c r="AR17" t="s">
        <v>120</v>
      </c>
      <c r="AS17" t="s">
        <v>129</v>
      </c>
      <c r="AT17">
        <f>-(0.02 %)</f>
        <v>-2.0000000000000001E-4</v>
      </c>
      <c r="AU17" t="s">
        <v>122</v>
      </c>
      <c r="AV17" t="s">
        <v>128</v>
      </c>
      <c r="AW17" t="s">
        <v>129</v>
      </c>
      <c r="AX17" t="s">
        <v>156</v>
      </c>
      <c r="AY17" t="s">
        <v>129</v>
      </c>
      <c r="AZ17" t="s">
        <v>157</v>
      </c>
      <c r="BA17" t="s">
        <v>129</v>
      </c>
      <c r="BB17" t="s">
        <v>349</v>
      </c>
      <c r="BC17" t="s">
        <v>129</v>
      </c>
      <c r="BD17" t="s">
        <v>121</v>
      </c>
      <c r="BE17" t="s">
        <v>129</v>
      </c>
      <c r="BF17" t="s">
        <v>122</v>
      </c>
      <c r="BG17" t="s">
        <v>122</v>
      </c>
      <c r="BH17" t="s">
        <v>133</v>
      </c>
      <c r="BI17" t="s">
        <v>129</v>
      </c>
      <c r="BJ17" t="s">
        <v>134</v>
      </c>
      <c r="BK17" t="s">
        <v>129</v>
      </c>
      <c r="BL17" s="4">
        <v>0.02</v>
      </c>
      <c r="BM17" s="4">
        <v>0.03</v>
      </c>
      <c r="BN17" s="4">
        <v>0.06</v>
      </c>
      <c r="BO17" t="s">
        <v>351</v>
      </c>
    </row>
    <row r="18" spans="1:67" x14ac:dyDescent="0.25">
      <c r="A18" t="s">
        <v>352</v>
      </c>
      <c r="B18" t="s">
        <v>353</v>
      </c>
      <c r="C18" t="s">
        <v>99</v>
      </c>
      <c r="D18" t="s">
        <v>354</v>
      </c>
      <c r="E18" t="s">
        <v>355</v>
      </c>
      <c r="F18" t="s">
        <v>102</v>
      </c>
      <c r="G18" t="s">
        <v>245</v>
      </c>
      <c r="H18" t="s">
        <v>246</v>
      </c>
      <c r="I18" t="s">
        <v>105</v>
      </c>
      <c r="J18" t="s">
        <v>106</v>
      </c>
      <c r="K18" t="s">
        <v>107</v>
      </c>
      <c r="L18" s="2">
        <v>0.375</v>
      </c>
      <c r="M18" t="s">
        <v>356</v>
      </c>
      <c r="N18" t="s">
        <v>28</v>
      </c>
      <c r="O18" t="s">
        <v>109</v>
      </c>
      <c r="P18" t="s">
        <v>357</v>
      </c>
      <c r="Q18" t="s">
        <v>358</v>
      </c>
      <c r="R18" t="s">
        <v>112</v>
      </c>
      <c r="S18" t="s">
        <v>359</v>
      </c>
      <c r="T18" t="s">
        <v>114</v>
      </c>
      <c r="AC18" t="s">
        <v>115</v>
      </c>
      <c r="AD18">
        <v>443</v>
      </c>
      <c r="AE18" t="b">
        <v>1</v>
      </c>
      <c r="AF18" t="s">
        <v>190</v>
      </c>
      <c r="AG18" t="s">
        <v>360</v>
      </c>
      <c r="AH18" t="s">
        <v>361</v>
      </c>
      <c r="AI18" t="s">
        <v>362</v>
      </c>
      <c r="AJ18" t="s">
        <v>363</v>
      </c>
      <c r="AK18" t="s">
        <v>364</v>
      </c>
      <c r="AL18" t="s">
        <v>365</v>
      </c>
      <c r="AM18" t="s">
        <v>366</v>
      </c>
      <c r="AN18" t="s">
        <v>367</v>
      </c>
      <c r="AO18" t="s">
        <v>368</v>
      </c>
      <c r="AP18" t="s">
        <v>369</v>
      </c>
      <c r="AQ18" t="s">
        <v>370</v>
      </c>
      <c r="AR18" t="s">
        <v>371</v>
      </c>
      <c r="AS18" t="s">
        <v>372</v>
      </c>
      <c r="AT18" t="s">
        <v>373</v>
      </c>
      <c r="AU18" t="s">
        <v>374</v>
      </c>
      <c r="AV18" t="s">
        <v>155</v>
      </c>
      <c r="AW18" t="s">
        <v>155</v>
      </c>
      <c r="AX18" t="s">
        <v>156</v>
      </c>
      <c r="AY18" t="s">
        <v>199</v>
      </c>
      <c r="AZ18" t="s">
        <v>375</v>
      </c>
      <c r="BA18" t="s">
        <v>129</v>
      </c>
      <c r="BB18" t="s">
        <v>265</v>
      </c>
      <c r="BC18" t="s">
        <v>129</v>
      </c>
      <c r="BD18" t="s">
        <v>220</v>
      </c>
      <c r="BE18" t="s">
        <v>129</v>
      </c>
      <c r="BF18" t="s">
        <v>122</v>
      </c>
      <c r="BG18" t="s">
        <v>122</v>
      </c>
      <c r="BH18" t="s">
        <v>133</v>
      </c>
      <c r="BI18" t="s">
        <v>129</v>
      </c>
      <c r="BJ18" t="s">
        <v>134</v>
      </c>
      <c r="BK18" t="s">
        <v>129</v>
      </c>
      <c r="BL18" s="4">
        <v>0.01</v>
      </c>
      <c r="BM18" s="4">
        <v>0.01</v>
      </c>
      <c r="BN18" s="4">
        <v>0.03</v>
      </c>
      <c r="BO18" t="s">
        <v>376</v>
      </c>
    </row>
    <row r="19" spans="1:67" x14ac:dyDescent="0.25">
      <c r="A19" t="s">
        <v>377</v>
      </c>
      <c r="B19" t="s">
        <v>378</v>
      </c>
      <c r="C19" t="s">
        <v>99</v>
      </c>
      <c r="D19" t="s">
        <v>379</v>
      </c>
      <c r="E19" t="s">
        <v>380</v>
      </c>
      <c r="F19" t="s">
        <v>102</v>
      </c>
      <c r="G19" t="s">
        <v>245</v>
      </c>
      <c r="H19" t="s">
        <v>246</v>
      </c>
      <c r="I19" t="s">
        <v>105</v>
      </c>
      <c r="J19" t="s">
        <v>106</v>
      </c>
      <c r="K19" t="s">
        <v>107</v>
      </c>
      <c r="L19" s="2">
        <v>0.375</v>
      </c>
      <c r="M19" t="s">
        <v>381</v>
      </c>
      <c r="N19" t="s">
        <v>28</v>
      </c>
      <c r="O19" t="s">
        <v>109</v>
      </c>
      <c r="P19" t="s">
        <v>382</v>
      </c>
      <c r="Q19" t="s">
        <v>383</v>
      </c>
      <c r="R19" t="s">
        <v>112</v>
      </c>
      <c r="S19" t="s">
        <v>384</v>
      </c>
      <c r="T19" t="s">
        <v>114</v>
      </c>
      <c r="AC19" t="s">
        <v>115</v>
      </c>
      <c r="AD19">
        <v>443</v>
      </c>
      <c r="AE19" t="b">
        <v>1</v>
      </c>
      <c r="AF19" t="s">
        <v>251</v>
      </c>
      <c r="AG19" t="s">
        <v>129</v>
      </c>
      <c r="AH19" t="s">
        <v>126</v>
      </c>
      <c r="AI19" t="s">
        <v>129</v>
      </c>
      <c r="AJ19" t="s">
        <v>129</v>
      </c>
      <c r="AK19" t="s">
        <v>129</v>
      </c>
      <c r="AL19">
        <f>-(0.09 %)</f>
        <v>-8.9999999999999998E-4</v>
      </c>
      <c r="AM19" t="s">
        <v>122</v>
      </c>
      <c r="AN19" t="s">
        <v>385</v>
      </c>
      <c r="AO19" t="s">
        <v>191</v>
      </c>
      <c r="AP19" t="s">
        <v>386</v>
      </c>
      <c r="AQ19" t="s">
        <v>127</v>
      </c>
      <c r="AR19" t="s">
        <v>129</v>
      </c>
      <c r="AS19" t="s">
        <v>180</v>
      </c>
      <c r="AT19">
        <f>-(0.15 %)</f>
        <v>-1.5E-3</v>
      </c>
      <c r="AU19">
        <f>-(0.23 %)</f>
        <v>-2.3E-3</v>
      </c>
      <c r="AV19" t="s">
        <v>155</v>
      </c>
      <c r="AW19" t="s">
        <v>129</v>
      </c>
      <c r="AX19" t="s">
        <v>199</v>
      </c>
      <c r="AY19" t="s">
        <v>387</v>
      </c>
      <c r="AZ19" t="s">
        <v>388</v>
      </c>
      <c r="BA19" t="s">
        <v>129</v>
      </c>
      <c r="BB19" t="s">
        <v>386</v>
      </c>
      <c r="BC19" t="s">
        <v>129</v>
      </c>
      <c r="BD19" t="s">
        <v>180</v>
      </c>
      <c r="BE19" t="s">
        <v>129</v>
      </c>
      <c r="BF19" t="s">
        <v>122</v>
      </c>
      <c r="BG19" t="s">
        <v>122</v>
      </c>
      <c r="BH19" t="s">
        <v>133</v>
      </c>
      <c r="BI19" t="s">
        <v>129</v>
      </c>
      <c r="BJ19" t="s">
        <v>134</v>
      </c>
      <c r="BK19" t="s">
        <v>129</v>
      </c>
      <c r="BL19" s="4">
        <v>0</v>
      </c>
      <c r="BM19" s="4">
        <v>0</v>
      </c>
      <c r="BN19" s="4">
        <v>0.02</v>
      </c>
      <c r="BO19" t="s">
        <v>389</v>
      </c>
    </row>
    <row r="20" spans="1:67" x14ac:dyDescent="0.25">
      <c r="A20" t="s">
        <v>390</v>
      </c>
      <c r="B20" t="s">
        <v>390</v>
      </c>
      <c r="C20" t="s">
        <v>99</v>
      </c>
      <c r="D20" t="s">
        <v>391</v>
      </c>
      <c r="E20" t="s">
        <v>139</v>
      </c>
      <c r="F20" t="s">
        <v>102</v>
      </c>
      <c r="G20" t="s">
        <v>103</v>
      </c>
      <c r="H20" t="s">
        <v>104</v>
      </c>
      <c r="I20" t="s">
        <v>105</v>
      </c>
      <c r="J20" t="s">
        <v>106</v>
      </c>
      <c r="K20" t="s">
        <v>107</v>
      </c>
      <c r="L20" s="2">
        <v>0.375</v>
      </c>
      <c r="M20" t="s">
        <v>392</v>
      </c>
      <c r="N20" t="s">
        <v>28</v>
      </c>
      <c r="O20" t="s">
        <v>109</v>
      </c>
      <c r="P20" t="s">
        <v>393</v>
      </c>
      <c r="Q20" t="s">
        <v>394</v>
      </c>
      <c r="R20" t="s">
        <v>112</v>
      </c>
      <c r="S20" t="s">
        <v>395</v>
      </c>
      <c r="T20" t="s">
        <v>114</v>
      </c>
      <c r="AC20" t="s">
        <v>115</v>
      </c>
      <c r="AD20">
        <v>443</v>
      </c>
      <c r="AE20" t="b">
        <v>1</v>
      </c>
      <c r="AF20" t="s">
        <v>144</v>
      </c>
      <c r="AG20" t="s">
        <v>264</v>
      </c>
      <c r="AH20" t="s">
        <v>126</v>
      </c>
      <c r="AI20" t="s">
        <v>127</v>
      </c>
      <c r="AJ20" t="s">
        <v>121</v>
      </c>
      <c r="AK20" t="s">
        <v>148</v>
      </c>
      <c r="AL20" t="s">
        <v>396</v>
      </c>
      <c r="AM20" t="s">
        <v>122</v>
      </c>
      <c r="AN20" t="s">
        <v>333</v>
      </c>
      <c r="AO20" t="s">
        <v>397</v>
      </c>
      <c r="AP20" t="s">
        <v>349</v>
      </c>
      <c r="AQ20" t="s">
        <v>158</v>
      </c>
      <c r="AR20" t="s">
        <v>148</v>
      </c>
      <c r="AS20" t="s">
        <v>180</v>
      </c>
      <c r="AT20" t="s">
        <v>398</v>
      </c>
      <c r="AU20">
        <f>-(0.21 %)</f>
        <v>-2.0999999999999999E-3</v>
      </c>
      <c r="AV20" t="s">
        <v>128</v>
      </c>
      <c r="AW20" t="s">
        <v>155</v>
      </c>
      <c r="AX20" t="s">
        <v>156</v>
      </c>
      <c r="AY20" t="s">
        <v>199</v>
      </c>
      <c r="AZ20" t="s">
        <v>375</v>
      </c>
      <c r="BA20" t="s">
        <v>157</v>
      </c>
      <c r="BB20" t="s">
        <v>399</v>
      </c>
      <c r="BC20" t="s">
        <v>400</v>
      </c>
      <c r="BD20" t="s">
        <v>148</v>
      </c>
      <c r="BE20" t="s">
        <v>149</v>
      </c>
      <c r="BF20" t="s">
        <v>122</v>
      </c>
      <c r="BG20" t="s">
        <v>122</v>
      </c>
      <c r="BH20" t="s">
        <v>133</v>
      </c>
      <c r="BI20" t="s">
        <v>221</v>
      </c>
      <c r="BJ20" t="s">
        <v>401</v>
      </c>
      <c r="BK20" t="s">
        <v>134</v>
      </c>
      <c r="BL20" s="4">
        <v>0.09</v>
      </c>
      <c r="BM20" s="4">
        <v>0.12</v>
      </c>
      <c r="BN20" s="4">
        <v>0.18</v>
      </c>
      <c r="BO20" t="s">
        <v>402</v>
      </c>
    </row>
    <row r="21" spans="1:67" x14ac:dyDescent="0.25">
      <c r="A21" t="s">
        <v>403</v>
      </c>
      <c r="B21" t="s">
        <v>403</v>
      </c>
      <c r="C21" t="s">
        <v>99</v>
      </c>
      <c r="D21" t="s">
        <v>404</v>
      </c>
      <c r="E21" t="s">
        <v>139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  <c r="L21" s="2">
        <v>0.375</v>
      </c>
      <c r="M21" t="s">
        <v>405</v>
      </c>
      <c r="N21" t="s">
        <v>28</v>
      </c>
      <c r="O21" t="s">
        <v>109</v>
      </c>
      <c r="P21" t="s">
        <v>406</v>
      </c>
      <c r="Q21" t="s">
        <v>407</v>
      </c>
      <c r="R21" t="s">
        <v>112</v>
      </c>
      <c r="S21" t="s">
        <v>408</v>
      </c>
      <c r="T21" t="s">
        <v>114</v>
      </c>
      <c r="AC21" t="s">
        <v>115</v>
      </c>
      <c r="AD21">
        <v>443</v>
      </c>
      <c r="AE21" t="b">
        <v>1</v>
      </c>
      <c r="AF21" t="s">
        <v>251</v>
      </c>
      <c r="AG21" t="s">
        <v>129</v>
      </c>
      <c r="AH21" t="s">
        <v>409</v>
      </c>
      <c r="AI21" t="s">
        <v>129</v>
      </c>
      <c r="AJ21" t="s">
        <v>149</v>
      </c>
      <c r="AK21" t="s">
        <v>129</v>
      </c>
      <c r="AL21" t="s">
        <v>410</v>
      </c>
      <c r="AM21" t="s">
        <v>122</v>
      </c>
      <c r="AN21" t="s">
        <v>411</v>
      </c>
      <c r="AO21" t="s">
        <v>129</v>
      </c>
      <c r="AP21" t="s">
        <v>412</v>
      </c>
      <c r="AQ21" t="s">
        <v>129</v>
      </c>
      <c r="AR21" t="s">
        <v>148</v>
      </c>
      <c r="AS21" t="s">
        <v>129</v>
      </c>
      <c r="AT21" t="s">
        <v>413</v>
      </c>
      <c r="AU21" t="s">
        <v>122</v>
      </c>
      <c r="AV21" t="s">
        <v>128</v>
      </c>
      <c r="AW21" t="s">
        <v>129</v>
      </c>
      <c r="AX21" t="s">
        <v>156</v>
      </c>
      <c r="AY21" t="s">
        <v>129</v>
      </c>
      <c r="AZ21" t="s">
        <v>322</v>
      </c>
      <c r="BA21" t="s">
        <v>129</v>
      </c>
      <c r="BB21" t="s">
        <v>414</v>
      </c>
      <c r="BC21" t="s">
        <v>129</v>
      </c>
      <c r="BD21" t="s">
        <v>415</v>
      </c>
      <c r="BE21" t="s">
        <v>129</v>
      </c>
      <c r="BF21" t="s">
        <v>122</v>
      </c>
      <c r="BG21" t="s">
        <v>122</v>
      </c>
      <c r="BH21" t="s">
        <v>133</v>
      </c>
      <c r="BI21" t="s">
        <v>129</v>
      </c>
      <c r="BJ21" t="s">
        <v>134</v>
      </c>
      <c r="BK21" t="s">
        <v>129</v>
      </c>
      <c r="BL21" s="4">
        <v>0.03</v>
      </c>
      <c r="BM21" s="4">
        <v>0.05</v>
      </c>
      <c r="BN21" s="4">
        <v>0.09</v>
      </c>
      <c r="BO21" t="s">
        <v>416</v>
      </c>
    </row>
    <row r="22" spans="1:67" x14ac:dyDescent="0.25">
      <c r="A22" t="s">
        <v>417</v>
      </c>
      <c r="B22" t="s">
        <v>417</v>
      </c>
      <c r="C22" t="s">
        <v>99</v>
      </c>
      <c r="D22" t="s">
        <v>418</v>
      </c>
      <c r="E22" t="s">
        <v>355</v>
      </c>
      <c r="F22" t="s">
        <v>102</v>
      </c>
      <c r="G22" t="s">
        <v>245</v>
      </c>
      <c r="H22" t="s">
        <v>246</v>
      </c>
      <c r="I22" t="s">
        <v>105</v>
      </c>
      <c r="J22" t="s">
        <v>106</v>
      </c>
      <c r="K22" t="s">
        <v>107</v>
      </c>
      <c r="L22" s="2">
        <v>0.375</v>
      </c>
      <c r="M22" t="s">
        <v>419</v>
      </c>
      <c r="N22" t="s">
        <v>28</v>
      </c>
      <c r="O22" t="s">
        <v>109</v>
      </c>
      <c r="P22" t="s">
        <v>420</v>
      </c>
      <c r="Q22" t="s">
        <v>421</v>
      </c>
      <c r="R22" t="s">
        <v>112</v>
      </c>
      <c r="S22" t="s">
        <v>422</v>
      </c>
      <c r="T22" t="s">
        <v>114</v>
      </c>
      <c r="AC22" t="s">
        <v>115</v>
      </c>
      <c r="AD22">
        <v>443</v>
      </c>
      <c r="AE22" t="b">
        <v>1</v>
      </c>
      <c r="AF22" t="s">
        <v>144</v>
      </c>
      <c r="AG22" t="s">
        <v>423</v>
      </c>
      <c r="AH22" t="s">
        <v>424</v>
      </c>
      <c r="AI22" t="s">
        <v>118</v>
      </c>
      <c r="AJ22" t="s">
        <v>425</v>
      </c>
      <c r="AK22" t="s">
        <v>148</v>
      </c>
      <c r="AL22" t="s">
        <v>426</v>
      </c>
      <c r="AM22">
        <f>-(0.74 %)</f>
        <v>-7.4000000000000003E-3</v>
      </c>
      <c r="AN22" t="s">
        <v>427</v>
      </c>
      <c r="AO22" t="s">
        <v>129</v>
      </c>
      <c r="AP22" t="s">
        <v>428</v>
      </c>
      <c r="AQ22" t="s">
        <v>129</v>
      </c>
      <c r="AR22" t="s">
        <v>159</v>
      </c>
      <c r="AS22" t="s">
        <v>129</v>
      </c>
      <c r="AT22" t="s">
        <v>429</v>
      </c>
      <c r="AU22" t="s">
        <v>122</v>
      </c>
      <c r="AV22" t="s">
        <v>128</v>
      </c>
      <c r="AW22" t="s">
        <v>129</v>
      </c>
      <c r="AX22" t="s">
        <v>156</v>
      </c>
      <c r="AY22" t="s">
        <v>129</v>
      </c>
      <c r="AZ22" t="s">
        <v>179</v>
      </c>
      <c r="BA22" t="s">
        <v>129</v>
      </c>
      <c r="BB22" t="s">
        <v>430</v>
      </c>
      <c r="BC22" t="s">
        <v>129</v>
      </c>
      <c r="BD22" t="s">
        <v>255</v>
      </c>
      <c r="BE22" t="s">
        <v>129</v>
      </c>
      <c r="BF22" t="s">
        <v>122</v>
      </c>
      <c r="BG22" t="s">
        <v>122</v>
      </c>
      <c r="BH22" t="s">
        <v>133</v>
      </c>
      <c r="BI22" t="s">
        <v>129</v>
      </c>
      <c r="BJ22" t="s">
        <v>134</v>
      </c>
      <c r="BK22" t="s">
        <v>129</v>
      </c>
      <c r="BL22" s="4">
        <v>0</v>
      </c>
      <c r="BM22" s="4">
        <v>0.01</v>
      </c>
      <c r="BN22" s="4">
        <v>0.02</v>
      </c>
      <c r="BO22" t="s">
        <v>431</v>
      </c>
    </row>
    <row r="23" spans="1:67" x14ac:dyDescent="0.25">
      <c r="A23" t="s">
        <v>432</v>
      </c>
      <c r="B23" t="s">
        <v>433</v>
      </c>
      <c r="C23" t="s">
        <v>99</v>
      </c>
      <c r="D23" t="s">
        <v>434</v>
      </c>
      <c r="E23" t="s">
        <v>435</v>
      </c>
      <c r="F23" t="s">
        <v>102</v>
      </c>
      <c r="G23" t="s">
        <v>245</v>
      </c>
      <c r="H23" t="s">
        <v>246</v>
      </c>
      <c r="I23" t="s">
        <v>105</v>
      </c>
      <c r="J23" t="s">
        <v>106</v>
      </c>
      <c r="K23" t="s">
        <v>107</v>
      </c>
      <c r="L23" s="2">
        <v>0.375</v>
      </c>
      <c r="M23" t="s">
        <v>436</v>
      </c>
      <c r="N23" t="s">
        <v>28</v>
      </c>
      <c r="O23" t="s">
        <v>109</v>
      </c>
      <c r="P23" t="s">
        <v>437</v>
      </c>
      <c r="Q23" t="s">
        <v>438</v>
      </c>
      <c r="R23" t="s">
        <v>112</v>
      </c>
      <c r="S23" t="s">
        <v>439</v>
      </c>
      <c r="T23" t="s">
        <v>114</v>
      </c>
      <c r="AC23" t="s">
        <v>115</v>
      </c>
      <c r="AD23">
        <v>443</v>
      </c>
      <c r="AE23" t="b">
        <v>1</v>
      </c>
      <c r="AF23" t="s">
        <v>144</v>
      </c>
      <c r="AG23" t="s">
        <v>440</v>
      </c>
      <c r="AH23" t="s">
        <v>119</v>
      </c>
      <c r="AI23" t="s">
        <v>127</v>
      </c>
      <c r="AJ23" t="s">
        <v>180</v>
      </c>
      <c r="AK23" t="s">
        <v>180</v>
      </c>
      <c r="AL23" t="s">
        <v>441</v>
      </c>
      <c r="AM23" t="s">
        <v>442</v>
      </c>
      <c r="AN23" t="s">
        <v>443</v>
      </c>
      <c r="AO23" t="s">
        <v>444</v>
      </c>
      <c r="AP23" t="s">
        <v>127</v>
      </c>
      <c r="AQ23" t="s">
        <v>445</v>
      </c>
      <c r="AR23" t="s">
        <v>180</v>
      </c>
      <c r="AS23" t="s">
        <v>120</v>
      </c>
      <c r="AT23" t="s">
        <v>446</v>
      </c>
      <c r="AU23" t="s">
        <v>447</v>
      </c>
      <c r="AV23" t="s">
        <v>155</v>
      </c>
      <c r="AW23" t="s">
        <v>129</v>
      </c>
      <c r="AX23" t="s">
        <v>199</v>
      </c>
      <c r="AY23" t="s">
        <v>156</v>
      </c>
      <c r="AZ23" t="s">
        <v>322</v>
      </c>
      <c r="BA23" t="s">
        <v>129</v>
      </c>
      <c r="BB23" t="s">
        <v>127</v>
      </c>
      <c r="BC23" t="s">
        <v>129</v>
      </c>
      <c r="BD23" t="s">
        <v>239</v>
      </c>
      <c r="BE23" t="s">
        <v>129</v>
      </c>
      <c r="BF23" t="s">
        <v>122</v>
      </c>
      <c r="BG23" t="s">
        <v>122</v>
      </c>
      <c r="BH23" t="s">
        <v>133</v>
      </c>
      <c r="BI23" t="s">
        <v>129</v>
      </c>
      <c r="BJ23" t="s">
        <v>134</v>
      </c>
      <c r="BK23" t="s">
        <v>129</v>
      </c>
      <c r="BL23" s="4">
        <v>0</v>
      </c>
      <c r="BM23" s="4">
        <v>0</v>
      </c>
      <c r="BN23" s="4">
        <v>0.02</v>
      </c>
      <c r="BO23" t="s">
        <v>431</v>
      </c>
    </row>
    <row r="24" spans="1:67" x14ac:dyDescent="0.25">
      <c r="A24" t="s">
        <v>448</v>
      </c>
      <c r="B24" t="s">
        <v>449</v>
      </c>
      <c r="C24" t="s">
        <v>99</v>
      </c>
      <c r="D24" t="s">
        <v>450</v>
      </c>
      <c r="E24" t="s">
        <v>139</v>
      </c>
      <c r="F24" t="s">
        <v>102</v>
      </c>
      <c r="G24" t="s">
        <v>103</v>
      </c>
      <c r="H24" t="s">
        <v>104</v>
      </c>
      <c r="J24" t="s">
        <v>106</v>
      </c>
      <c r="K24" t="s">
        <v>107</v>
      </c>
      <c r="L24" s="2">
        <v>0.375</v>
      </c>
      <c r="M24" t="s">
        <v>451</v>
      </c>
      <c r="N24" t="s">
        <v>28</v>
      </c>
      <c r="O24" t="s">
        <v>109</v>
      </c>
      <c r="P24" t="s">
        <v>452</v>
      </c>
      <c r="Q24" t="s">
        <v>453</v>
      </c>
      <c r="R24" t="s">
        <v>112</v>
      </c>
      <c r="S24" t="s">
        <v>454</v>
      </c>
      <c r="T24" t="s">
        <v>114</v>
      </c>
      <c r="AC24" t="s">
        <v>115</v>
      </c>
      <c r="AD24">
        <v>443</v>
      </c>
      <c r="AE24" t="b">
        <v>1</v>
      </c>
      <c r="AF24" t="s">
        <v>230</v>
      </c>
      <c r="AG24" t="s">
        <v>129</v>
      </c>
      <c r="AH24" t="s">
        <v>126</v>
      </c>
      <c r="AI24" t="s">
        <v>129</v>
      </c>
      <c r="AJ24" t="s">
        <v>180</v>
      </c>
      <c r="AK24" t="s">
        <v>129</v>
      </c>
      <c r="AL24" t="s">
        <v>455</v>
      </c>
      <c r="AM24" t="s">
        <v>122</v>
      </c>
      <c r="AN24" t="s">
        <v>456</v>
      </c>
      <c r="AO24" t="s">
        <v>129</v>
      </c>
      <c r="AP24" t="s">
        <v>126</v>
      </c>
      <c r="AQ24" t="s">
        <v>129</v>
      </c>
      <c r="AR24" t="s">
        <v>121</v>
      </c>
      <c r="AS24" t="s">
        <v>129</v>
      </c>
      <c r="AT24" t="s">
        <v>457</v>
      </c>
      <c r="AU24" t="s">
        <v>122</v>
      </c>
      <c r="AV24" t="s">
        <v>128</v>
      </c>
      <c r="AW24" t="s">
        <v>129</v>
      </c>
      <c r="AX24" t="s">
        <v>156</v>
      </c>
      <c r="AY24" t="s">
        <v>129</v>
      </c>
      <c r="AZ24" t="s">
        <v>375</v>
      </c>
      <c r="BA24" t="s">
        <v>129</v>
      </c>
      <c r="BB24" t="s">
        <v>126</v>
      </c>
      <c r="BC24" t="s">
        <v>129</v>
      </c>
      <c r="BD24" t="s">
        <v>149</v>
      </c>
      <c r="BE24" t="s">
        <v>129</v>
      </c>
      <c r="BF24" t="s">
        <v>122</v>
      </c>
      <c r="BG24" t="s">
        <v>122</v>
      </c>
      <c r="BH24" t="s">
        <v>133</v>
      </c>
      <c r="BI24" t="s">
        <v>129</v>
      </c>
      <c r="BJ24" t="s">
        <v>134</v>
      </c>
      <c r="BK24" t="s">
        <v>129</v>
      </c>
      <c r="BL24" s="4">
        <v>0.06</v>
      </c>
      <c r="BM24" s="4">
        <v>0.09</v>
      </c>
      <c r="BN24" s="4">
        <v>0.14000000000000001</v>
      </c>
      <c r="BO24" t="s">
        <v>458</v>
      </c>
    </row>
    <row r="25" spans="1:67" x14ac:dyDescent="0.25">
      <c r="A25" t="s">
        <v>459</v>
      </c>
      <c r="B25" t="s">
        <v>460</v>
      </c>
      <c r="C25" t="s">
        <v>99</v>
      </c>
      <c r="D25" t="s">
        <v>461</v>
      </c>
      <c r="E25" t="s">
        <v>270</v>
      </c>
      <c r="F25" t="s">
        <v>102</v>
      </c>
      <c r="G25" t="s">
        <v>245</v>
      </c>
      <c r="H25" t="s">
        <v>246</v>
      </c>
      <c r="I25" t="s">
        <v>105</v>
      </c>
      <c r="J25" t="s">
        <v>106</v>
      </c>
      <c r="K25" t="s">
        <v>107</v>
      </c>
      <c r="L25" s="2">
        <v>0.3756944444444445</v>
      </c>
      <c r="M25" t="s">
        <v>462</v>
      </c>
      <c r="N25" t="s">
        <v>28</v>
      </c>
      <c r="O25" t="s">
        <v>109</v>
      </c>
      <c r="P25" t="s">
        <v>463</v>
      </c>
      <c r="Q25" t="s">
        <v>464</v>
      </c>
      <c r="R25" t="s">
        <v>112</v>
      </c>
      <c r="S25" t="s">
        <v>465</v>
      </c>
      <c r="T25" t="s">
        <v>114</v>
      </c>
      <c r="AC25" t="s">
        <v>115</v>
      </c>
      <c r="AD25">
        <v>443</v>
      </c>
      <c r="AE25" t="b">
        <v>1</v>
      </c>
      <c r="AF25" t="s">
        <v>230</v>
      </c>
      <c r="AG25" t="s">
        <v>466</v>
      </c>
      <c r="AH25" t="s">
        <v>467</v>
      </c>
      <c r="AI25" t="s">
        <v>468</v>
      </c>
      <c r="AJ25" t="s">
        <v>129</v>
      </c>
      <c r="AK25" t="s">
        <v>120</v>
      </c>
      <c r="AL25" t="s">
        <v>122</v>
      </c>
      <c r="AM25" t="s">
        <v>122</v>
      </c>
      <c r="AN25" t="s">
        <v>469</v>
      </c>
      <c r="AO25" t="s">
        <v>470</v>
      </c>
      <c r="AP25" t="s">
        <v>334</v>
      </c>
      <c r="AQ25" t="s">
        <v>289</v>
      </c>
      <c r="AR25" t="s">
        <v>129</v>
      </c>
      <c r="AS25" t="s">
        <v>120</v>
      </c>
      <c r="AT25" t="s">
        <v>122</v>
      </c>
      <c r="AU25" t="s">
        <v>471</v>
      </c>
      <c r="AV25" t="s">
        <v>128</v>
      </c>
      <c r="AW25" t="s">
        <v>155</v>
      </c>
      <c r="AX25" t="s">
        <v>156</v>
      </c>
      <c r="AY25" t="s">
        <v>199</v>
      </c>
      <c r="AZ25" t="s">
        <v>157</v>
      </c>
      <c r="BA25" t="s">
        <v>129</v>
      </c>
      <c r="BB25" t="s">
        <v>472</v>
      </c>
      <c r="BC25" t="s">
        <v>129</v>
      </c>
      <c r="BD25" t="s">
        <v>180</v>
      </c>
      <c r="BE25" t="s">
        <v>129</v>
      </c>
      <c r="BF25" t="s">
        <v>122</v>
      </c>
      <c r="BG25" t="s">
        <v>122</v>
      </c>
      <c r="BH25" t="s">
        <v>133</v>
      </c>
      <c r="BI25" t="s">
        <v>129</v>
      </c>
      <c r="BJ25" t="s">
        <v>134</v>
      </c>
      <c r="BK25" t="s">
        <v>129</v>
      </c>
      <c r="BL25" s="4">
        <v>0.01</v>
      </c>
      <c r="BM25" s="4">
        <v>0.01</v>
      </c>
      <c r="BN25" s="4">
        <v>0.03</v>
      </c>
      <c r="BO25" t="s">
        <v>473</v>
      </c>
    </row>
    <row r="26" spans="1:67" x14ac:dyDescent="0.25">
      <c r="A26" t="s">
        <v>474</v>
      </c>
      <c r="C26" t="s">
        <v>268</v>
      </c>
      <c r="D26" t="s">
        <v>475</v>
      </c>
      <c r="E26" t="s">
        <v>139</v>
      </c>
      <c r="F26" t="s">
        <v>102</v>
      </c>
      <c r="J26" t="s">
        <v>271</v>
      </c>
      <c r="K26" t="s">
        <v>107</v>
      </c>
      <c r="L26" s="2">
        <v>0.3756944444444445</v>
      </c>
      <c r="M26" t="s">
        <v>476</v>
      </c>
      <c r="N26" t="s">
        <v>28</v>
      </c>
      <c r="AD26">
        <v>443</v>
      </c>
      <c r="AE26" t="b">
        <v>1</v>
      </c>
      <c r="AF26" t="s">
        <v>477</v>
      </c>
      <c r="AG26" t="s">
        <v>129</v>
      </c>
      <c r="AH26" t="s">
        <v>127</v>
      </c>
      <c r="AI26" t="s">
        <v>129</v>
      </c>
      <c r="AJ26" t="s">
        <v>129</v>
      </c>
      <c r="AK26" t="s">
        <v>129</v>
      </c>
      <c r="AL26" t="s">
        <v>478</v>
      </c>
      <c r="AM26" t="s">
        <v>122</v>
      </c>
      <c r="AN26" t="s">
        <v>479</v>
      </c>
      <c r="AO26" t="s">
        <v>129</v>
      </c>
      <c r="AP26" t="s">
        <v>127</v>
      </c>
      <c r="AQ26" t="s">
        <v>129</v>
      </c>
      <c r="AR26" t="s">
        <v>129</v>
      </c>
      <c r="AS26" t="s">
        <v>129</v>
      </c>
      <c r="AT26" t="s">
        <v>480</v>
      </c>
      <c r="AU26" t="s">
        <v>122</v>
      </c>
      <c r="AV26" t="s">
        <v>128</v>
      </c>
      <c r="AW26" t="s">
        <v>129</v>
      </c>
      <c r="AX26" t="s">
        <v>156</v>
      </c>
      <c r="AY26" t="s">
        <v>129</v>
      </c>
      <c r="AZ26" t="s">
        <v>218</v>
      </c>
      <c r="BA26" t="s">
        <v>129</v>
      </c>
      <c r="BB26" t="s">
        <v>127</v>
      </c>
      <c r="BC26" t="s">
        <v>129</v>
      </c>
      <c r="BD26" t="s">
        <v>121</v>
      </c>
      <c r="BE26" t="s">
        <v>129</v>
      </c>
      <c r="BF26" t="s">
        <v>122</v>
      </c>
      <c r="BG26" t="s">
        <v>122</v>
      </c>
      <c r="BH26" t="s">
        <v>221</v>
      </c>
      <c r="BI26" t="s">
        <v>129</v>
      </c>
      <c r="BJ26" t="s">
        <v>134</v>
      </c>
      <c r="BK26" t="s">
        <v>129</v>
      </c>
      <c r="BL26" s="4">
        <v>0.01</v>
      </c>
      <c r="BM26" s="4">
        <v>0.03</v>
      </c>
      <c r="BN26" s="4">
        <v>0.06</v>
      </c>
      <c r="BO26" t="s">
        <v>481</v>
      </c>
    </row>
    <row r="27" spans="1:67" x14ac:dyDescent="0.25">
      <c r="A27" t="s">
        <v>482</v>
      </c>
      <c r="B27" t="s">
        <v>483</v>
      </c>
      <c r="C27" t="s">
        <v>99</v>
      </c>
      <c r="D27" t="s">
        <v>484</v>
      </c>
      <c r="E27" t="s">
        <v>139</v>
      </c>
      <c r="F27" t="s">
        <v>102</v>
      </c>
      <c r="G27" t="s">
        <v>245</v>
      </c>
      <c r="H27" t="s">
        <v>246</v>
      </c>
      <c r="I27" t="s">
        <v>105</v>
      </c>
      <c r="J27" t="s">
        <v>106</v>
      </c>
      <c r="K27" t="s">
        <v>107</v>
      </c>
      <c r="L27" s="2">
        <v>0.3756944444444445</v>
      </c>
      <c r="M27" t="s">
        <v>485</v>
      </c>
      <c r="N27" t="s">
        <v>28</v>
      </c>
      <c r="O27" t="s">
        <v>109</v>
      </c>
      <c r="P27" t="s">
        <v>486</v>
      </c>
      <c r="Q27" t="s">
        <v>487</v>
      </c>
      <c r="R27" t="s">
        <v>112</v>
      </c>
      <c r="S27" t="s">
        <v>488</v>
      </c>
      <c r="T27" t="s">
        <v>114</v>
      </c>
      <c r="AC27" t="s">
        <v>115</v>
      </c>
      <c r="AD27">
        <v>443</v>
      </c>
      <c r="AE27" t="b">
        <v>1</v>
      </c>
      <c r="AF27" t="s">
        <v>144</v>
      </c>
      <c r="AG27" t="s">
        <v>360</v>
      </c>
      <c r="AH27" t="s">
        <v>489</v>
      </c>
      <c r="AI27" t="s">
        <v>490</v>
      </c>
      <c r="AJ27" t="s">
        <v>121</v>
      </c>
      <c r="AK27" t="s">
        <v>491</v>
      </c>
      <c r="AL27" t="s">
        <v>492</v>
      </c>
      <c r="AM27" t="s">
        <v>493</v>
      </c>
      <c r="AN27" t="s">
        <v>350</v>
      </c>
      <c r="AO27" t="s">
        <v>129</v>
      </c>
      <c r="AP27" t="s">
        <v>409</v>
      </c>
      <c r="AQ27" t="s">
        <v>129</v>
      </c>
      <c r="AR27" t="s">
        <v>121</v>
      </c>
      <c r="AS27" t="s">
        <v>129</v>
      </c>
      <c r="AT27" t="s">
        <v>494</v>
      </c>
      <c r="AU27" t="s">
        <v>122</v>
      </c>
      <c r="AV27" t="s">
        <v>155</v>
      </c>
      <c r="AW27" t="s">
        <v>129</v>
      </c>
      <c r="AX27" t="s">
        <v>156</v>
      </c>
      <c r="AY27" t="s">
        <v>129</v>
      </c>
      <c r="AZ27" t="s">
        <v>179</v>
      </c>
      <c r="BA27" t="s">
        <v>129</v>
      </c>
      <c r="BB27" t="s">
        <v>305</v>
      </c>
      <c r="BC27" t="s">
        <v>129</v>
      </c>
      <c r="BD27" t="s">
        <v>425</v>
      </c>
      <c r="BE27" t="s">
        <v>129</v>
      </c>
      <c r="BF27" t="s">
        <v>122</v>
      </c>
      <c r="BG27" t="s">
        <v>122</v>
      </c>
      <c r="BH27" t="s">
        <v>133</v>
      </c>
      <c r="BI27" t="s">
        <v>129</v>
      </c>
      <c r="BJ27" t="s">
        <v>134</v>
      </c>
      <c r="BK27" t="s">
        <v>129</v>
      </c>
      <c r="BL27" s="4">
        <v>0</v>
      </c>
      <c r="BM27" s="4">
        <v>0</v>
      </c>
      <c r="BN27" s="4">
        <v>0.02</v>
      </c>
      <c r="BO27" t="s">
        <v>495</v>
      </c>
    </row>
    <row r="28" spans="1:67" x14ac:dyDescent="0.25">
      <c r="A28" t="s">
        <v>496</v>
      </c>
      <c r="B28" t="s">
        <v>497</v>
      </c>
      <c r="C28" t="s">
        <v>99</v>
      </c>
      <c r="D28" t="s">
        <v>498</v>
      </c>
      <c r="E28" t="s">
        <v>270</v>
      </c>
      <c r="F28" t="s">
        <v>102</v>
      </c>
      <c r="G28" t="s">
        <v>103</v>
      </c>
      <c r="H28" t="s">
        <v>499</v>
      </c>
      <c r="I28" t="s">
        <v>105</v>
      </c>
      <c r="J28" t="s">
        <v>106</v>
      </c>
      <c r="K28" t="s">
        <v>107</v>
      </c>
      <c r="L28" s="2">
        <v>0.3756944444444445</v>
      </c>
      <c r="M28" t="s">
        <v>500</v>
      </c>
      <c r="N28" t="s">
        <v>28</v>
      </c>
      <c r="O28" t="s">
        <v>109</v>
      </c>
      <c r="P28" t="s">
        <v>501</v>
      </c>
      <c r="Q28" t="s">
        <v>502</v>
      </c>
      <c r="R28" t="s">
        <v>112</v>
      </c>
      <c r="S28" t="s">
        <v>503</v>
      </c>
      <c r="T28" t="s">
        <v>114</v>
      </c>
      <c r="AC28" t="s">
        <v>115</v>
      </c>
      <c r="AD28">
        <v>443</v>
      </c>
      <c r="AE28" t="b">
        <v>1</v>
      </c>
      <c r="AF28" t="s">
        <v>504</v>
      </c>
      <c r="AG28" t="s">
        <v>505</v>
      </c>
      <c r="AH28" t="s">
        <v>414</v>
      </c>
      <c r="AI28" t="s">
        <v>506</v>
      </c>
      <c r="AJ28" t="s">
        <v>121</v>
      </c>
      <c r="AK28" t="s">
        <v>148</v>
      </c>
      <c r="AL28" t="s">
        <v>507</v>
      </c>
      <c r="AM28">
        <f>-(0.34 %)</f>
        <v>-3.4000000000000002E-3</v>
      </c>
      <c r="AN28" t="s">
        <v>508</v>
      </c>
      <c r="AO28" t="s">
        <v>509</v>
      </c>
      <c r="AP28" t="s">
        <v>197</v>
      </c>
      <c r="AQ28" t="s">
        <v>308</v>
      </c>
      <c r="AR28" t="s">
        <v>180</v>
      </c>
      <c r="AS28" t="s">
        <v>121</v>
      </c>
      <c r="AT28" t="s">
        <v>510</v>
      </c>
      <c r="AU28">
        <f>-(1.59 %)</f>
        <v>-1.5900000000000001E-2</v>
      </c>
      <c r="AV28" t="s">
        <v>128</v>
      </c>
      <c r="AW28" t="s">
        <v>155</v>
      </c>
      <c r="AX28" t="s">
        <v>156</v>
      </c>
      <c r="AY28" t="s">
        <v>131</v>
      </c>
      <c r="AZ28" t="s">
        <v>179</v>
      </c>
      <c r="BA28" t="s">
        <v>129</v>
      </c>
      <c r="BB28" t="s">
        <v>506</v>
      </c>
      <c r="BC28" t="s">
        <v>129</v>
      </c>
      <c r="BD28" t="s">
        <v>371</v>
      </c>
      <c r="BE28" t="s">
        <v>129</v>
      </c>
      <c r="BF28" t="s">
        <v>122</v>
      </c>
      <c r="BG28" t="s">
        <v>122</v>
      </c>
      <c r="BH28" t="s">
        <v>133</v>
      </c>
      <c r="BI28" t="s">
        <v>129</v>
      </c>
      <c r="BJ28" t="s">
        <v>134</v>
      </c>
      <c r="BK28" t="s">
        <v>129</v>
      </c>
      <c r="BL28" s="4">
        <v>0.04</v>
      </c>
      <c r="BM28" s="4">
        <v>0.06</v>
      </c>
      <c r="BN28" s="4">
        <v>0.1</v>
      </c>
      <c r="BO28" t="s">
        <v>511</v>
      </c>
    </row>
    <row r="29" spans="1:67" x14ac:dyDescent="0.25">
      <c r="A29" t="s">
        <v>512</v>
      </c>
      <c r="C29" t="s">
        <v>268</v>
      </c>
      <c r="D29" t="s">
        <v>513</v>
      </c>
      <c r="E29" t="s">
        <v>514</v>
      </c>
      <c r="F29" t="s">
        <v>102</v>
      </c>
      <c r="J29" t="s">
        <v>271</v>
      </c>
      <c r="K29" t="s">
        <v>107</v>
      </c>
      <c r="L29" s="2">
        <v>0.3756944444444445</v>
      </c>
      <c r="M29" t="s">
        <v>515</v>
      </c>
      <c r="N29" t="s">
        <v>28</v>
      </c>
      <c r="AD29">
        <v>443</v>
      </c>
      <c r="AE29" t="b">
        <v>1</v>
      </c>
      <c r="AF29" t="s">
        <v>144</v>
      </c>
      <c r="AG29" t="s">
        <v>252</v>
      </c>
      <c r="AH29" t="s">
        <v>445</v>
      </c>
      <c r="AI29" t="s">
        <v>349</v>
      </c>
      <c r="AJ29" t="s">
        <v>120</v>
      </c>
      <c r="AK29" t="s">
        <v>425</v>
      </c>
      <c r="AL29" t="s">
        <v>122</v>
      </c>
      <c r="AM29" t="s">
        <v>516</v>
      </c>
      <c r="AN29" t="s">
        <v>517</v>
      </c>
      <c r="AO29" t="s">
        <v>518</v>
      </c>
      <c r="AP29" t="s">
        <v>126</v>
      </c>
      <c r="AQ29" t="s">
        <v>305</v>
      </c>
      <c r="AR29" t="s">
        <v>129</v>
      </c>
      <c r="AS29" t="s">
        <v>149</v>
      </c>
      <c r="AT29" t="s">
        <v>122</v>
      </c>
      <c r="AU29" t="s">
        <v>519</v>
      </c>
      <c r="AV29" t="s">
        <v>155</v>
      </c>
      <c r="AW29" t="s">
        <v>129</v>
      </c>
      <c r="AX29" t="s">
        <v>199</v>
      </c>
      <c r="AY29" t="s">
        <v>199</v>
      </c>
      <c r="AZ29" t="s">
        <v>157</v>
      </c>
      <c r="BA29" t="s">
        <v>129</v>
      </c>
      <c r="BB29" t="s">
        <v>219</v>
      </c>
      <c r="BC29" t="s">
        <v>129</v>
      </c>
      <c r="BD29" t="s">
        <v>121</v>
      </c>
      <c r="BE29" t="s">
        <v>129</v>
      </c>
      <c r="BF29" t="s">
        <v>122</v>
      </c>
      <c r="BG29" t="s">
        <v>122</v>
      </c>
      <c r="BH29" t="s">
        <v>133</v>
      </c>
      <c r="BI29" t="s">
        <v>129</v>
      </c>
      <c r="BJ29" t="s">
        <v>134</v>
      </c>
      <c r="BK29" t="s">
        <v>129</v>
      </c>
      <c r="BL29" s="4">
        <v>0</v>
      </c>
      <c r="BM29" s="4">
        <v>0</v>
      </c>
      <c r="BN29" s="4">
        <v>0.02</v>
      </c>
      <c r="BO29" t="s">
        <v>520</v>
      </c>
    </row>
    <row r="30" spans="1:67" x14ac:dyDescent="0.25">
      <c r="A30" t="s">
        <v>521</v>
      </c>
      <c r="B30" t="s">
        <v>522</v>
      </c>
      <c r="C30" t="s">
        <v>99</v>
      </c>
      <c r="D30" t="s">
        <v>523</v>
      </c>
      <c r="E30" t="s">
        <v>524</v>
      </c>
      <c r="F30" t="s">
        <v>102</v>
      </c>
      <c r="G30" t="s">
        <v>245</v>
      </c>
      <c r="H30" t="s">
        <v>525</v>
      </c>
      <c r="I30" t="s">
        <v>105</v>
      </c>
      <c r="J30" t="s">
        <v>106</v>
      </c>
      <c r="K30" t="s">
        <v>107</v>
      </c>
      <c r="L30" s="2">
        <v>0.3756944444444445</v>
      </c>
      <c r="M30" t="s">
        <v>526</v>
      </c>
      <c r="N30" t="s">
        <v>28</v>
      </c>
      <c r="O30" t="s">
        <v>109</v>
      </c>
      <c r="P30" t="s">
        <v>527</v>
      </c>
      <c r="Q30" t="s">
        <v>528</v>
      </c>
      <c r="R30" t="s">
        <v>112</v>
      </c>
      <c r="S30" t="s">
        <v>529</v>
      </c>
      <c r="T30" t="s">
        <v>114</v>
      </c>
      <c r="AC30" t="s">
        <v>115</v>
      </c>
      <c r="AD30">
        <v>443</v>
      </c>
      <c r="AE30" t="b">
        <v>1</v>
      </c>
      <c r="AF30" t="s">
        <v>530</v>
      </c>
      <c r="AG30" t="s">
        <v>117</v>
      </c>
      <c r="AH30" t="s">
        <v>219</v>
      </c>
      <c r="AI30" t="s">
        <v>127</v>
      </c>
      <c r="AJ30" t="s">
        <v>129</v>
      </c>
      <c r="AK30" t="s">
        <v>121</v>
      </c>
      <c r="AL30" t="s">
        <v>531</v>
      </c>
      <c r="AM30" t="s">
        <v>532</v>
      </c>
      <c r="AN30" t="s">
        <v>533</v>
      </c>
      <c r="AO30" t="s">
        <v>534</v>
      </c>
      <c r="AP30" t="s">
        <v>127</v>
      </c>
      <c r="AQ30" t="s">
        <v>153</v>
      </c>
      <c r="AR30" t="s">
        <v>129</v>
      </c>
      <c r="AS30" t="s">
        <v>180</v>
      </c>
      <c r="AT30" t="s">
        <v>535</v>
      </c>
      <c r="AU30" t="s">
        <v>536</v>
      </c>
      <c r="AV30" t="s">
        <v>155</v>
      </c>
      <c r="AW30" t="s">
        <v>155</v>
      </c>
      <c r="AX30" t="s">
        <v>263</v>
      </c>
      <c r="AY30" t="s">
        <v>131</v>
      </c>
      <c r="AZ30" t="s">
        <v>322</v>
      </c>
      <c r="BA30" t="s">
        <v>129</v>
      </c>
      <c r="BB30" t="s">
        <v>200</v>
      </c>
      <c r="BC30" t="s">
        <v>129</v>
      </c>
      <c r="BD30" t="s">
        <v>121</v>
      </c>
      <c r="BE30" t="s">
        <v>129</v>
      </c>
      <c r="BF30" t="s">
        <v>122</v>
      </c>
      <c r="BG30" t="s">
        <v>122</v>
      </c>
      <c r="BH30" t="s">
        <v>133</v>
      </c>
      <c r="BI30" t="s">
        <v>129</v>
      </c>
      <c r="BJ30" t="s">
        <v>134</v>
      </c>
      <c r="BK30" t="s">
        <v>129</v>
      </c>
      <c r="BL30" s="4">
        <v>0.01</v>
      </c>
      <c r="BM30" s="4">
        <v>0.02</v>
      </c>
      <c r="BN30" s="4">
        <v>0.03</v>
      </c>
      <c r="BO30" t="s">
        <v>295</v>
      </c>
    </row>
    <row r="31" spans="1:67" x14ac:dyDescent="0.25">
      <c r="A31" t="s">
        <v>537</v>
      </c>
      <c r="B31" t="s">
        <v>537</v>
      </c>
      <c r="C31" t="s">
        <v>99</v>
      </c>
      <c r="D31" t="s">
        <v>538</v>
      </c>
      <c r="E31" t="s">
        <v>139</v>
      </c>
      <c r="F31" t="s">
        <v>102</v>
      </c>
      <c r="G31" t="s">
        <v>103</v>
      </c>
      <c r="H31" t="s">
        <v>104</v>
      </c>
      <c r="J31" t="s">
        <v>106</v>
      </c>
      <c r="K31" t="s">
        <v>107</v>
      </c>
      <c r="L31" s="2">
        <v>0.3756944444444445</v>
      </c>
      <c r="M31" t="s">
        <v>539</v>
      </c>
      <c r="N31" t="s">
        <v>28</v>
      </c>
      <c r="O31" t="s">
        <v>109</v>
      </c>
      <c r="P31" t="s">
        <v>540</v>
      </c>
      <c r="Q31" t="s">
        <v>541</v>
      </c>
      <c r="R31" t="s">
        <v>112</v>
      </c>
      <c r="S31" t="s">
        <v>542</v>
      </c>
      <c r="T31" t="s">
        <v>114</v>
      </c>
      <c r="AC31" t="s">
        <v>115</v>
      </c>
      <c r="AD31">
        <v>443</v>
      </c>
      <c r="AE31" t="b">
        <v>1</v>
      </c>
      <c r="AF31" t="s">
        <v>230</v>
      </c>
      <c r="AG31" t="s">
        <v>129</v>
      </c>
      <c r="AH31" t="s">
        <v>543</v>
      </c>
      <c r="AI31" t="s">
        <v>129</v>
      </c>
      <c r="AJ31" t="s">
        <v>120</v>
      </c>
      <c r="AK31" t="s">
        <v>129</v>
      </c>
      <c r="AL31" t="s">
        <v>544</v>
      </c>
      <c r="AM31" t="s">
        <v>122</v>
      </c>
      <c r="AN31" t="s">
        <v>545</v>
      </c>
      <c r="AO31" t="s">
        <v>129</v>
      </c>
      <c r="AP31" t="s">
        <v>468</v>
      </c>
      <c r="AQ31" t="s">
        <v>129</v>
      </c>
      <c r="AR31" t="s">
        <v>120</v>
      </c>
      <c r="AS31" t="s">
        <v>129</v>
      </c>
      <c r="AT31" t="s">
        <v>546</v>
      </c>
      <c r="AU31" t="s">
        <v>122</v>
      </c>
      <c r="AV31" t="s">
        <v>128</v>
      </c>
      <c r="AW31" t="s">
        <v>129</v>
      </c>
      <c r="AX31" t="s">
        <v>263</v>
      </c>
      <c r="AY31" t="s">
        <v>129</v>
      </c>
      <c r="AZ31" t="s">
        <v>157</v>
      </c>
      <c r="BA31" t="s">
        <v>129</v>
      </c>
      <c r="BB31" t="s">
        <v>171</v>
      </c>
      <c r="BC31" t="s">
        <v>129</v>
      </c>
      <c r="BD31" t="s">
        <v>148</v>
      </c>
      <c r="BE31" t="s">
        <v>129</v>
      </c>
      <c r="BF31" t="s">
        <v>122</v>
      </c>
      <c r="BG31" t="s">
        <v>122</v>
      </c>
      <c r="BH31" t="s">
        <v>133</v>
      </c>
      <c r="BI31" t="s">
        <v>129</v>
      </c>
      <c r="BJ31" t="s">
        <v>134</v>
      </c>
      <c r="BK31" t="s">
        <v>129</v>
      </c>
      <c r="BL31" s="4">
        <v>0.04</v>
      </c>
      <c r="BM31" s="4">
        <v>7.0000000000000007E-2</v>
      </c>
      <c r="BN31" s="4">
        <v>0.13</v>
      </c>
      <c r="BO31" t="s">
        <v>547</v>
      </c>
    </row>
    <row r="32" spans="1:67" x14ac:dyDescent="0.25">
      <c r="A32" t="s">
        <v>548</v>
      </c>
      <c r="B32" t="s">
        <v>549</v>
      </c>
      <c r="C32" t="s">
        <v>99</v>
      </c>
      <c r="D32" t="s">
        <v>550</v>
      </c>
      <c r="E32" t="s">
        <v>205</v>
      </c>
      <c r="F32" t="s">
        <v>102</v>
      </c>
      <c r="G32" t="s">
        <v>551</v>
      </c>
      <c r="H32" t="s">
        <v>552</v>
      </c>
      <c r="I32" t="s">
        <v>105</v>
      </c>
      <c r="J32" t="s">
        <v>106</v>
      </c>
      <c r="K32" t="s">
        <v>107</v>
      </c>
      <c r="L32" s="2">
        <v>0.3756944444444445</v>
      </c>
      <c r="M32" t="s">
        <v>553</v>
      </c>
      <c r="N32" t="s">
        <v>28</v>
      </c>
      <c r="O32" t="s">
        <v>109</v>
      </c>
      <c r="P32" t="s">
        <v>554</v>
      </c>
      <c r="Q32" t="s">
        <v>555</v>
      </c>
      <c r="R32" t="s">
        <v>112</v>
      </c>
      <c r="S32" t="s">
        <v>556</v>
      </c>
      <c r="T32" t="s">
        <v>114</v>
      </c>
      <c r="AC32" t="s">
        <v>115</v>
      </c>
      <c r="AD32">
        <v>443</v>
      </c>
      <c r="AE32" t="b">
        <v>1</v>
      </c>
      <c r="AF32" t="s">
        <v>230</v>
      </c>
      <c r="AG32" t="s">
        <v>557</v>
      </c>
      <c r="AH32" t="s">
        <v>558</v>
      </c>
      <c r="AI32" t="s">
        <v>468</v>
      </c>
      <c r="AJ32" t="s">
        <v>120</v>
      </c>
      <c r="AK32" t="s">
        <v>180</v>
      </c>
      <c r="AL32">
        <f>-(1.3 %)</f>
        <v>-1.3000000000000001E-2</v>
      </c>
      <c r="AM32" t="s">
        <v>122</v>
      </c>
      <c r="AN32" t="s">
        <v>559</v>
      </c>
      <c r="AO32" t="s">
        <v>560</v>
      </c>
      <c r="AP32" t="s">
        <v>468</v>
      </c>
      <c r="AQ32" t="s">
        <v>561</v>
      </c>
      <c r="AR32" t="s">
        <v>129</v>
      </c>
      <c r="AS32" t="s">
        <v>180</v>
      </c>
      <c r="AT32" t="s">
        <v>562</v>
      </c>
      <c r="AU32" t="s">
        <v>122</v>
      </c>
      <c r="AV32" t="s">
        <v>128</v>
      </c>
      <c r="AW32" t="s">
        <v>155</v>
      </c>
      <c r="AX32" t="s">
        <v>263</v>
      </c>
      <c r="AY32" t="s">
        <v>131</v>
      </c>
      <c r="AZ32" t="s">
        <v>179</v>
      </c>
      <c r="BA32" t="s">
        <v>129</v>
      </c>
      <c r="BB32" t="s">
        <v>468</v>
      </c>
      <c r="BC32" t="s">
        <v>129</v>
      </c>
      <c r="BD32" t="s">
        <v>148</v>
      </c>
      <c r="BE32" t="s">
        <v>129</v>
      </c>
      <c r="BF32" t="s">
        <v>122</v>
      </c>
      <c r="BG32" t="s">
        <v>122</v>
      </c>
      <c r="BH32" t="s">
        <v>133</v>
      </c>
      <c r="BI32" t="s">
        <v>129</v>
      </c>
      <c r="BJ32" t="s">
        <v>134</v>
      </c>
      <c r="BK32" t="s">
        <v>129</v>
      </c>
      <c r="BL32" s="4">
        <v>0.03</v>
      </c>
      <c r="BM32" s="4">
        <v>0.08</v>
      </c>
      <c r="BN32" s="4">
        <v>0.16</v>
      </c>
      <c r="BO32" t="s">
        <v>563</v>
      </c>
    </row>
    <row r="33" spans="1:67" x14ac:dyDescent="0.25">
      <c r="A33" t="s">
        <v>564</v>
      </c>
      <c r="B33" t="s">
        <v>565</v>
      </c>
      <c r="C33" t="s">
        <v>99</v>
      </c>
      <c r="D33" t="s">
        <v>566</v>
      </c>
      <c r="E33" t="s">
        <v>139</v>
      </c>
      <c r="F33" t="s">
        <v>102</v>
      </c>
      <c r="G33" t="s">
        <v>245</v>
      </c>
      <c r="H33" t="s">
        <v>246</v>
      </c>
      <c r="I33" t="s">
        <v>105</v>
      </c>
      <c r="J33" t="s">
        <v>106</v>
      </c>
      <c r="K33" t="s">
        <v>107</v>
      </c>
      <c r="L33" s="2">
        <v>0.3756944444444445</v>
      </c>
      <c r="M33" t="s">
        <v>567</v>
      </c>
      <c r="N33" t="s">
        <v>28</v>
      </c>
      <c r="O33" t="s">
        <v>109</v>
      </c>
      <c r="P33" t="s">
        <v>568</v>
      </c>
      <c r="Q33" t="s">
        <v>569</v>
      </c>
      <c r="R33" t="s">
        <v>112</v>
      </c>
      <c r="S33" t="s">
        <v>570</v>
      </c>
      <c r="T33" t="s">
        <v>114</v>
      </c>
      <c r="AC33" t="s">
        <v>115</v>
      </c>
      <c r="AD33">
        <v>443</v>
      </c>
      <c r="AE33" t="b">
        <v>1</v>
      </c>
      <c r="AF33" t="s">
        <v>212</v>
      </c>
      <c r="AG33" t="s">
        <v>571</v>
      </c>
      <c r="AH33" t="s">
        <v>572</v>
      </c>
      <c r="AI33" t="s">
        <v>573</v>
      </c>
      <c r="AJ33" t="s">
        <v>255</v>
      </c>
      <c r="AK33" t="s">
        <v>574</v>
      </c>
      <c r="AL33" t="s">
        <v>575</v>
      </c>
      <c r="AM33" t="s">
        <v>576</v>
      </c>
      <c r="AN33" t="s">
        <v>577</v>
      </c>
      <c r="AO33" t="s">
        <v>212</v>
      </c>
      <c r="AP33" t="s">
        <v>578</v>
      </c>
      <c r="AQ33" t="s">
        <v>579</v>
      </c>
      <c r="AR33" t="s">
        <v>580</v>
      </c>
      <c r="AS33" t="s">
        <v>581</v>
      </c>
      <c r="AT33" t="s">
        <v>582</v>
      </c>
      <c r="AU33" t="s">
        <v>583</v>
      </c>
      <c r="AV33" t="s">
        <v>128</v>
      </c>
      <c r="AW33" t="s">
        <v>129</v>
      </c>
      <c r="AX33" t="s">
        <v>584</v>
      </c>
      <c r="AY33" t="s">
        <v>130</v>
      </c>
      <c r="AZ33" t="s">
        <v>157</v>
      </c>
      <c r="BA33" t="s">
        <v>129</v>
      </c>
      <c r="BB33" t="s">
        <v>585</v>
      </c>
      <c r="BC33" t="s">
        <v>129</v>
      </c>
      <c r="BD33" t="s">
        <v>171</v>
      </c>
      <c r="BE33" t="s">
        <v>129</v>
      </c>
      <c r="BF33" t="s">
        <v>122</v>
      </c>
      <c r="BG33" t="s">
        <v>122</v>
      </c>
      <c r="BH33" t="s">
        <v>221</v>
      </c>
      <c r="BI33" t="s">
        <v>129</v>
      </c>
      <c r="BJ33" t="s">
        <v>129</v>
      </c>
      <c r="BK33" t="s">
        <v>129</v>
      </c>
      <c r="BL33" s="4">
        <v>0</v>
      </c>
      <c r="BM33" s="4">
        <v>0</v>
      </c>
      <c r="BN33" s="4">
        <v>0.02</v>
      </c>
      <c r="BO33" t="s">
        <v>295</v>
      </c>
    </row>
    <row r="34" spans="1:67" x14ac:dyDescent="0.25">
      <c r="A34" t="s">
        <v>586</v>
      </c>
      <c r="B34" t="s">
        <v>587</v>
      </c>
      <c r="C34" t="s">
        <v>99</v>
      </c>
      <c r="D34" t="s">
        <v>588</v>
      </c>
      <c r="E34" t="s">
        <v>139</v>
      </c>
      <c r="F34" t="s">
        <v>102</v>
      </c>
      <c r="G34" t="s">
        <v>589</v>
      </c>
      <c r="H34" t="s">
        <v>589</v>
      </c>
      <c r="I34" t="s">
        <v>105</v>
      </c>
      <c r="J34" t="s">
        <v>106</v>
      </c>
      <c r="K34" t="s">
        <v>107</v>
      </c>
      <c r="L34" s="2">
        <v>0.3756944444444445</v>
      </c>
      <c r="M34" t="s">
        <v>590</v>
      </c>
      <c r="N34" t="s">
        <v>28</v>
      </c>
      <c r="O34" t="s">
        <v>109</v>
      </c>
      <c r="P34" t="s">
        <v>591</v>
      </c>
      <c r="Q34" t="s">
        <v>592</v>
      </c>
      <c r="R34" t="s">
        <v>112</v>
      </c>
      <c r="S34" t="s">
        <v>593</v>
      </c>
      <c r="T34" t="s">
        <v>114</v>
      </c>
      <c r="AC34" t="s">
        <v>115</v>
      </c>
      <c r="AD34">
        <v>443</v>
      </c>
      <c r="AE34" t="b">
        <v>1</v>
      </c>
      <c r="AF34" t="s">
        <v>230</v>
      </c>
      <c r="AG34" t="s">
        <v>594</v>
      </c>
      <c r="AH34" t="s">
        <v>561</v>
      </c>
      <c r="AI34" t="s">
        <v>386</v>
      </c>
      <c r="AJ34" t="s">
        <v>180</v>
      </c>
      <c r="AK34" t="s">
        <v>148</v>
      </c>
      <c r="AL34" t="s">
        <v>595</v>
      </c>
      <c r="AM34" t="s">
        <v>122</v>
      </c>
      <c r="AN34" t="s">
        <v>596</v>
      </c>
      <c r="AO34" t="s">
        <v>129</v>
      </c>
      <c r="AP34" t="s">
        <v>172</v>
      </c>
      <c r="AQ34" t="s">
        <v>129</v>
      </c>
      <c r="AR34" t="s">
        <v>120</v>
      </c>
      <c r="AS34" t="s">
        <v>129</v>
      </c>
      <c r="AT34" t="s">
        <v>597</v>
      </c>
      <c r="AU34" t="s">
        <v>122</v>
      </c>
      <c r="AV34" t="s">
        <v>155</v>
      </c>
      <c r="AW34" t="s">
        <v>129</v>
      </c>
      <c r="AX34" t="s">
        <v>156</v>
      </c>
      <c r="AY34" t="s">
        <v>129</v>
      </c>
      <c r="AZ34" t="s">
        <v>179</v>
      </c>
      <c r="BA34" t="s">
        <v>129</v>
      </c>
      <c r="BB34" t="s">
        <v>118</v>
      </c>
      <c r="BC34" t="s">
        <v>129</v>
      </c>
      <c r="BD34" t="s">
        <v>148</v>
      </c>
      <c r="BE34" t="s">
        <v>129</v>
      </c>
      <c r="BF34" t="s">
        <v>122</v>
      </c>
      <c r="BG34" t="s">
        <v>122</v>
      </c>
      <c r="BH34" t="s">
        <v>133</v>
      </c>
      <c r="BI34" t="s">
        <v>129</v>
      </c>
      <c r="BJ34" t="s">
        <v>134</v>
      </c>
      <c r="BK34" t="s">
        <v>129</v>
      </c>
      <c r="BL34" s="4">
        <v>0</v>
      </c>
      <c r="BM34" s="4">
        <v>0</v>
      </c>
      <c r="BN34" s="4">
        <v>0.02</v>
      </c>
      <c r="BO34" t="s">
        <v>495</v>
      </c>
    </row>
    <row r="35" spans="1:67" x14ac:dyDescent="0.25">
      <c r="A35" t="s">
        <v>598</v>
      </c>
      <c r="B35" t="s">
        <v>598</v>
      </c>
      <c r="C35" t="s">
        <v>99</v>
      </c>
      <c r="D35" t="s">
        <v>599</v>
      </c>
      <c r="E35" t="s">
        <v>514</v>
      </c>
      <c r="F35" t="s">
        <v>102</v>
      </c>
      <c r="G35" t="s">
        <v>245</v>
      </c>
      <c r="H35" t="s">
        <v>246</v>
      </c>
      <c r="I35" t="s">
        <v>105</v>
      </c>
      <c r="J35" t="s">
        <v>106</v>
      </c>
      <c r="K35" t="s">
        <v>107</v>
      </c>
      <c r="L35" s="2">
        <v>0.37638888888888888</v>
      </c>
      <c r="M35" t="s">
        <v>600</v>
      </c>
      <c r="N35" t="s">
        <v>28</v>
      </c>
      <c r="O35" t="s">
        <v>109</v>
      </c>
      <c r="P35" t="s">
        <v>601</v>
      </c>
      <c r="Q35" t="s">
        <v>602</v>
      </c>
      <c r="R35" t="s">
        <v>112</v>
      </c>
      <c r="S35" t="s">
        <v>603</v>
      </c>
      <c r="T35" t="s">
        <v>114</v>
      </c>
      <c r="AC35" t="s">
        <v>115</v>
      </c>
      <c r="AD35">
        <v>443</v>
      </c>
      <c r="AE35" t="b">
        <v>1</v>
      </c>
      <c r="AF35" t="s">
        <v>251</v>
      </c>
      <c r="AG35" t="s">
        <v>604</v>
      </c>
      <c r="AH35" t="s">
        <v>219</v>
      </c>
      <c r="AI35" t="s">
        <v>175</v>
      </c>
      <c r="AJ35" t="s">
        <v>180</v>
      </c>
      <c r="AK35" t="s">
        <v>121</v>
      </c>
      <c r="AL35" t="s">
        <v>605</v>
      </c>
      <c r="AM35" t="s">
        <v>606</v>
      </c>
      <c r="AN35" t="s">
        <v>607</v>
      </c>
      <c r="AO35" t="s">
        <v>608</v>
      </c>
      <c r="AP35" t="s">
        <v>118</v>
      </c>
      <c r="AQ35" t="s">
        <v>118</v>
      </c>
      <c r="AR35" t="s">
        <v>120</v>
      </c>
      <c r="AS35" t="s">
        <v>180</v>
      </c>
      <c r="AT35" t="s">
        <v>609</v>
      </c>
      <c r="AU35" t="s">
        <v>610</v>
      </c>
      <c r="AV35" t="s">
        <v>155</v>
      </c>
      <c r="AW35" t="s">
        <v>155</v>
      </c>
      <c r="AX35" t="s">
        <v>199</v>
      </c>
      <c r="AY35" t="s">
        <v>263</v>
      </c>
      <c r="AZ35" t="s">
        <v>179</v>
      </c>
      <c r="BA35" t="s">
        <v>129</v>
      </c>
      <c r="BB35" t="s">
        <v>400</v>
      </c>
      <c r="BC35" t="s">
        <v>129</v>
      </c>
      <c r="BD35" t="s">
        <v>239</v>
      </c>
      <c r="BE35" t="s">
        <v>129</v>
      </c>
      <c r="BF35" t="s">
        <v>122</v>
      </c>
      <c r="BG35" t="s">
        <v>122</v>
      </c>
      <c r="BH35" t="s">
        <v>133</v>
      </c>
      <c r="BI35" t="s">
        <v>129</v>
      </c>
      <c r="BJ35" t="s">
        <v>134</v>
      </c>
      <c r="BK35" t="s">
        <v>129</v>
      </c>
      <c r="BL35" s="4">
        <v>0</v>
      </c>
      <c r="BM35" s="4">
        <v>0</v>
      </c>
      <c r="BN35" s="4">
        <v>0.02</v>
      </c>
      <c r="BO35" t="s">
        <v>611</v>
      </c>
    </row>
    <row r="36" spans="1:67" x14ac:dyDescent="0.25">
      <c r="A36" t="s">
        <v>612</v>
      </c>
      <c r="C36" t="s">
        <v>268</v>
      </c>
      <c r="D36" t="s">
        <v>613</v>
      </c>
      <c r="E36" t="s">
        <v>185</v>
      </c>
      <c r="F36" t="s">
        <v>102</v>
      </c>
      <c r="J36" t="s">
        <v>271</v>
      </c>
      <c r="K36" t="s">
        <v>107</v>
      </c>
      <c r="L36" s="2">
        <v>0.37638888888888888</v>
      </c>
      <c r="M36" t="s">
        <v>614</v>
      </c>
      <c r="N36" t="s">
        <v>28</v>
      </c>
      <c r="AD36">
        <v>443</v>
      </c>
      <c r="AE36" t="b">
        <v>1</v>
      </c>
      <c r="AF36" t="s">
        <v>230</v>
      </c>
      <c r="AG36" t="s">
        <v>129</v>
      </c>
      <c r="AH36" t="s">
        <v>349</v>
      </c>
      <c r="AI36" t="s">
        <v>129</v>
      </c>
      <c r="AJ36" t="s">
        <v>129</v>
      </c>
      <c r="AK36" t="s">
        <v>129</v>
      </c>
      <c r="AL36" t="s">
        <v>615</v>
      </c>
      <c r="AM36" t="s">
        <v>122</v>
      </c>
      <c r="AN36" t="s">
        <v>508</v>
      </c>
      <c r="AO36" t="s">
        <v>129</v>
      </c>
      <c r="AP36" t="s">
        <v>349</v>
      </c>
      <c r="AQ36" t="s">
        <v>129</v>
      </c>
      <c r="AR36" t="s">
        <v>129</v>
      </c>
      <c r="AS36" t="s">
        <v>129</v>
      </c>
      <c r="AT36" t="s">
        <v>616</v>
      </c>
      <c r="AU36" t="s">
        <v>122</v>
      </c>
      <c r="AV36" t="s">
        <v>155</v>
      </c>
      <c r="AW36" t="s">
        <v>129</v>
      </c>
      <c r="AX36" t="s">
        <v>156</v>
      </c>
      <c r="AY36" t="s">
        <v>129</v>
      </c>
      <c r="AZ36" t="s">
        <v>322</v>
      </c>
      <c r="BA36" t="s">
        <v>129</v>
      </c>
      <c r="BB36" t="s">
        <v>118</v>
      </c>
      <c r="BC36" t="s">
        <v>129</v>
      </c>
      <c r="BD36" t="s">
        <v>121</v>
      </c>
      <c r="BE36" t="s">
        <v>129</v>
      </c>
      <c r="BF36" t="s">
        <v>122</v>
      </c>
      <c r="BG36" t="s">
        <v>122</v>
      </c>
      <c r="BH36" t="s">
        <v>133</v>
      </c>
      <c r="BI36" t="s">
        <v>129</v>
      </c>
      <c r="BJ36" t="s">
        <v>134</v>
      </c>
      <c r="BK36" t="s">
        <v>129</v>
      </c>
      <c r="BL36" s="4">
        <v>0.02</v>
      </c>
      <c r="BM36" s="4">
        <v>0.03</v>
      </c>
      <c r="BN36" s="4">
        <v>0.05</v>
      </c>
      <c r="BO36" t="s">
        <v>617</v>
      </c>
    </row>
    <row r="37" spans="1:67" x14ac:dyDescent="0.25">
      <c r="A37" t="s">
        <v>618</v>
      </c>
      <c r="B37" t="s">
        <v>619</v>
      </c>
      <c r="C37" t="s">
        <v>99</v>
      </c>
      <c r="D37" t="s">
        <v>620</v>
      </c>
      <c r="E37" t="s">
        <v>139</v>
      </c>
      <c r="F37" t="s">
        <v>102</v>
      </c>
      <c r="G37" t="s">
        <v>103</v>
      </c>
      <c r="H37" t="s">
        <v>104</v>
      </c>
      <c r="J37" t="s">
        <v>106</v>
      </c>
      <c r="K37" t="s">
        <v>107</v>
      </c>
      <c r="L37" s="2">
        <v>0.37638888888888888</v>
      </c>
      <c r="M37" t="s">
        <v>621</v>
      </c>
      <c r="N37" t="s">
        <v>28</v>
      </c>
      <c r="O37" t="s">
        <v>109</v>
      </c>
      <c r="P37" t="s">
        <v>622</v>
      </c>
      <c r="Q37" t="s">
        <v>623</v>
      </c>
      <c r="R37" t="s">
        <v>112</v>
      </c>
      <c r="S37" t="s">
        <v>624</v>
      </c>
      <c r="T37" t="s">
        <v>114</v>
      </c>
      <c r="AC37" t="s">
        <v>115</v>
      </c>
      <c r="AD37">
        <v>443</v>
      </c>
      <c r="AE37" t="b">
        <v>1</v>
      </c>
      <c r="AF37" t="s">
        <v>230</v>
      </c>
      <c r="AG37" t="s">
        <v>129</v>
      </c>
      <c r="AH37" t="s">
        <v>349</v>
      </c>
      <c r="AI37" t="s">
        <v>129</v>
      </c>
      <c r="AJ37" t="s">
        <v>120</v>
      </c>
      <c r="AK37" t="s">
        <v>129</v>
      </c>
      <c r="AL37">
        <f>-(0.02 %)</f>
        <v>-2.0000000000000001E-4</v>
      </c>
      <c r="AM37" t="s">
        <v>122</v>
      </c>
      <c r="AN37" t="s">
        <v>625</v>
      </c>
      <c r="AO37" t="s">
        <v>129</v>
      </c>
      <c r="AP37" t="s">
        <v>349</v>
      </c>
      <c r="AQ37" t="s">
        <v>129</v>
      </c>
      <c r="AR37" t="s">
        <v>120</v>
      </c>
      <c r="AS37" t="s">
        <v>129</v>
      </c>
      <c r="AT37">
        <f>-(0.03 %)</f>
        <v>-2.9999999999999997E-4</v>
      </c>
      <c r="AU37" t="s">
        <v>122</v>
      </c>
      <c r="AV37" t="s">
        <v>128</v>
      </c>
      <c r="AW37" t="s">
        <v>129</v>
      </c>
      <c r="AX37" t="s">
        <v>156</v>
      </c>
      <c r="AY37" t="s">
        <v>129</v>
      </c>
      <c r="AZ37" t="s">
        <v>322</v>
      </c>
      <c r="BA37" t="s">
        <v>129</v>
      </c>
      <c r="BB37" t="s">
        <v>349</v>
      </c>
      <c r="BC37" t="s">
        <v>129</v>
      </c>
      <c r="BD37" t="s">
        <v>149</v>
      </c>
      <c r="BE37" t="s">
        <v>129</v>
      </c>
      <c r="BF37" t="s">
        <v>122</v>
      </c>
      <c r="BG37" t="s">
        <v>122</v>
      </c>
      <c r="BH37" t="s">
        <v>133</v>
      </c>
      <c r="BI37" t="s">
        <v>129</v>
      </c>
      <c r="BJ37" t="s">
        <v>134</v>
      </c>
      <c r="BK37" t="s">
        <v>129</v>
      </c>
      <c r="BL37" s="4">
        <v>0.02</v>
      </c>
      <c r="BM37" s="4">
        <v>0.04</v>
      </c>
      <c r="BN37" s="4">
        <v>7.0000000000000007E-2</v>
      </c>
      <c r="BO37" t="s">
        <v>201</v>
      </c>
    </row>
    <row r="38" spans="1:67" x14ac:dyDescent="0.25">
      <c r="A38" t="s">
        <v>626</v>
      </c>
      <c r="B38" t="s">
        <v>627</v>
      </c>
      <c r="C38" t="s">
        <v>99</v>
      </c>
      <c r="D38" t="s">
        <v>628</v>
      </c>
      <c r="E38" t="s">
        <v>139</v>
      </c>
      <c r="F38" t="s">
        <v>102</v>
      </c>
      <c r="G38" t="s">
        <v>629</v>
      </c>
      <c r="H38" t="s">
        <v>630</v>
      </c>
      <c r="I38" t="s">
        <v>105</v>
      </c>
      <c r="J38" t="s">
        <v>106</v>
      </c>
      <c r="K38" t="s">
        <v>107</v>
      </c>
      <c r="L38" s="2">
        <v>0.37638888888888888</v>
      </c>
      <c r="M38" t="s">
        <v>631</v>
      </c>
      <c r="N38" t="s">
        <v>28</v>
      </c>
      <c r="O38" t="s">
        <v>109</v>
      </c>
      <c r="P38" t="s">
        <v>632</v>
      </c>
      <c r="Q38" t="s">
        <v>633</v>
      </c>
      <c r="R38" t="s">
        <v>112</v>
      </c>
      <c r="S38" t="s">
        <v>634</v>
      </c>
      <c r="T38" t="s">
        <v>114</v>
      </c>
      <c r="AC38" t="s">
        <v>115</v>
      </c>
      <c r="AD38">
        <v>443</v>
      </c>
      <c r="AE38" t="b">
        <v>1</v>
      </c>
      <c r="AF38" t="s">
        <v>477</v>
      </c>
      <c r="AG38" t="s">
        <v>635</v>
      </c>
      <c r="AH38" t="s">
        <v>636</v>
      </c>
      <c r="AI38" t="s">
        <v>175</v>
      </c>
      <c r="AJ38" t="s">
        <v>129</v>
      </c>
      <c r="AK38" t="s">
        <v>180</v>
      </c>
      <c r="AL38">
        <f>-(0.03 %)</f>
        <v>-2.9999999999999997E-4</v>
      </c>
      <c r="AM38" t="s">
        <v>122</v>
      </c>
      <c r="AN38" t="s">
        <v>637</v>
      </c>
      <c r="AO38" t="s">
        <v>129</v>
      </c>
      <c r="AP38" t="s">
        <v>636</v>
      </c>
      <c r="AQ38" t="s">
        <v>129</v>
      </c>
      <c r="AR38" t="s">
        <v>129</v>
      </c>
      <c r="AS38" t="s">
        <v>129</v>
      </c>
      <c r="AT38" t="s">
        <v>122</v>
      </c>
      <c r="AU38" t="s">
        <v>122</v>
      </c>
      <c r="AV38" t="s">
        <v>128</v>
      </c>
      <c r="AW38" t="s">
        <v>129</v>
      </c>
      <c r="AX38" t="s">
        <v>156</v>
      </c>
      <c r="AY38" t="s">
        <v>129</v>
      </c>
      <c r="AZ38" t="s">
        <v>132</v>
      </c>
      <c r="BA38" t="s">
        <v>129</v>
      </c>
      <c r="BB38" t="s">
        <v>399</v>
      </c>
      <c r="BC38" t="s">
        <v>129</v>
      </c>
      <c r="BD38" t="s">
        <v>180</v>
      </c>
      <c r="BE38" t="s">
        <v>129</v>
      </c>
      <c r="BF38" t="s">
        <v>122</v>
      </c>
      <c r="BG38" t="s">
        <v>122</v>
      </c>
      <c r="BH38" t="s">
        <v>221</v>
      </c>
      <c r="BI38" t="s">
        <v>129</v>
      </c>
      <c r="BJ38" t="s">
        <v>134</v>
      </c>
      <c r="BK38" t="s">
        <v>129</v>
      </c>
      <c r="BL38" s="4">
        <v>0.01</v>
      </c>
      <c r="BM38" s="4">
        <v>0.02</v>
      </c>
      <c r="BN38" s="4">
        <v>0.05</v>
      </c>
      <c r="BO38" t="s">
        <v>638</v>
      </c>
    </row>
    <row r="39" spans="1:67" x14ac:dyDescent="0.25">
      <c r="A39" t="s">
        <v>639</v>
      </c>
      <c r="B39" t="s">
        <v>640</v>
      </c>
      <c r="C39" t="s">
        <v>99</v>
      </c>
      <c r="D39" t="s">
        <v>641</v>
      </c>
      <c r="E39" t="s">
        <v>185</v>
      </c>
      <c r="F39" t="s">
        <v>102</v>
      </c>
      <c r="G39" t="s">
        <v>245</v>
      </c>
      <c r="H39" t="s">
        <v>246</v>
      </c>
      <c r="I39" t="s">
        <v>105</v>
      </c>
      <c r="J39" t="s">
        <v>106</v>
      </c>
      <c r="K39" t="s">
        <v>107</v>
      </c>
      <c r="L39" s="2">
        <v>0.37638888888888888</v>
      </c>
      <c r="M39" t="s">
        <v>642</v>
      </c>
      <c r="N39" t="s">
        <v>28</v>
      </c>
      <c r="O39" t="s">
        <v>109</v>
      </c>
      <c r="P39" t="s">
        <v>643</v>
      </c>
      <c r="Q39" t="s">
        <v>644</v>
      </c>
      <c r="R39" t="s">
        <v>112</v>
      </c>
      <c r="S39" t="s">
        <v>645</v>
      </c>
      <c r="T39" t="s">
        <v>114</v>
      </c>
      <c r="AC39" t="s">
        <v>115</v>
      </c>
      <c r="AD39">
        <v>443</v>
      </c>
      <c r="AE39" t="b">
        <v>1</v>
      </c>
      <c r="AF39" t="s">
        <v>646</v>
      </c>
      <c r="AG39" t="s">
        <v>647</v>
      </c>
      <c r="AH39" t="s">
        <v>335</v>
      </c>
      <c r="AI39" t="s">
        <v>260</v>
      </c>
      <c r="AJ39" t="s">
        <v>180</v>
      </c>
      <c r="AK39" t="s">
        <v>648</v>
      </c>
      <c r="AL39">
        <f>-(0.21 %)</f>
        <v>-2.0999999999999999E-3</v>
      </c>
      <c r="AM39" t="s">
        <v>649</v>
      </c>
      <c r="AN39" t="s">
        <v>650</v>
      </c>
      <c r="AO39" t="s">
        <v>651</v>
      </c>
      <c r="AP39" t="s">
        <v>652</v>
      </c>
      <c r="AQ39" t="s">
        <v>653</v>
      </c>
      <c r="AR39" t="s">
        <v>120</v>
      </c>
      <c r="AS39" t="s">
        <v>491</v>
      </c>
      <c r="AT39">
        <f>-(0.39 %)</f>
        <v>-3.9000000000000003E-3</v>
      </c>
      <c r="AU39" t="s">
        <v>654</v>
      </c>
      <c r="AV39" t="s">
        <v>155</v>
      </c>
      <c r="AW39" t="s">
        <v>155</v>
      </c>
      <c r="AX39" t="s">
        <v>199</v>
      </c>
      <c r="AY39" t="s">
        <v>199</v>
      </c>
      <c r="AZ39" t="s">
        <v>264</v>
      </c>
      <c r="BA39" t="s">
        <v>129</v>
      </c>
      <c r="BB39" t="s">
        <v>655</v>
      </c>
      <c r="BC39" t="s">
        <v>129</v>
      </c>
      <c r="BD39" t="s">
        <v>149</v>
      </c>
      <c r="BE39" t="s">
        <v>129</v>
      </c>
      <c r="BF39" t="s">
        <v>122</v>
      </c>
      <c r="BG39" t="s">
        <v>122</v>
      </c>
      <c r="BH39" t="s">
        <v>221</v>
      </c>
      <c r="BI39" t="s">
        <v>129</v>
      </c>
      <c r="BJ39" t="s">
        <v>134</v>
      </c>
      <c r="BK39" t="s">
        <v>129</v>
      </c>
      <c r="BL39" s="4">
        <v>0</v>
      </c>
      <c r="BM39" s="4">
        <v>0</v>
      </c>
      <c r="BN39" s="4">
        <v>0.02</v>
      </c>
      <c r="BO39" t="s">
        <v>656</v>
      </c>
    </row>
    <row r="40" spans="1:67" x14ac:dyDescent="0.25">
      <c r="A40" t="s">
        <v>657</v>
      </c>
      <c r="C40" t="s">
        <v>268</v>
      </c>
      <c r="D40" t="s">
        <v>658</v>
      </c>
      <c r="E40" t="s">
        <v>659</v>
      </c>
      <c r="F40" t="s">
        <v>102</v>
      </c>
      <c r="J40" t="s">
        <v>271</v>
      </c>
      <c r="K40" t="s">
        <v>107</v>
      </c>
      <c r="L40" s="2">
        <v>0.37638888888888888</v>
      </c>
      <c r="M40" t="s">
        <v>660</v>
      </c>
      <c r="N40" t="s">
        <v>28</v>
      </c>
      <c r="AD40">
        <v>443</v>
      </c>
      <c r="AE40" t="b">
        <v>1</v>
      </c>
      <c r="AF40" t="s">
        <v>251</v>
      </c>
      <c r="AG40" t="s">
        <v>129</v>
      </c>
      <c r="AH40" t="s">
        <v>661</v>
      </c>
      <c r="AI40" t="s">
        <v>129</v>
      </c>
      <c r="AJ40" t="s">
        <v>129</v>
      </c>
      <c r="AK40" t="s">
        <v>129</v>
      </c>
      <c r="AL40" t="s">
        <v>122</v>
      </c>
      <c r="AM40" t="s">
        <v>122</v>
      </c>
      <c r="AN40" t="s">
        <v>662</v>
      </c>
      <c r="AO40" t="s">
        <v>129</v>
      </c>
      <c r="AP40" t="s">
        <v>663</v>
      </c>
      <c r="AQ40" t="s">
        <v>129</v>
      </c>
      <c r="AR40" t="s">
        <v>129</v>
      </c>
      <c r="AS40" t="s">
        <v>129</v>
      </c>
      <c r="AT40">
        <f>-(0.13 %)</f>
        <v>-1.2999999999999999E-3</v>
      </c>
      <c r="AU40" t="s">
        <v>122</v>
      </c>
      <c r="AV40" t="s">
        <v>664</v>
      </c>
      <c r="AW40" t="s">
        <v>129</v>
      </c>
      <c r="AX40" t="s">
        <v>156</v>
      </c>
      <c r="AY40" t="s">
        <v>129</v>
      </c>
      <c r="AZ40" t="s">
        <v>322</v>
      </c>
      <c r="BA40" t="s">
        <v>129</v>
      </c>
      <c r="BB40" t="s">
        <v>665</v>
      </c>
      <c r="BC40" t="s">
        <v>129</v>
      </c>
      <c r="BD40" t="s">
        <v>180</v>
      </c>
      <c r="BE40" t="s">
        <v>129</v>
      </c>
      <c r="BF40" t="s">
        <v>122</v>
      </c>
      <c r="BG40" t="s">
        <v>122</v>
      </c>
      <c r="BH40" t="s">
        <v>133</v>
      </c>
      <c r="BI40" t="s">
        <v>129</v>
      </c>
      <c r="BJ40" t="s">
        <v>134</v>
      </c>
      <c r="BK40" t="s">
        <v>129</v>
      </c>
      <c r="BL40" s="4">
        <v>0</v>
      </c>
      <c r="BM40" s="4">
        <v>0</v>
      </c>
      <c r="BN40" s="4">
        <v>0.01</v>
      </c>
      <c r="BO40" t="s">
        <v>666</v>
      </c>
    </row>
    <row r="41" spans="1:67" x14ac:dyDescent="0.25">
      <c r="A41" t="s">
        <v>667</v>
      </c>
      <c r="C41" t="s">
        <v>268</v>
      </c>
      <c r="D41" t="s">
        <v>668</v>
      </c>
      <c r="E41" t="s">
        <v>355</v>
      </c>
      <c r="F41" t="s">
        <v>102</v>
      </c>
      <c r="J41" t="s">
        <v>271</v>
      </c>
      <c r="K41" t="s">
        <v>107</v>
      </c>
      <c r="L41" s="2">
        <v>0.37638888888888888</v>
      </c>
      <c r="M41" t="s">
        <v>669</v>
      </c>
      <c r="N41" t="s">
        <v>28</v>
      </c>
      <c r="AD41">
        <v>443</v>
      </c>
      <c r="AE41" t="b">
        <v>1</v>
      </c>
      <c r="AF41" t="s">
        <v>251</v>
      </c>
      <c r="AG41" t="s">
        <v>129</v>
      </c>
      <c r="AH41" t="s">
        <v>663</v>
      </c>
      <c r="AI41" t="s">
        <v>129</v>
      </c>
      <c r="AJ41" t="s">
        <v>129</v>
      </c>
      <c r="AK41" t="s">
        <v>129</v>
      </c>
      <c r="AL41">
        <f>-(0.06 %)</f>
        <v>-5.9999999999999995E-4</v>
      </c>
      <c r="AM41" t="s">
        <v>122</v>
      </c>
      <c r="AN41" t="s">
        <v>670</v>
      </c>
      <c r="AO41" t="s">
        <v>129</v>
      </c>
      <c r="AP41" t="s">
        <v>663</v>
      </c>
      <c r="AQ41" t="s">
        <v>129</v>
      </c>
      <c r="AR41" t="s">
        <v>129</v>
      </c>
      <c r="AS41" t="s">
        <v>129</v>
      </c>
      <c r="AT41" t="s">
        <v>122</v>
      </c>
      <c r="AU41" t="s">
        <v>122</v>
      </c>
      <c r="AV41" t="s">
        <v>128</v>
      </c>
      <c r="AW41" t="s">
        <v>129</v>
      </c>
      <c r="AX41" t="s">
        <v>156</v>
      </c>
      <c r="AY41" t="s">
        <v>129</v>
      </c>
      <c r="AZ41" t="s">
        <v>157</v>
      </c>
      <c r="BA41" t="s">
        <v>129</v>
      </c>
      <c r="BB41" t="s">
        <v>663</v>
      </c>
      <c r="BC41" t="s">
        <v>129</v>
      </c>
      <c r="BD41" t="s">
        <v>180</v>
      </c>
      <c r="BE41" t="s">
        <v>129</v>
      </c>
      <c r="BF41" t="s">
        <v>122</v>
      </c>
      <c r="BG41" t="s">
        <v>122</v>
      </c>
      <c r="BH41" t="s">
        <v>133</v>
      </c>
      <c r="BI41" t="s">
        <v>129</v>
      </c>
      <c r="BJ41" t="s">
        <v>134</v>
      </c>
      <c r="BK41" t="s">
        <v>129</v>
      </c>
      <c r="BL41" s="4">
        <v>0.01</v>
      </c>
      <c r="BM41" s="4">
        <v>0.02</v>
      </c>
      <c r="BN41" s="4">
        <v>0.06</v>
      </c>
      <c r="BO41" t="s">
        <v>671</v>
      </c>
    </row>
    <row r="42" spans="1:67" x14ac:dyDescent="0.25">
      <c r="A42" t="s">
        <v>672</v>
      </c>
      <c r="B42" t="s">
        <v>673</v>
      </c>
      <c r="C42" t="s">
        <v>99</v>
      </c>
      <c r="D42" t="s">
        <v>674</v>
      </c>
      <c r="E42" t="s">
        <v>675</v>
      </c>
      <c r="F42" t="s">
        <v>102</v>
      </c>
      <c r="G42" t="s">
        <v>103</v>
      </c>
      <c r="H42" t="s">
        <v>104</v>
      </c>
      <c r="I42" t="s">
        <v>105</v>
      </c>
      <c r="J42" t="s">
        <v>106</v>
      </c>
      <c r="K42" t="s">
        <v>107</v>
      </c>
      <c r="L42" s="2">
        <v>0.37708333333333338</v>
      </c>
      <c r="M42" t="s">
        <v>676</v>
      </c>
      <c r="N42" t="s">
        <v>28</v>
      </c>
      <c r="O42" t="s">
        <v>109</v>
      </c>
      <c r="P42" t="s">
        <v>677</v>
      </c>
      <c r="Q42" t="s">
        <v>678</v>
      </c>
      <c r="R42" t="s">
        <v>112</v>
      </c>
      <c r="S42" t="s">
        <v>679</v>
      </c>
      <c r="T42" t="s">
        <v>114</v>
      </c>
      <c r="AC42" t="s">
        <v>115</v>
      </c>
      <c r="AD42">
        <v>443</v>
      </c>
      <c r="AE42" t="b">
        <v>1</v>
      </c>
      <c r="AF42" t="s">
        <v>680</v>
      </c>
      <c r="AG42" t="s">
        <v>129</v>
      </c>
      <c r="AH42" t="s">
        <v>219</v>
      </c>
      <c r="AI42" t="s">
        <v>129</v>
      </c>
      <c r="AJ42" t="s">
        <v>148</v>
      </c>
      <c r="AK42" t="s">
        <v>129</v>
      </c>
      <c r="AL42" t="s">
        <v>681</v>
      </c>
      <c r="AM42" t="s">
        <v>122</v>
      </c>
      <c r="AN42" t="s">
        <v>682</v>
      </c>
      <c r="AO42" t="s">
        <v>129</v>
      </c>
      <c r="AP42" t="s">
        <v>349</v>
      </c>
      <c r="AQ42" t="s">
        <v>129</v>
      </c>
      <c r="AR42" t="s">
        <v>121</v>
      </c>
      <c r="AS42" t="s">
        <v>129</v>
      </c>
      <c r="AT42" t="s">
        <v>683</v>
      </c>
      <c r="AU42" t="s">
        <v>122</v>
      </c>
      <c r="AV42" t="s">
        <v>155</v>
      </c>
      <c r="AW42" t="s">
        <v>129</v>
      </c>
      <c r="AX42" t="s">
        <v>156</v>
      </c>
      <c r="AY42" t="s">
        <v>129</v>
      </c>
      <c r="AZ42" t="s">
        <v>238</v>
      </c>
      <c r="BA42" t="s">
        <v>129</v>
      </c>
      <c r="BB42" t="s">
        <v>399</v>
      </c>
      <c r="BC42" t="s">
        <v>129</v>
      </c>
      <c r="BD42" t="s">
        <v>371</v>
      </c>
      <c r="BE42" t="s">
        <v>129</v>
      </c>
      <c r="BF42" t="s">
        <v>122</v>
      </c>
      <c r="BG42" t="s">
        <v>122</v>
      </c>
      <c r="BH42" t="s">
        <v>133</v>
      </c>
      <c r="BI42" t="s">
        <v>129</v>
      </c>
      <c r="BJ42" t="s">
        <v>134</v>
      </c>
      <c r="BK42" t="s">
        <v>129</v>
      </c>
      <c r="BL42" s="4">
        <v>7.0000000000000007E-2</v>
      </c>
      <c r="BM42" s="4">
        <v>0.1</v>
      </c>
      <c r="BN42" s="4">
        <v>0.14000000000000001</v>
      </c>
      <c r="BO42" t="s">
        <v>684</v>
      </c>
    </row>
    <row r="43" spans="1:67" x14ac:dyDescent="0.25">
      <c r="A43" t="s">
        <v>685</v>
      </c>
      <c r="B43" t="s">
        <v>685</v>
      </c>
      <c r="C43" t="s">
        <v>99</v>
      </c>
      <c r="D43" t="s">
        <v>686</v>
      </c>
      <c r="E43" t="s">
        <v>139</v>
      </c>
      <c r="F43" t="s">
        <v>102</v>
      </c>
      <c r="G43" t="s">
        <v>687</v>
      </c>
      <c r="H43" t="s">
        <v>688</v>
      </c>
      <c r="I43" t="s">
        <v>105</v>
      </c>
      <c r="J43" t="s">
        <v>106</v>
      </c>
      <c r="K43" t="s">
        <v>107</v>
      </c>
      <c r="L43" s="2">
        <v>0.37708333333333338</v>
      </c>
      <c r="M43" t="s">
        <v>689</v>
      </c>
      <c r="N43" t="s">
        <v>28</v>
      </c>
      <c r="O43" t="s">
        <v>109</v>
      </c>
      <c r="P43" t="s">
        <v>690</v>
      </c>
      <c r="Q43" t="s">
        <v>691</v>
      </c>
      <c r="R43" t="s">
        <v>112</v>
      </c>
      <c r="S43" t="s">
        <v>692</v>
      </c>
      <c r="T43" t="s">
        <v>114</v>
      </c>
      <c r="AC43" t="s">
        <v>115</v>
      </c>
      <c r="AD43">
        <v>443</v>
      </c>
      <c r="AE43" t="b">
        <v>1</v>
      </c>
      <c r="AF43" t="s">
        <v>680</v>
      </c>
      <c r="AG43" t="s">
        <v>129</v>
      </c>
      <c r="AH43" t="s">
        <v>118</v>
      </c>
      <c r="AI43" t="s">
        <v>129</v>
      </c>
      <c r="AJ43" t="s">
        <v>129</v>
      </c>
      <c r="AK43" t="s">
        <v>129</v>
      </c>
      <c r="AL43">
        <f>-(0.09 %)</f>
        <v>-8.9999999999999998E-4</v>
      </c>
      <c r="AM43" t="s">
        <v>122</v>
      </c>
      <c r="AN43" t="s">
        <v>693</v>
      </c>
      <c r="AO43" t="s">
        <v>440</v>
      </c>
      <c r="AP43" t="s">
        <v>118</v>
      </c>
      <c r="AQ43" t="s">
        <v>147</v>
      </c>
      <c r="AR43" t="s">
        <v>120</v>
      </c>
      <c r="AS43" t="s">
        <v>121</v>
      </c>
      <c r="AT43">
        <f>-(0.04 %)</f>
        <v>-4.0000000000000002E-4</v>
      </c>
      <c r="AU43" t="s">
        <v>122</v>
      </c>
      <c r="AV43" t="s">
        <v>155</v>
      </c>
      <c r="AW43" t="s">
        <v>129</v>
      </c>
      <c r="AX43" t="s">
        <v>156</v>
      </c>
      <c r="AY43" t="s">
        <v>129</v>
      </c>
      <c r="AZ43" t="s">
        <v>375</v>
      </c>
      <c r="BA43" t="s">
        <v>129</v>
      </c>
      <c r="BB43" t="s">
        <v>219</v>
      </c>
      <c r="BC43" t="s">
        <v>129</v>
      </c>
      <c r="BD43" t="s">
        <v>180</v>
      </c>
      <c r="BE43" t="s">
        <v>129</v>
      </c>
      <c r="BF43" t="s">
        <v>122</v>
      </c>
      <c r="BG43" t="s">
        <v>122</v>
      </c>
      <c r="BH43" t="s">
        <v>133</v>
      </c>
      <c r="BI43" t="s">
        <v>129</v>
      </c>
      <c r="BJ43" t="s">
        <v>134</v>
      </c>
      <c r="BK43" t="s">
        <v>129</v>
      </c>
      <c r="BL43" s="4">
        <v>0.01</v>
      </c>
      <c r="BM43" s="4">
        <v>0.03</v>
      </c>
      <c r="BN43" s="4">
        <v>7.0000000000000007E-2</v>
      </c>
      <c r="BO43" t="s">
        <v>694</v>
      </c>
    </row>
    <row r="44" spans="1:67" x14ac:dyDescent="0.25">
      <c r="A44" t="s">
        <v>695</v>
      </c>
      <c r="B44" t="s">
        <v>696</v>
      </c>
      <c r="C44" t="s">
        <v>99</v>
      </c>
      <c r="D44" t="s">
        <v>697</v>
      </c>
      <c r="E44" t="s">
        <v>139</v>
      </c>
      <c r="F44" t="s">
        <v>102</v>
      </c>
      <c r="G44" t="s">
        <v>103</v>
      </c>
      <c r="H44" t="s">
        <v>104</v>
      </c>
      <c r="J44" t="s">
        <v>106</v>
      </c>
      <c r="K44" t="s">
        <v>107</v>
      </c>
      <c r="L44" s="2">
        <v>0.37777777777777777</v>
      </c>
      <c r="M44" t="s">
        <v>698</v>
      </c>
      <c r="N44" t="s">
        <v>28</v>
      </c>
      <c r="O44" t="s">
        <v>109</v>
      </c>
      <c r="P44" t="s">
        <v>699</v>
      </c>
      <c r="Q44" t="s">
        <v>700</v>
      </c>
      <c r="R44" t="s">
        <v>112</v>
      </c>
      <c r="S44" t="s">
        <v>701</v>
      </c>
      <c r="T44" t="s">
        <v>114</v>
      </c>
      <c r="AC44" t="s">
        <v>115</v>
      </c>
      <c r="AD44">
        <v>443</v>
      </c>
      <c r="AE44" t="b">
        <v>1</v>
      </c>
      <c r="AF44" t="s">
        <v>504</v>
      </c>
      <c r="AG44" t="s">
        <v>702</v>
      </c>
      <c r="AH44" t="s">
        <v>400</v>
      </c>
      <c r="AI44" t="s">
        <v>153</v>
      </c>
      <c r="AJ44" t="s">
        <v>129</v>
      </c>
      <c r="AK44" t="s">
        <v>180</v>
      </c>
      <c r="AL44" t="s">
        <v>703</v>
      </c>
      <c r="AM44" t="s">
        <v>704</v>
      </c>
      <c r="AN44" t="s">
        <v>411</v>
      </c>
      <c r="AO44" t="s">
        <v>129</v>
      </c>
      <c r="AP44" t="s">
        <v>400</v>
      </c>
      <c r="AQ44" t="s">
        <v>129</v>
      </c>
      <c r="AR44" t="s">
        <v>129</v>
      </c>
      <c r="AS44" t="s">
        <v>129</v>
      </c>
      <c r="AT44" t="s">
        <v>705</v>
      </c>
      <c r="AU44" t="s">
        <v>122</v>
      </c>
      <c r="AV44" t="s">
        <v>128</v>
      </c>
      <c r="AW44" t="s">
        <v>129</v>
      </c>
      <c r="AX44" t="s">
        <v>156</v>
      </c>
      <c r="AY44" t="s">
        <v>129</v>
      </c>
      <c r="AZ44" t="s">
        <v>706</v>
      </c>
      <c r="BA44" t="s">
        <v>129</v>
      </c>
      <c r="BB44" t="s">
        <v>127</v>
      </c>
      <c r="BC44" t="s">
        <v>129</v>
      </c>
      <c r="BD44" t="s">
        <v>121</v>
      </c>
      <c r="BE44" t="s">
        <v>129</v>
      </c>
      <c r="BF44" t="s">
        <v>122</v>
      </c>
      <c r="BG44" t="s">
        <v>122</v>
      </c>
      <c r="BH44" t="s">
        <v>221</v>
      </c>
      <c r="BI44" t="s">
        <v>129</v>
      </c>
      <c r="BJ44" t="s">
        <v>134</v>
      </c>
      <c r="BK44" t="s">
        <v>129</v>
      </c>
      <c r="BL44" s="4">
        <v>0.04</v>
      </c>
      <c r="BM44" s="4">
        <v>0.05</v>
      </c>
      <c r="BN44" s="4">
        <v>0.09</v>
      </c>
      <c r="BO44" t="s">
        <v>707</v>
      </c>
    </row>
    <row r="45" spans="1:67" x14ac:dyDescent="0.25">
      <c r="A45" t="s">
        <v>708</v>
      </c>
      <c r="C45" t="s">
        <v>268</v>
      </c>
      <c r="D45" t="s">
        <v>709</v>
      </c>
      <c r="E45" t="s">
        <v>710</v>
      </c>
      <c r="F45" t="s">
        <v>165</v>
      </c>
      <c r="J45" t="s">
        <v>271</v>
      </c>
      <c r="K45" t="s">
        <v>711</v>
      </c>
      <c r="L45" s="2">
        <v>0.37777777777777777</v>
      </c>
      <c r="M45" t="s">
        <v>712</v>
      </c>
      <c r="N45" t="s">
        <v>28</v>
      </c>
      <c r="AD45">
        <v>443</v>
      </c>
      <c r="AE45" t="b">
        <v>1</v>
      </c>
      <c r="AF45" t="s">
        <v>713</v>
      </c>
      <c r="AG45" t="s">
        <v>129</v>
      </c>
      <c r="AH45" t="s">
        <v>127</v>
      </c>
      <c r="AI45" t="s">
        <v>129</v>
      </c>
      <c r="AJ45" t="s">
        <v>120</v>
      </c>
      <c r="AK45" t="s">
        <v>129</v>
      </c>
      <c r="AL45" t="s">
        <v>714</v>
      </c>
      <c r="AM45" t="s">
        <v>122</v>
      </c>
      <c r="AN45" t="s">
        <v>715</v>
      </c>
      <c r="AO45" t="s">
        <v>129</v>
      </c>
      <c r="AP45" t="s">
        <v>200</v>
      </c>
      <c r="AQ45" t="s">
        <v>129</v>
      </c>
      <c r="AR45" t="s">
        <v>121</v>
      </c>
      <c r="AS45" t="s">
        <v>129</v>
      </c>
      <c r="AT45" t="s">
        <v>122</v>
      </c>
      <c r="AU45" t="s">
        <v>122</v>
      </c>
      <c r="AV45" t="s">
        <v>128</v>
      </c>
      <c r="AW45" t="s">
        <v>129</v>
      </c>
      <c r="AX45" t="s">
        <v>130</v>
      </c>
      <c r="AY45" t="s">
        <v>129</v>
      </c>
      <c r="AZ45" t="s">
        <v>179</v>
      </c>
      <c r="BA45" t="s">
        <v>129</v>
      </c>
      <c r="BB45" t="s">
        <v>147</v>
      </c>
      <c r="BC45" t="s">
        <v>129</v>
      </c>
      <c r="BD45" t="s">
        <v>148</v>
      </c>
      <c r="BE45" t="s">
        <v>129</v>
      </c>
      <c r="BF45" t="s">
        <v>122</v>
      </c>
      <c r="BG45" t="s">
        <v>122</v>
      </c>
      <c r="BH45" t="s">
        <v>133</v>
      </c>
      <c r="BI45" t="s">
        <v>129</v>
      </c>
      <c r="BJ45" t="s">
        <v>134</v>
      </c>
      <c r="BK45" t="s">
        <v>129</v>
      </c>
      <c r="BL45" s="4">
        <v>0.01</v>
      </c>
      <c r="BM45" s="4">
        <v>0.02</v>
      </c>
      <c r="BN45" s="4">
        <v>0.05</v>
      </c>
      <c r="BO45" t="s">
        <v>716</v>
      </c>
    </row>
    <row r="46" spans="1:67" x14ac:dyDescent="0.25">
      <c r="A46" t="s">
        <v>717</v>
      </c>
      <c r="B46" t="s">
        <v>717</v>
      </c>
      <c r="C46" t="s">
        <v>99</v>
      </c>
      <c r="D46" t="s">
        <v>718</v>
      </c>
      <c r="E46" t="s">
        <v>185</v>
      </c>
      <c r="F46" t="s">
        <v>102</v>
      </c>
      <c r="G46" t="s">
        <v>103</v>
      </c>
      <c r="H46" t="s">
        <v>104</v>
      </c>
      <c r="J46" t="s">
        <v>106</v>
      </c>
      <c r="K46" t="s">
        <v>107</v>
      </c>
      <c r="L46" s="2">
        <v>0.37777777777777777</v>
      </c>
      <c r="M46" t="s">
        <v>719</v>
      </c>
      <c r="N46" t="s">
        <v>28</v>
      </c>
      <c r="O46" t="s">
        <v>109</v>
      </c>
      <c r="P46" t="s">
        <v>720</v>
      </c>
      <c r="Q46" t="s">
        <v>721</v>
      </c>
      <c r="R46" t="s">
        <v>112</v>
      </c>
      <c r="S46" t="s">
        <v>722</v>
      </c>
      <c r="T46" t="s">
        <v>114</v>
      </c>
      <c r="AC46" t="s">
        <v>115</v>
      </c>
      <c r="AD46">
        <v>443</v>
      </c>
      <c r="AE46" t="b">
        <v>1</v>
      </c>
      <c r="AF46" t="s">
        <v>680</v>
      </c>
      <c r="AG46" t="s">
        <v>129</v>
      </c>
      <c r="AH46" t="s">
        <v>400</v>
      </c>
      <c r="AI46" t="s">
        <v>129</v>
      </c>
      <c r="AJ46" t="s">
        <v>121</v>
      </c>
      <c r="AK46" t="s">
        <v>129</v>
      </c>
      <c r="AL46" t="s">
        <v>723</v>
      </c>
      <c r="AM46" t="s">
        <v>122</v>
      </c>
      <c r="AN46" t="s">
        <v>151</v>
      </c>
      <c r="AO46" t="s">
        <v>129</v>
      </c>
      <c r="AP46" t="s">
        <v>400</v>
      </c>
      <c r="AQ46" t="s">
        <v>129</v>
      </c>
      <c r="AR46" t="s">
        <v>121</v>
      </c>
      <c r="AS46" t="s">
        <v>129</v>
      </c>
      <c r="AT46" t="s">
        <v>724</v>
      </c>
      <c r="AU46" t="s">
        <v>122</v>
      </c>
      <c r="AV46" t="s">
        <v>128</v>
      </c>
      <c r="AW46" t="s">
        <v>129</v>
      </c>
      <c r="AX46" t="s">
        <v>156</v>
      </c>
      <c r="AY46" t="s">
        <v>129</v>
      </c>
      <c r="AZ46" t="s">
        <v>157</v>
      </c>
      <c r="BA46" t="s">
        <v>129</v>
      </c>
      <c r="BB46" t="s">
        <v>219</v>
      </c>
      <c r="BC46" t="s">
        <v>129</v>
      </c>
      <c r="BD46" t="s">
        <v>239</v>
      </c>
      <c r="BE46" t="s">
        <v>129</v>
      </c>
      <c r="BF46" t="s">
        <v>122</v>
      </c>
      <c r="BG46" t="s">
        <v>122</v>
      </c>
      <c r="BH46" t="s">
        <v>133</v>
      </c>
      <c r="BI46" t="s">
        <v>129</v>
      </c>
      <c r="BJ46" t="s">
        <v>134</v>
      </c>
      <c r="BK46" t="s">
        <v>129</v>
      </c>
      <c r="BL46" s="4">
        <v>0.01</v>
      </c>
      <c r="BM46" s="4">
        <v>0.03</v>
      </c>
      <c r="BN46" s="4">
        <v>0.06</v>
      </c>
      <c r="BO46" t="s">
        <v>725</v>
      </c>
    </row>
    <row r="47" spans="1:67" x14ac:dyDescent="0.25">
      <c r="A47" t="s">
        <v>726</v>
      </c>
      <c r="C47" t="s">
        <v>268</v>
      </c>
      <c r="D47" t="s">
        <v>727</v>
      </c>
      <c r="E47" t="s">
        <v>139</v>
      </c>
      <c r="F47" t="s">
        <v>102</v>
      </c>
      <c r="J47" t="s">
        <v>271</v>
      </c>
      <c r="K47" t="s">
        <v>107</v>
      </c>
      <c r="L47" s="2">
        <v>0.37777777777777777</v>
      </c>
      <c r="M47" t="s">
        <v>728</v>
      </c>
      <c r="N47" t="s">
        <v>28</v>
      </c>
      <c r="AD47">
        <v>443</v>
      </c>
      <c r="AE47" t="b">
        <v>1</v>
      </c>
      <c r="AF47" t="s">
        <v>680</v>
      </c>
      <c r="AG47" t="s">
        <v>129</v>
      </c>
      <c r="AH47" t="s">
        <v>636</v>
      </c>
      <c r="AI47" t="s">
        <v>129</v>
      </c>
      <c r="AJ47" t="s">
        <v>121</v>
      </c>
      <c r="AK47" t="s">
        <v>129</v>
      </c>
      <c r="AL47" t="s">
        <v>729</v>
      </c>
      <c r="AM47" t="s">
        <v>122</v>
      </c>
      <c r="AN47" t="s">
        <v>730</v>
      </c>
      <c r="AO47" t="s">
        <v>129</v>
      </c>
      <c r="AP47" t="s">
        <v>119</v>
      </c>
      <c r="AQ47" t="s">
        <v>129</v>
      </c>
      <c r="AR47" t="s">
        <v>121</v>
      </c>
      <c r="AS47" t="s">
        <v>129</v>
      </c>
      <c r="AT47" t="s">
        <v>731</v>
      </c>
      <c r="AU47" t="s">
        <v>122</v>
      </c>
      <c r="AV47" t="s">
        <v>155</v>
      </c>
      <c r="AW47" t="s">
        <v>129</v>
      </c>
      <c r="AX47" t="s">
        <v>156</v>
      </c>
      <c r="AY47" t="s">
        <v>129</v>
      </c>
      <c r="AZ47" t="s">
        <v>157</v>
      </c>
      <c r="BA47" t="s">
        <v>129</v>
      </c>
      <c r="BB47" t="s">
        <v>468</v>
      </c>
      <c r="BC47" t="s">
        <v>129</v>
      </c>
      <c r="BD47" t="s">
        <v>363</v>
      </c>
      <c r="BE47" t="s">
        <v>129</v>
      </c>
      <c r="BF47" t="s">
        <v>122</v>
      </c>
      <c r="BG47" t="s">
        <v>122</v>
      </c>
      <c r="BH47" t="s">
        <v>133</v>
      </c>
      <c r="BI47" t="s">
        <v>129</v>
      </c>
      <c r="BJ47" t="s">
        <v>134</v>
      </c>
      <c r="BK47" t="s">
        <v>129</v>
      </c>
      <c r="BL47" s="4">
        <v>0</v>
      </c>
      <c r="BM47" s="4">
        <v>0.01</v>
      </c>
      <c r="BN47" s="4">
        <v>0.03</v>
      </c>
      <c r="BO47" t="s">
        <v>266</v>
      </c>
    </row>
    <row r="48" spans="1:67" x14ac:dyDescent="0.25">
      <c r="A48" t="s">
        <v>732</v>
      </c>
      <c r="B48" t="s">
        <v>733</v>
      </c>
      <c r="C48" t="s">
        <v>99</v>
      </c>
      <c r="D48" t="s">
        <v>734</v>
      </c>
      <c r="E48" t="s">
        <v>270</v>
      </c>
      <c r="F48" t="s">
        <v>102</v>
      </c>
      <c r="G48" t="s">
        <v>103</v>
      </c>
      <c r="H48" t="s">
        <v>499</v>
      </c>
      <c r="I48" t="s">
        <v>105</v>
      </c>
      <c r="J48" t="s">
        <v>106</v>
      </c>
      <c r="K48" t="s">
        <v>107</v>
      </c>
      <c r="L48" s="2">
        <v>0.37847222222222227</v>
      </c>
      <c r="M48" t="s">
        <v>735</v>
      </c>
      <c r="N48" t="s">
        <v>28</v>
      </c>
      <c r="O48" t="s">
        <v>109</v>
      </c>
      <c r="P48" t="s">
        <v>736</v>
      </c>
      <c r="Q48" t="s">
        <v>737</v>
      </c>
      <c r="R48" t="s">
        <v>112</v>
      </c>
      <c r="S48" t="s">
        <v>738</v>
      </c>
      <c r="T48" t="s">
        <v>114</v>
      </c>
      <c r="AC48" t="s">
        <v>115</v>
      </c>
      <c r="AD48">
        <v>443</v>
      </c>
      <c r="AE48" t="b">
        <v>1</v>
      </c>
      <c r="AF48" t="s">
        <v>739</v>
      </c>
      <c r="AG48" t="s">
        <v>129</v>
      </c>
      <c r="AH48" t="s">
        <v>740</v>
      </c>
      <c r="AI48" t="s">
        <v>129</v>
      </c>
      <c r="AJ48" t="s">
        <v>121</v>
      </c>
      <c r="AK48" t="s">
        <v>129</v>
      </c>
      <c r="AL48" t="s">
        <v>741</v>
      </c>
      <c r="AM48" t="s">
        <v>122</v>
      </c>
      <c r="AN48" t="s">
        <v>742</v>
      </c>
      <c r="AO48" t="s">
        <v>743</v>
      </c>
      <c r="AP48" t="s">
        <v>445</v>
      </c>
      <c r="AQ48" t="s">
        <v>289</v>
      </c>
      <c r="AR48" t="s">
        <v>148</v>
      </c>
      <c r="AS48" t="s">
        <v>180</v>
      </c>
      <c r="AT48" t="s">
        <v>744</v>
      </c>
      <c r="AU48" t="s">
        <v>122</v>
      </c>
      <c r="AV48" t="s">
        <v>128</v>
      </c>
      <c r="AW48" t="s">
        <v>129</v>
      </c>
      <c r="AX48" t="s">
        <v>387</v>
      </c>
      <c r="AY48" t="s">
        <v>129</v>
      </c>
      <c r="AZ48" t="s">
        <v>745</v>
      </c>
      <c r="BA48" t="s">
        <v>129</v>
      </c>
      <c r="BB48" t="s">
        <v>308</v>
      </c>
      <c r="BC48" t="s">
        <v>129</v>
      </c>
      <c r="BD48" t="s">
        <v>261</v>
      </c>
      <c r="BE48" t="s">
        <v>129</v>
      </c>
      <c r="BF48" t="s">
        <v>122</v>
      </c>
      <c r="BG48" t="s">
        <v>122</v>
      </c>
      <c r="BH48" t="s">
        <v>221</v>
      </c>
      <c r="BI48" t="s">
        <v>129</v>
      </c>
      <c r="BJ48" t="s">
        <v>134</v>
      </c>
      <c r="BK48" t="s">
        <v>129</v>
      </c>
      <c r="BL48" s="4">
        <v>0.06</v>
      </c>
      <c r="BM48" s="4">
        <v>0.09</v>
      </c>
      <c r="BN48" s="4">
        <v>0.16</v>
      </c>
      <c r="BO48" t="s">
        <v>746</v>
      </c>
    </row>
    <row r="49" spans="1:67" x14ac:dyDescent="0.25">
      <c r="A49" t="s">
        <v>747</v>
      </c>
      <c r="B49" t="s">
        <v>748</v>
      </c>
      <c r="C49" t="s">
        <v>99</v>
      </c>
      <c r="D49" t="s">
        <v>749</v>
      </c>
      <c r="E49" t="s">
        <v>139</v>
      </c>
      <c r="F49" t="s">
        <v>102</v>
      </c>
      <c r="G49" t="s">
        <v>103</v>
      </c>
      <c r="H49" t="s">
        <v>104</v>
      </c>
      <c r="I49" t="s">
        <v>105</v>
      </c>
      <c r="J49" t="s">
        <v>106</v>
      </c>
      <c r="K49" t="s">
        <v>107</v>
      </c>
      <c r="L49" s="2">
        <v>0.37847222222222227</v>
      </c>
      <c r="M49" t="s">
        <v>750</v>
      </c>
      <c r="N49" t="s">
        <v>28</v>
      </c>
      <c r="O49" t="s">
        <v>109</v>
      </c>
      <c r="P49" t="s">
        <v>751</v>
      </c>
      <c r="Q49" t="s">
        <v>752</v>
      </c>
      <c r="R49" t="s">
        <v>112</v>
      </c>
      <c r="S49" t="s">
        <v>753</v>
      </c>
      <c r="T49" t="s">
        <v>114</v>
      </c>
      <c r="AC49" t="s">
        <v>115</v>
      </c>
      <c r="AD49">
        <v>443</v>
      </c>
      <c r="AE49" t="b">
        <v>1</v>
      </c>
      <c r="AF49" t="s">
        <v>680</v>
      </c>
      <c r="AG49" t="s">
        <v>129</v>
      </c>
      <c r="AH49" t="s">
        <v>153</v>
      </c>
      <c r="AI49" t="s">
        <v>129</v>
      </c>
      <c r="AJ49" t="s">
        <v>149</v>
      </c>
      <c r="AK49" t="s">
        <v>129</v>
      </c>
      <c r="AL49" t="s">
        <v>754</v>
      </c>
      <c r="AM49" t="s">
        <v>122</v>
      </c>
      <c r="AN49" t="s">
        <v>755</v>
      </c>
      <c r="AO49" t="s">
        <v>129</v>
      </c>
      <c r="AP49" t="s">
        <v>192</v>
      </c>
      <c r="AQ49" t="s">
        <v>129</v>
      </c>
      <c r="AR49" t="s">
        <v>149</v>
      </c>
      <c r="AS49" t="s">
        <v>129</v>
      </c>
      <c r="AT49" t="s">
        <v>756</v>
      </c>
      <c r="AU49" t="s">
        <v>122</v>
      </c>
      <c r="AV49" t="s">
        <v>128</v>
      </c>
      <c r="AW49" t="s">
        <v>129</v>
      </c>
      <c r="AX49" t="s">
        <v>156</v>
      </c>
      <c r="AY49" t="s">
        <v>129</v>
      </c>
      <c r="AZ49" t="s">
        <v>157</v>
      </c>
      <c r="BA49" t="s">
        <v>129</v>
      </c>
      <c r="BB49" t="s">
        <v>414</v>
      </c>
      <c r="BC49" t="s">
        <v>129</v>
      </c>
      <c r="BD49" t="s">
        <v>757</v>
      </c>
      <c r="BE49" t="s">
        <v>129</v>
      </c>
      <c r="BF49" t="s">
        <v>122</v>
      </c>
      <c r="BG49" t="s">
        <v>122</v>
      </c>
      <c r="BH49" t="s">
        <v>133</v>
      </c>
      <c r="BI49" t="s">
        <v>129</v>
      </c>
      <c r="BJ49" t="s">
        <v>134</v>
      </c>
      <c r="BK49" t="s">
        <v>129</v>
      </c>
      <c r="BL49" s="4">
        <v>0.05</v>
      </c>
      <c r="BM49" s="4">
        <v>7.0000000000000007E-2</v>
      </c>
      <c r="BN49" s="4">
        <v>0.12</v>
      </c>
      <c r="BO49" t="s">
        <v>240</v>
      </c>
    </row>
    <row r="50" spans="1:67" x14ac:dyDescent="0.25">
      <c r="A50" t="s">
        <v>758</v>
      </c>
      <c r="C50" t="s">
        <v>268</v>
      </c>
      <c r="D50" t="s">
        <v>759</v>
      </c>
      <c r="E50" t="s">
        <v>139</v>
      </c>
      <c r="F50" t="s">
        <v>102</v>
      </c>
      <c r="J50" t="s">
        <v>271</v>
      </c>
      <c r="K50" t="s">
        <v>107</v>
      </c>
      <c r="L50" s="2">
        <v>0.37916666666666665</v>
      </c>
      <c r="M50" t="s">
        <v>760</v>
      </c>
      <c r="N50" t="s">
        <v>28</v>
      </c>
      <c r="AD50">
        <v>443</v>
      </c>
      <c r="AE50" t="b">
        <v>1</v>
      </c>
      <c r="AF50" t="s">
        <v>680</v>
      </c>
      <c r="AG50" t="s">
        <v>129</v>
      </c>
      <c r="AH50" t="s">
        <v>761</v>
      </c>
      <c r="AI50" t="s">
        <v>129</v>
      </c>
      <c r="AJ50" t="s">
        <v>148</v>
      </c>
      <c r="AK50" t="s">
        <v>129</v>
      </c>
      <c r="AL50" t="s">
        <v>122</v>
      </c>
      <c r="AM50" t="s">
        <v>122</v>
      </c>
      <c r="AN50" t="s">
        <v>651</v>
      </c>
      <c r="AO50" t="s">
        <v>129</v>
      </c>
      <c r="AP50" t="s">
        <v>153</v>
      </c>
      <c r="AQ50" t="s">
        <v>129</v>
      </c>
      <c r="AR50" t="s">
        <v>180</v>
      </c>
      <c r="AS50" t="s">
        <v>129</v>
      </c>
      <c r="AT50" t="s">
        <v>122</v>
      </c>
      <c r="AU50" t="s">
        <v>122</v>
      </c>
      <c r="AV50" t="s">
        <v>128</v>
      </c>
      <c r="AW50" t="s">
        <v>129</v>
      </c>
      <c r="AX50" t="s">
        <v>263</v>
      </c>
      <c r="AY50" t="s">
        <v>129</v>
      </c>
      <c r="AZ50" t="s">
        <v>762</v>
      </c>
      <c r="BA50" t="s">
        <v>129</v>
      </c>
      <c r="BB50" t="s">
        <v>200</v>
      </c>
      <c r="BC50" t="s">
        <v>129</v>
      </c>
      <c r="BD50" t="s">
        <v>121</v>
      </c>
      <c r="BE50" t="s">
        <v>129</v>
      </c>
      <c r="BF50" t="s">
        <v>122</v>
      </c>
      <c r="BG50" t="s">
        <v>122</v>
      </c>
      <c r="BH50" t="s">
        <v>221</v>
      </c>
      <c r="BI50" t="s">
        <v>129</v>
      </c>
      <c r="BJ50" t="s">
        <v>134</v>
      </c>
      <c r="BK50" t="s">
        <v>129</v>
      </c>
      <c r="BL50" s="4">
        <v>0.05</v>
      </c>
      <c r="BM50" s="4">
        <v>0.08</v>
      </c>
      <c r="BN50" s="4">
        <v>0.14000000000000001</v>
      </c>
      <c r="BO50" t="s">
        <v>763</v>
      </c>
    </row>
    <row r="51" spans="1:67" x14ac:dyDescent="0.25">
      <c r="A51" t="s">
        <v>764</v>
      </c>
      <c r="B51" t="s">
        <v>764</v>
      </c>
      <c r="C51" t="s">
        <v>99</v>
      </c>
      <c r="D51" t="s">
        <v>765</v>
      </c>
      <c r="E51" t="s">
        <v>185</v>
      </c>
      <c r="F51" t="s">
        <v>102</v>
      </c>
      <c r="G51" t="s">
        <v>103</v>
      </c>
      <c r="H51" t="s">
        <v>104</v>
      </c>
      <c r="I51" t="s">
        <v>105</v>
      </c>
      <c r="J51" t="s">
        <v>106</v>
      </c>
      <c r="K51" t="s">
        <v>107</v>
      </c>
      <c r="L51" s="2">
        <v>0.37916666666666665</v>
      </c>
      <c r="M51" t="s">
        <v>766</v>
      </c>
      <c r="N51" t="s">
        <v>28</v>
      </c>
      <c r="O51" t="s">
        <v>109</v>
      </c>
      <c r="P51" t="s">
        <v>767</v>
      </c>
      <c r="Q51" t="s">
        <v>768</v>
      </c>
      <c r="R51" t="s">
        <v>112</v>
      </c>
      <c r="S51" t="s">
        <v>769</v>
      </c>
      <c r="T51" t="s">
        <v>114</v>
      </c>
      <c r="AC51" t="s">
        <v>115</v>
      </c>
      <c r="AD51">
        <v>443</v>
      </c>
      <c r="AE51" t="b">
        <v>1</v>
      </c>
      <c r="AF51" t="s">
        <v>680</v>
      </c>
      <c r="AG51" t="s">
        <v>594</v>
      </c>
      <c r="AH51" t="s">
        <v>192</v>
      </c>
      <c r="AI51" t="s">
        <v>200</v>
      </c>
      <c r="AJ51" t="s">
        <v>239</v>
      </c>
      <c r="AK51" t="s">
        <v>425</v>
      </c>
      <c r="AL51" t="s">
        <v>770</v>
      </c>
      <c r="AM51" t="s">
        <v>122</v>
      </c>
      <c r="AN51" t="s">
        <v>771</v>
      </c>
      <c r="AO51" t="s">
        <v>129</v>
      </c>
      <c r="AP51" t="s">
        <v>349</v>
      </c>
      <c r="AQ51" t="s">
        <v>129</v>
      </c>
      <c r="AR51" t="s">
        <v>772</v>
      </c>
      <c r="AS51" t="s">
        <v>129</v>
      </c>
      <c r="AT51" t="s">
        <v>773</v>
      </c>
      <c r="AU51" t="s">
        <v>122</v>
      </c>
      <c r="AV51" t="s">
        <v>128</v>
      </c>
      <c r="AW51" t="s">
        <v>129</v>
      </c>
      <c r="AX51" t="s">
        <v>156</v>
      </c>
      <c r="AY51" t="s">
        <v>129</v>
      </c>
      <c r="AZ51" t="s">
        <v>218</v>
      </c>
      <c r="BA51" t="s">
        <v>129</v>
      </c>
      <c r="BB51" t="s">
        <v>158</v>
      </c>
      <c r="BC51" t="s">
        <v>129</v>
      </c>
      <c r="BD51" t="s">
        <v>159</v>
      </c>
      <c r="BE51" t="s">
        <v>129</v>
      </c>
      <c r="BF51" t="s">
        <v>122</v>
      </c>
      <c r="BG51" t="s">
        <v>122</v>
      </c>
      <c r="BH51" t="s">
        <v>133</v>
      </c>
      <c r="BI51" t="s">
        <v>129</v>
      </c>
      <c r="BJ51" t="s">
        <v>134</v>
      </c>
      <c r="BK51" t="s">
        <v>129</v>
      </c>
      <c r="BL51" s="4">
        <v>0.05</v>
      </c>
      <c r="BM51" s="4">
        <v>0.08</v>
      </c>
      <c r="BN51" s="4">
        <v>0.13</v>
      </c>
      <c r="BO51" t="s">
        <v>774</v>
      </c>
    </row>
    <row r="52" spans="1:67" x14ac:dyDescent="0.25">
      <c r="A52" t="s">
        <v>775</v>
      </c>
      <c r="C52" t="s">
        <v>268</v>
      </c>
      <c r="E52" t="s">
        <v>776</v>
      </c>
      <c r="F52" t="s">
        <v>777</v>
      </c>
      <c r="J52" t="s">
        <v>271</v>
      </c>
      <c r="K52" t="s">
        <v>107</v>
      </c>
      <c r="L52" s="2">
        <v>0.37986111111111115</v>
      </c>
      <c r="M52" t="s">
        <v>778</v>
      </c>
      <c r="N52" t="s">
        <v>28</v>
      </c>
      <c r="AD52">
        <v>443</v>
      </c>
      <c r="AE52" t="b">
        <v>1</v>
      </c>
      <c r="AF52" t="s">
        <v>212</v>
      </c>
      <c r="AG52" t="s">
        <v>129</v>
      </c>
      <c r="AH52" t="s">
        <v>334</v>
      </c>
      <c r="AI52" t="s">
        <v>129</v>
      </c>
      <c r="AJ52" t="s">
        <v>148</v>
      </c>
      <c r="AK52" t="s">
        <v>129</v>
      </c>
      <c r="AL52" t="s">
        <v>779</v>
      </c>
      <c r="AM52" t="s">
        <v>122</v>
      </c>
      <c r="AN52" t="s">
        <v>129</v>
      </c>
      <c r="AO52" t="s">
        <v>129</v>
      </c>
      <c r="AP52" t="s">
        <v>129</v>
      </c>
      <c r="AQ52" t="s">
        <v>129</v>
      </c>
      <c r="AR52" t="s">
        <v>129</v>
      </c>
      <c r="AS52" t="s">
        <v>129</v>
      </c>
      <c r="AT52" t="s">
        <v>122</v>
      </c>
      <c r="AU52" t="s">
        <v>122</v>
      </c>
      <c r="AV52" t="s">
        <v>129</v>
      </c>
      <c r="AW52" t="s">
        <v>129</v>
      </c>
      <c r="AX52" t="s">
        <v>129</v>
      </c>
      <c r="AY52" t="s">
        <v>129</v>
      </c>
      <c r="AZ52" t="s">
        <v>264</v>
      </c>
      <c r="BA52" t="s">
        <v>129</v>
      </c>
      <c r="BB52" t="s">
        <v>780</v>
      </c>
      <c r="BC52" t="s">
        <v>129</v>
      </c>
      <c r="BD52" t="s">
        <v>220</v>
      </c>
      <c r="BE52" t="s">
        <v>129</v>
      </c>
      <c r="BF52" t="s">
        <v>122</v>
      </c>
      <c r="BG52" t="s">
        <v>122</v>
      </c>
      <c r="BH52" t="s">
        <v>221</v>
      </c>
      <c r="BI52" t="s">
        <v>129</v>
      </c>
      <c r="BJ52" t="s">
        <v>134</v>
      </c>
      <c r="BK52" t="s">
        <v>129</v>
      </c>
      <c r="BL52" s="4">
        <v>0</v>
      </c>
      <c r="BM52" s="4">
        <v>0.01</v>
      </c>
      <c r="BN52" s="4">
        <v>0.02</v>
      </c>
      <c r="BO52" t="s">
        <v>473</v>
      </c>
    </row>
    <row r="53" spans="1:67" x14ac:dyDescent="0.25">
      <c r="A53" t="s">
        <v>781</v>
      </c>
      <c r="B53" t="s">
        <v>782</v>
      </c>
      <c r="C53" t="s">
        <v>99</v>
      </c>
      <c r="D53" t="s">
        <v>783</v>
      </c>
      <c r="E53" t="s">
        <v>139</v>
      </c>
      <c r="F53" t="s">
        <v>102</v>
      </c>
      <c r="G53" t="s">
        <v>103</v>
      </c>
      <c r="H53" t="s">
        <v>104</v>
      </c>
      <c r="I53" t="s">
        <v>105</v>
      </c>
      <c r="J53" t="s">
        <v>106</v>
      </c>
      <c r="K53" t="s">
        <v>107</v>
      </c>
      <c r="L53" s="2">
        <v>0.38055555555555554</v>
      </c>
      <c r="M53" t="s">
        <v>784</v>
      </c>
      <c r="N53" t="s">
        <v>28</v>
      </c>
      <c r="O53" t="s">
        <v>109</v>
      </c>
      <c r="P53" t="s">
        <v>785</v>
      </c>
      <c r="Q53" t="s">
        <v>786</v>
      </c>
      <c r="R53" t="s">
        <v>112</v>
      </c>
      <c r="S53" t="s">
        <v>787</v>
      </c>
      <c r="T53" t="s">
        <v>114</v>
      </c>
      <c r="AC53" t="s">
        <v>115</v>
      </c>
      <c r="AD53">
        <v>443</v>
      </c>
      <c r="AE53" t="b">
        <v>1</v>
      </c>
      <c r="AF53" t="s">
        <v>788</v>
      </c>
      <c r="AG53" t="s">
        <v>129</v>
      </c>
      <c r="AH53" t="s">
        <v>789</v>
      </c>
      <c r="AI53" t="s">
        <v>129</v>
      </c>
      <c r="AJ53" t="s">
        <v>148</v>
      </c>
      <c r="AK53" t="s">
        <v>129</v>
      </c>
      <c r="AL53" t="s">
        <v>790</v>
      </c>
      <c r="AM53" t="s">
        <v>122</v>
      </c>
      <c r="AN53" t="s">
        <v>713</v>
      </c>
      <c r="AO53" t="s">
        <v>129</v>
      </c>
      <c r="AP53" t="s">
        <v>334</v>
      </c>
      <c r="AQ53" t="s">
        <v>129</v>
      </c>
      <c r="AR53" t="s">
        <v>149</v>
      </c>
      <c r="AS53" t="s">
        <v>129</v>
      </c>
      <c r="AT53" t="s">
        <v>791</v>
      </c>
      <c r="AU53" t="s">
        <v>122</v>
      </c>
      <c r="AV53" t="s">
        <v>128</v>
      </c>
      <c r="AW53" t="s">
        <v>129</v>
      </c>
      <c r="AX53" t="s">
        <v>263</v>
      </c>
      <c r="AY53" t="s">
        <v>129</v>
      </c>
      <c r="AZ53" t="s">
        <v>264</v>
      </c>
      <c r="BA53" t="s">
        <v>129</v>
      </c>
      <c r="BB53" t="s">
        <v>792</v>
      </c>
      <c r="BC53" t="s">
        <v>129</v>
      </c>
      <c r="BD53" t="s">
        <v>793</v>
      </c>
      <c r="BE53" t="s">
        <v>129</v>
      </c>
      <c r="BF53" t="s">
        <v>122</v>
      </c>
      <c r="BG53" t="s">
        <v>122</v>
      </c>
      <c r="BH53" t="s">
        <v>221</v>
      </c>
      <c r="BI53" t="s">
        <v>129</v>
      </c>
      <c r="BJ53" t="s">
        <v>129</v>
      </c>
      <c r="BK53" t="s">
        <v>129</v>
      </c>
      <c r="BL53" s="4">
        <v>0.05</v>
      </c>
      <c r="BM53" s="4">
        <v>7.0000000000000007E-2</v>
      </c>
      <c r="BN53" s="4">
        <v>0.11</v>
      </c>
      <c r="BO53" t="s">
        <v>684</v>
      </c>
    </row>
    <row r="54" spans="1:67" x14ac:dyDescent="0.25">
      <c r="A54" t="s">
        <v>794</v>
      </c>
      <c r="B54" t="s">
        <v>795</v>
      </c>
      <c r="C54" t="s">
        <v>99</v>
      </c>
      <c r="D54" t="s">
        <v>796</v>
      </c>
      <c r="E54" t="s">
        <v>514</v>
      </c>
      <c r="F54" t="s">
        <v>102</v>
      </c>
      <c r="G54" t="s">
        <v>103</v>
      </c>
      <c r="H54" t="s">
        <v>104</v>
      </c>
      <c r="J54" t="s">
        <v>106</v>
      </c>
      <c r="K54" t="s">
        <v>107</v>
      </c>
      <c r="L54" s="2">
        <v>0.38125000000000003</v>
      </c>
      <c r="M54" t="s">
        <v>797</v>
      </c>
      <c r="N54" t="s">
        <v>28</v>
      </c>
      <c r="O54" t="s">
        <v>109</v>
      </c>
      <c r="P54" t="s">
        <v>798</v>
      </c>
      <c r="Q54" t="s">
        <v>799</v>
      </c>
      <c r="R54" t="s">
        <v>112</v>
      </c>
      <c r="S54" t="s">
        <v>800</v>
      </c>
      <c r="T54" t="s">
        <v>114</v>
      </c>
      <c r="AC54" t="s">
        <v>115</v>
      </c>
      <c r="AD54">
        <v>443</v>
      </c>
      <c r="AE54" t="b">
        <v>1</v>
      </c>
      <c r="AF54" t="s">
        <v>212</v>
      </c>
      <c r="AG54" t="s">
        <v>129</v>
      </c>
      <c r="AH54" t="s">
        <v>118</v>
      </c>
      <c r="AI54" t="s">
        <v>129</v>
      </c>
      <c r="AJ54" t="s">
        <v>120</v>
      </c>
      <c r="AK54" t="s">
        <v>129</v>
      </c>
      <c r="AL54" t="s">
        <v>122</v>
      </c>
      <c r="AM54" t="s">
        <v>122</v>
      </c>
      <c r="AN54" t="s">
        <v>545</v>
      </c>
      <c r="AO54" t="s">
        <v>129</v>
      </c>
      <c r="AP54" t="s">
        <v>118</v>
      </c>
      <c r="AQ54" t="s">
        <v>129</v>
      </c>
      <c r="AR54" t="s">
        <v>120</v>
      </c>
      <c r="AS54" t="s">
        <v>129</v>
      </c>
      <c r="AT54" t="s">
        <v>122</v>
      </c>
      <c r="AU54" t="s">
        <v>122</v>
      </c>
      <c r="AV54" t="s">
        <v>128</v>
      </c>
      <c r="AW54" t="s">
        <v>129</v>
      </c>
      <c r="AX54" t="s">
        <v>156</v>
      </c>
      <c r="AY54" t="s">
        <v>129</v>
      </c>
      <c r="AZ54" t="s">
        <v>706</v>
      </c>
      <c r="BA54" t="s">
        <v>129</v>
      </c>
      <c r="BB54" t="s">
        <v>400</v>
      </c>
      <c r="BC54" t="s">
        <v>129</v>
      </c>
      <c r="BD54" t="s">
        <v>148</v>
      </c>
      <c r="BE54" t="s">
        <v>129</v>
      </c>
      <c r="BF54" t="s">
        <v>122</v>
      </c>
      <c r="BG54" t="s">
        <v>122</v>
      </c>
      <c r="BH54" t="s">
        <v>221</v>
      </c>
      <c r="BI54" t="s">
        <v>129</v>
      </c>
      <c r="BJ54" t="s">
        <v>134</v>
      </c>
      <c r="BK54" t="s">
        <v>129</v>
      </c>
      <c r="BL54" s="4">
        <v>0.05</v>
      </c>
      <c r="BM54" s="4">
        <v>7.0000000000000007E-2</v>
      </c>
      <c r="BN54" s="4">
        <v>0.12</v>
      </c>
      <c r="BO54" t="s">
        <v>801</v>
      </c>
    </row>
    <row r="55" spans="1:67" x14ac:dyDescent="0.25">
      <c r="A55" t="s">
        <v>802</v>
      </c>
      <c r="B55" t="s">
        <v>803</v>
      </c>
      <c r="C55" t="s">
        <v>99</v>
      </c>
      <c r="D55" t="s">
        <v>804</v>
      </c>
      <c r="E55" t="s">
        <v>139</v>
      </c>
      <c r="F55" t="s">
        <v>102</v>
      </c>
      <c r="G55" t="s">
        <v>805</v>
      </c>
      <c r="H55" t="s">
        <v>499</v>
      </c>
      <c r="I55" t="s">
        <v>105</v>
      </c>
      <c r="J55" t="s">
        <v>106</v>
      </c>
      <c r="K55" t="s">
        <v>107</v>
      </c>
      <c r="L55" s="2">
        <v>0.38611111111111113</v>
      </c>
      <c r="M55" t="s">
        <v>806</v>
      </c>
      <c r="N55" t="s">
        <v>28</v>
      </c>
      <c r="O55" t="s">
        <v>109</v>
      </c>
      <c r="P55" t="s">
        <v>807</v>
      </c>
      <c r="Q55" t="s">
        <v>808</v>
      </c>
      <c r="R55" t="s">
        <v>112</v>
      </c>
      <c r="S55" t="s">
        <v>809</v>
      </c>
      <c r="T55" t="s">
        <v>114</v>
      </c>
      <c r="AC55" t="s">
        <v>115</v>
      </c>
      <c r="AD55">
        <v>443</v>
      </c>
      <c r="AE55" t="b">
        <v>1</v>
      </c>
      <c r="AF55" t="s">
        <v>144</v>
      </c>
      <c r="AG55" t="s">
        <v>129</v>
      </c>
      <c r="AH55" t="s">
        <v>158</v>
      </c>
      <c r="AI55" t="s">
        <v>129</v>
      </c>
      <c r="AJ55" t="s">
        <v>180</v>
      </c>
      <c r="AK55" t="s">
        <v>129</v>
      </c>
      <c r="AL55" t="s">
        <v>810</v>
      </c>
      <c r="AM55" t="s">
        <v>122</v>
      </c>
      <c r="AN55" t="s">
        <v>456</v>
      </c>
      <c r="AO55" t="s">
        <v>129</v>
      </c>
      <c r="AP55" t="s">
        <v>158</v>
      </c>
      <c r="AQ55" t="s">
        <v>129</v>
      </c>
      <c r="AR55" t="s">
        <v>180</v>
      </c>
      <c r="AS55" t="s">
        <v>129</v>
      </c>
      <c r="AT55" t="s">
        <v>811</v>
      </c>
      <c r="AU55" t="s">
        <v>122</v>
      </c>
      <c r="AV55" t="s">
        <v>128</v>
      </c>
      <c r="AW55" t="s">
        <v>129</v>
      </c>
      <c r="AX55" t="s">
        <v>156</v>
      </c>
      <c r="AY55" t="s">
        <v>129</v>
      </c>
      <c r="AZ55" t="s">
        <v>238</v>
      </c>
      <c r="BA55" t="s">
        <v>129</v>
      </c>
      <c r="BB55" t="s">
        <v>153</v>
      </c>
      <c r="BC55" t="s">
        <v>129</v>
      </c>
      <c r="BD55" t="s">
        <v>239</v>
      </c>
      <c r="BE55" t="s">
        <v>129</v>
      </c>
      <c r="BF55" t="s">
        <v>122</v>
      </c>
      <c r="BG55" t="s">
        <v>122</v>
      </c>
      <c r="BH55" t="s">
        <v>133</v>
      </c>
      <c r="BI55" t="s">
        <v>129</v>
      </c>
      <c r="BJ55" t="s">
        <v>134</v>
      </c>
      <c r="BK55" t="s">
        <v>129</v>
      </c>
      <c r="BL55" s="4">
        <v>0.02</v>
      </c>
      <c r="BM55" s="4">
        <v>0.03</v>
      </c>
      <c r="BN55" s="4">
        <v>0.06</v>
      </c>
      <c r="BO55" t="s">
        <v>135</v>
      </c>
    </row>
    <row r="56" spans="1:67" x14ac:dyDescent="0.25">
      <c r="A56" t="s">
        <v>812</v>
      </c>
      <c r="C56" t="s">
        <v>268</v>
      </c>
      <c r="D56" t="s">
        <v>813</v>
      </c>
      <c r="E56" t="s">
        <v>139</v>
      </c>
      <c r="F56" t="s">
        <v>102</v>
      </c>
      <c r="J56" t="s">
        <v>271</v>
      </c>
      <c r="K56" t="s">
        <v>107</v>
      </c>
      <c r="L56" s="2">
        <v>0.38680555555555557</v>
      </c>
      <c r="M56" t="s">
        <v>814</v>
      </c>
      <c r="N56" t="s">
        <v>28</v>
      </c>
      <c r="AD56">
        <v>443</v>
      </c>
      <c r="AE56" t="b">
        <v>1</v>
      </c>
      <c r="AF56" t="s">
        <v>477</v>
      </c>
      <c r="AG56" t="s">
        <v>129</v>
      </c>
      <c r="AH56" t="s">
        <v>445</v>
      </c>
      <c r="AI56" t="s">
        <v>129</v>
      </c>
      <c r="AJ56" t="s">
        <v>491</v>
      </c>
      <c r="AK56" t="s">
        <v>129</v>
      </c>
      <c r="AL56" t="s">
        <v>815</v>
      </c>
      <c r="AM56" t="s">
        <v>122</v>
      </c>
      <c r="AN56" t="s">
        <v>816</v>
      </c>
      <c r="AO56" t="s">
        <v>129</v>
      </c>
      <c r="AP56" t="s">
        <v>126</v>
      </c>
      <c r="AQ56" t="s">
        <v>129</v>
      </c>
      <c r="AR56" t="s">
        <v>371</v>
      </c>
      <c r="AS56" t="s">
        <v>129</v>
      </c>
      <c r="AT56" t="s">
        <v>817</v>
      </c>
      <c r="AU56" t="s">
        <v>122</v>
      </c>
      <c r="AV56" t="s">
        <v>155</v>
      </c>
      <c r="AW56" t="s">
        <v>129</v>
      </c>
      <c r="AX56" t="s">
        <v>199</v>
      </c>
      <c r="AY56" t="s">
        <v>129</v>
      </c>
      <c r="AZ56" t="s">
        <v>647</v>
      </c>
      <c r="BA56" t="s">
        <v>129</v>
      </c>
      <c r="BB56" t="s">
        <v>400</v>
      </c>
      <c r="BC56" t="s">
        <v>129</v>
      </c>
      <c r="BD56" t="s">
        <v>757</v>
      </c>
      <c r="BE56" t="s">
        <v>129</v>
      </c>
      <c r="BF56" t="s">
        <v>122</v>
      </c>
      <c r="BG56" t="s">
        <v>122</v>
      </c>
      <c r="BH56" t="s">
        <v>221</v>
      </c>
      <c r="BI56" t="s">
        <v>129</v>
      </c>
      <c r="BJ56" t="s">
        <v>134</v>
      </c>
      <c r="BK56" t="s">
        <v>129</v>
      </c>
      <c r="BL56" s="4">
        <v>0.12</v>
      </c>
      <c r="BM56" s="4">
        <v>0.13</v>
      </c>
      <c r="BN56" s="4">
        <v>0.14000000000000001</v>
      </c>
      <c r="BO56" t="s">
        <v>520</v>
      </c>
    </row>
    <row r="57" spans="1:67" x14ac:dyDescent="0.25">
      <c r="A57" t="s">
        <v>818</v>
      </c>
      <c r="C57" t="s">
        <v>268</v>
      </c>
      <c r="E57" t="s">
        <v>299</v>
      </c>
      <c r="F57" t="s">
        <v>777</v>
      </c>
      <c r="J57" t="s">
        <v>271</v>
      </c>
      <c r="K57" t="s">
        <v>107</v>
      </c>
      <c r="L57" s="2">
        <v>0.3923611111111111</v>
      </c>
      <c r="M57" t="s">
        <v>819</v>
      </c>
      <c r="N57" t="s">
        <v>28</v>
      </c>
      <c r="P57" t="s">
        <v>820</v>
      </c>
      <c r="AD57">
        <v>443</v>
      </c>
      <c r="AE57" t="b">
        <v>1</v>
      </c>
      <c r="AF57" t="s">
        <v>190</v>
      </c>
      <c r="AG57" t="s">
        <v>821</v>
      </c>
      <c r="AH57" t="s">
        <v>219</v>
      </c>
      <c r="AI57" t="s">
        <v>153</v>
      </c>
      <c r="AJ57" t="s">
        <v>425</v>
      </c>
      <c r="AK57" t="s">
        <v>822</v>
      </c>
      <c r="AL57" t="s">
        <v>823</v>
      </c>
      <c r="AM57" t="s">
        <v>122</v>
      </c>
      <c r="AN57" t="s">
        <v>251</v>
      </c>
      <c r="AO57" t="s">
        <v>129</v>
      </c>
      <c r="AP57" t="s">
        <v>400</v>
      </c>
      <c r="AQ57" t="s">
        <v>129</v>
      </c>
      <c r="AR57" t="s">
        <v>371</v>
      </c>
      <c r="AS57" t="s">
        <v>129</v>
      </c>
      <c r="AT57" t="s">
        <v>824</v>
      </c>
      <c r="AU57" t="s">
        <v>122</v>
      </c>
      <c r="AV57" t="s">
        <v>128</v>
      </c>
      <c r="AW57" t="s">
        <v>129</v>
      </c>
      <c r="AX57" t="s">
        <v>263</v>
      </c>
      <c r="AY57" t="s">
        <v>129</v>
      </c>
      <c r="AZ57" t="s">
        <v>375</v>
      </c>
      <c r="BA57" t="s">
        <v>129</v>
      </c>
      <c r="BB57" t="s">
        <v>445</v>
      </c>
      <c r="BC57" t="s">
        <v>129</v>
      </c>
      <c r="BD57" t="s">
        <v>822</v>
      </c>
      <c r="BE57" t="s">
        <v>129</v>
      </c>
      <c r="BF57" t="s">
        <v>122</v>
      </c>
      <c r="BG57" t="s">
        <v>122</v>
      </c>
      <c r="BH57" t="s">
        <v>133</v>
      </c>
      <c r="BI57" t="s">
        <v>129</v>
      </c>
      <c r="BJ57" t="s">
        <v>134</v>
      </c>
      <c r="BK57" t="s">
        <v>129</v>
      </c>
      <c r="BL57" s="4">
        <v>0.06</v>
      </c>
      <c r="BM57" s="4">
        <v>0.06</v>
      </c>
      <c r="BN57" s="4">
        <v>7.0000000000000007E-2</v>
      </c>
      <c r="BO57" t="s">
        <v>825</v>
      </c>
    </row>
    <row r="58" spans="1:67" x14ac:dyDescent="0.25">
      <c r="A58" t="s">
        <v>826</v>
      </c>
      <c r="C58" t="s">
        <v>268</v>
      </c>
      <c r="D58" t="s">
        <v>827</v>
      </c>
      <c r="E58" t="s">
        <v>710</v>
      </c>
      <c r="F58" t="s">
        <v>165</v>
      </c>
      <c r="J58" t="s">
        <v>271</v>
      </c>
      <c r="K58" t="s">
        <v>711</v>
      </c>
      <c r="L58" s="2">
        <v>0.39305555555555555</v>
      </c>
      <c r="M58" t="s">
        <v>828</v>
      </c>
      <c r="N58" t="s">
        <v>28</v>
      </c>
      <c r="AD58">
        <v>443</v>
      </c>
      <c r="AE58" t="b">
        <v>1</v>
      </c>
      <c r="AF58" t="s">
        <v>829</v>
      </c>
      <c r="AG58" t="s">
        <v>129</v>
      </c>
      <c r="AH58" t="s">
        <v>780</v>
      </c>
      <c r="AI58" t="s">
        <v>129</v>
      </c>
      <c r="AJ58" t="s">
        <v>120</v>
      </c>
      <c r="AK58" t="s">
        <v>129</v>
      </c>
      <c r="AL58" t="s">
        <v>830</v>
      </c>
      <c r="AM58" t="s">
        <v>122</v>
      </c>
      <c r="AN58" t="s">
        <v>662</v>
      </c>
      <c r="AO58" t="s">
        <v>129</v>
      </c>
      <c r="AP58" t="s">
        <v>284</v>
      </c>
      <c r="AQ58" t="s">
        <v>129</v>
      </c>
      <c r="AR58" t="s">
        <v>180</v>
      </c>
      <c r="AS58" t="s">
        <v>129</v>
      </c>
      <c r="AT58" t="s">
        <v>122</v>
      </c>
      <c r="AU58" t="s">
        <v>122</v>
      </c>
      <c r="AV58" t="s">
        <v>128</v>
      </c>
      <c r="AW58" t="s">
        <v>129</v>
      </c>
      <c r="AX58" t="s">
        <v>263</v>
      </c>
      <c r="AY58" t="s">
        <v>129</v>
      </c>
      <c r="AZ58" t="s">
        <v>322</v>
      </c>
      <c r="BA58" t="s">
        <v>129</v>
      </c>
      <c r="BB58" t="s">
        <v>334</v>
      </c>
      <c r="BC58" t="s">
        <v>129</v>
      </c>
      <c r="BD58" t="s">
        <v>149</v>
      </c>
      <c r="BE58" t="s">
        <v>129</v>
      </c>
      <c r="BF58" t="s">
        <v>122</v>
      </c>
      <c r="BG58" t="s">
        <v>122</v>
      </c>
      <c r="BH58" t="s">
        <v>133</v>
      </c>
      <c r="BI58" t="s">
        <v>129</v>
      </c>
      <c r="BJ58" t="s">
        <v>134</v>
      </c>
      <c r="BK58" t="s">
        <v>129</v>
      </c>
      <c r="BL58" s="4">
        <v>0.01</v>
      </c>
      <c r="BM58" s="4">
        <v>0.03</v>
      </c>
      <c r="BN58" s="4">
        <v>0.05</v>
      </c>
      <c r="BO58" t="s">
        <v>763</v>
      </c>
    </row>
    <row r="59" spans="1:67" x14ac:dyDescent="0.25">
      <c r="A59" t="s">
        <v>732</v>
      </c>
      <c r="B59" t="s">
        <v>733</v>
      </c>
      <c r="C59" t="s">
        <v>99</v>
      </c>
      <c r="D59" t="s">
        <v>734</v>
      </c>
      <c r="E59" t="s">
        <v>270</v>
      </c>
      <c r="F59" t="s">
        <v>102</v>
      </c>
      <c r="G59" t="s">
        <v>103</v>
      </c>
      <c r="H59" t="s">
        <v>499</v>
      </c>
      <c r="I59" t="s">
        <v>105</v>
      </c>
      <c r="J59" t="s">
        <v>106</v>
      </c>
      <c r="K59" t="s">
        <v>107</v>
      </c>
      <c r="L59" s="2">
        <v>0.39652777777777781</v>
      </c>
      <c r="M59" t="s">
        <v>831</v>
      </c>
      <c r="N59" t="s">
        <v>28</v>
      </c>
      <c r="O59" t="s">
        <v>109</v>
      </c>
      <c r="P59" t="s">
        <v>736</v>
      </c>
      <c r="Q59" t="s">
        <v>737</v>
      </c>
      <c r="R59" t="s">
        <v>112</v>
      </c>
      <c r="S59" t="s">
        <v>738</v>
      </c>
      <c r="T59" t="s">
        <v>114</v>
      </c>
      <c r="AC59" t="s">
        <v>115</v>
      </c>
      <c r="AD59">
        <v>443</v>
      </c>
      <c r="AE59" t="b">
        <v>1</v>
      </c>
      <c r="AF59" t="s">
        <v>829</v>
      </c>
      <c r="AG59" t="s">
        <v>129</v>
      </c>
      <c r="AH59" t="s">
        <v>284</v>
      </c>
      <c r="AI59" t="s">
        <v>129</v>
      </c>
      <c r="AJ59" t="s">
        <v>363</v>
      </c>
      <c r="AK59" t="s">
        <v>129</v>
      </c>
      <c r="AL59" t="s">
        <v>832</v>
      </c>
      <c r="AM59" t="s">
        <v>122</v>
      </c>
      <c r="AN59" t="s">
        <v>833</v>
      </c>
      <c r="AO59" t="s">
        <v>129</v>
      </c>
      <c r="AP59" t="s">
        <v>414</v>
      </c>
      <c r="AQ59" t="s">
        <v>129</v>
      </c>
      <c r="AR59" t="s">
        <v>363</v>
      </c>
      <c r="AS59" t="s">
        <v>129</v>
      </c>
      <c r="AT59" t="s">
        <v>834</v>
      </c>
      <c r="AU59" t="s">
        <v>122</v>
      </c>
      <c r="AV59" t="s">
        <v>128</v>
      </c>
      <c r="AW59" t="s">
        <v>129</v>
      </c>
      <c r="AX59" t="s">
        <v>156</v>
      </c>
      <c r="AY59" t="s">
        <v>129</v>
      </c>
      <c r="AZ59" t="s">
        <v>835</v>
      </c>
      <c r="BA59" t="s">
        <v>129</v>
      </c>
      <c r="BB59" t="s">
        <v>836</v>
      </c>
      <c r="BC59" t="s">
        <v>129</v>
      </c>
      <c r="BD59" t="s">
        <v>837</v>
      </c>
      <c r="BE59" t="s">
        <v>129</v>
      </c>
      <c r="BF59" t="s">
        <v>122</v>
      </c>
      <c r="BG59" t="s">
        <v>122</v>
      </c>
      <c r="BH59" t="s">
        <v>133</v>
      </c>
      <c r="BI59" t="s">
        <v>129</v>
      </c>
      <c r="BJ59" t="s">
        <v>134</v>
      </c>
      <c r="BK59" t="s">
        <v>129</v>
      </c>
      <c r="BL59" s="4">
        <v>0.05</v>
      </c>
      <c r="BM59" s="4">
        <v>7.0000000000000007E-2</v>
      </c>
      <c r="BN59" s="4">
        <v>0.12</v>
      </c>
      <c r="BO59" t="s">
        <v>838</v>
      </c>
    </row>
    <row r="60" spans="1:67" x14ac:dyDescent="0.25">
      <c r="A60" t="s">
        <v>839</v>
      </c>
      <c r="C60" t="s">
        <v>268</v>
      </c>
      <c r="D60" t="s">
        <v>668</v>
      </c>
      <c r="E60" t="s">
        <v>355</v>
      </c>
      <c r="F60" t="s">
        <v>102</v>
      </c>
      <c r="J60" t="s">
        <v>271</v>
      </c>
      <c r="K60" t="s">
        <v>107</v>
      </c>
      <c r="L60" s="2">
        <v>0.3972222222222222</v>
      </c>
      <c r="M60" t="s">
        <v>840</v>
      </c>
      <c r="N60" t="s">
        <v>28</v>
      </c>
      <c r="AD60">
        <v>443</v>
      </c>
      <c r="AE60" t="b">
        <v>1</v>
      </c>
      <c r="AF60" t="s">
        <v>841</v>
      </c>
      <c r="AG60" t="s">
        <v>129</v>
      </c>
      <c r="AH60" t="s">
        <v>842</v>
      </c>
      <c r="AI60" t="s">
        <v>129</v>
      </c>
      <c r="AJ60" t="s">
        <v>425</v>
      </c>
      <c r="AK60" t="s">
        <v>129</v>
      </c>
      <c r="AL60" t="s">
        <v>122</v>
      </c>
      <c r="AM60" t="s">
        <v>122</v>
      </c>
      <c r="AN60" t="s">
        <v>843</v>
      </c>
      <c r="AO60" t="s">
        <v>129</v>
      </c>
      <c r="AP60" t="s">
        <v>844</v>
      </c>
      <c r="AQ60" t="s">
        <v>129</v>
      </c>
      <c r="AR60" t="s">
        <v>149</v>
      </c>
      <c r="AS60" t="s">
        <v>129</v>
      </c>
      <c r="AT60" t="s">
        <v>122</v>
      </c>
      <c r="AU60" t="s">
        <v>122</v>
      </c>
      <c r="AV60" t="s">
        <v>155</v>
      </c>
      <c r="AW60" t="s">
        <v>129</v>
      </c>
      <c r="AX60" t="s">
        <v>199</v>
      </c>
      <c r="AY60" t="s">
        <v>129</v>
      </c>
      <c r="AZ60" t="s">
        <v>293</v>
      </c>
      <c r="BA60" t="s">
        <v>129</v>
      </c>
      <c r="BB60" t="s">
        <v>844</v>
      </c>
      <c r="BC60" t="s">
        <v>129</v>
      </c>
      <c r="BD60" t="s">
        <v>371</v>
      </c>
      <c r="BE60" t="s">
        <v>129</v>
      </c>
      <c r="BF60" t="s">
        <v>122</v>
      </c>
      <c r="BG60" t="s">
        <v>122</v>
      </c>
      <c r="BH60" t="s">
        <v>221</v>
      </c>
      <c r="BI60" t="s">
        <v>129</v>
      </c>
      <c r="BJ60" t="s">
        <v>134</v>
      </c>
      <c r="BK60" t="s">
        <v>129</v>
      </c>
      <c r="BL60" s="4">
        <v>0.16</v>
      </c>
      <c r="BM60" s="4">
        <v>0.17</v>
      </c>
      <c r="BN60" s="4">
        <v>0.19</v>
      </c>
      <c r="BO60" t="s">
        <v>376</v>
      </c>
    </row>
    <row r="61" spans="1:67" x14ac:dyDescent="0.25">
      <c r="A61" t="s">
        <v>845</v>
      </c>
      <c r="B61" t="s">
        <v>846</v>
      </c>
      <c r="C61" t="s">
        <v>847</v>
      </c>
      <c r="D61" t="s">
        <v>848</v>
      </c>
      <c r="E61" t="s">
        <v>139</v>
      </c>
      <c r="F61" t="s">
        <v>102</v>
      </c>
      <c r="G61" t="s">
        <v>849</v>
      </c>
      <c r="H61" t="s">
        <v>850</v>
      </c>
      <c r="I61" t="s">
        <v>851</v>
      </c>
      <c r="J61" t="s">
        <v>106</v>
      </c>
      <c r="K61" t="s">
        <v>107</v>
      </c>
      <c r="L61" s="2">
        <v>0.40208333333333335</v>
      </c>
      <c r="M61" t="s">
        <v>852</v>
      </c>
      <c r="N61" t="s">
        <v>28</v>
      </c>
      <c r="O61" t="s">
        <v>853</v>
      </c>
      <c r="P61" t="s">
        <v>854</v>
      </c>
      <c r="AC61" t="s">
        <v>115</v>
      </c>
      <c r="AD61">
        <v>443</v>
      </c>
      <c r="AE61" t="b">
        <v>1</v>
      </c>
      <c r="AF61" t="s">
        <v>190</v>
      </c>
      <c r="AG61" t="s">
        <v>293</v>
      </c>
      <c r="AH61" t="s">
        <v>153</v>
      </c>
      <c r="AI61" t="s">
        <v>855</v>
      </c>
      <c r="AJ61" t="s">
        <v>121</v>
      </c>
      <c r="AK61" t="s">
        <v>239</v>
      </c>
      <c r="AL61" t="s">
        <v>856</v>
      </c>
      <c r="AM61" t="s">
        <v>122</v>
      </c>
      <c r="AN61" t="s">
        <v>857</v>
      </c>
      <c r="AO61" t="s">
        <v>129</v>
      </c>
      <c r="AP61" t="s">
        <v>118</v>
      </c>
      <c r="AQ61" t="s">
        <v>129</v>
      </c>
      <c r="AR61" t="s">
        <v>121</v>
      </c>
      <c r="AS61" t="s">
        <v>129</v>
      </c>
      <c r="AT61" t="s">
        <v>858</v>
      </c>
      <c r="AU61" t="s">
        <v>122</v>
      </c>
      <c r="AV61" t="s">
        <v>664</v>
      </c>
      <c r="AW61" t="s">
        <v>129</v>
      </c>
      <c r="AX61" t="s">
        <v>131</v>
      </c>
      <c r="AY61" t="s">
        <v>129</v>
      </c>
      <c r="AZ61" t="s">
        <v>238</v>
      </c>
      <c r="BA61" t="s">
        <v>129</v>
      </c>
      <c r="BB61" t="s">
        <v>200</v>
      </c>
      <c r="BC61" t="s">
        <v>129</v>
      </c>
      <c r="BD61" t="s">
        <v>822</v>
      </c>
      <c r="BE61" t="s">
        <v>129</v>
      </c>
      <c r="BF61" t="s">
        <v>122</v>
      </c>
      <c r="BG61" t="s">
        <v>122</v>
      </c>
      <c r="BH61" t="s">
        <v>133</v>
      </c>
      <c r="BI61" t="s">
        <v>129</v>
      </c>
      <c r="BJ61" t="s">
        <v>134</v>
      </c>
      <c r="BK61" t="s">
        <v>129</v>
      </c>
      <c r="BL61" s="4">
        <v>0.04</v>
      </c>
      <c r="BM61" s="4">
        <v>0.06</v>
      </c>
      <c r="BN61" s="4">
        <v>0.11</v>
      </c>
      <c r="BO61" t="s">
        <v>638</v>
      </c>
    </row>
    <row r="62" spans="1:67" x14ac:dyDescent="0.25">
      <c r="A62" t="s">
        <v>859</v>
      </c>
      <c r="B62" t="s">
        <v>860</v>
      </c>
      <c r="C62" t="s">
        <v>99</v>
      </c>
      <c r="D62" t="s">
        <v>861</v>
      </c>
      <c r="E62" t="s">
        <v>139</v>
      </c>
      <c r="F62" t="s">
        <v>102</v>
      </c>
      <c r="G62" t="s">
        <v>103</v>
      </c>
      <c r="H62" t="s">
        <v>104</v>
      </c>
      <c r="J62" t="s">
        <v>106</v>
      </c>
      <c r="K62" t="s">
        <v>107</v>
      </c>
      <c r="L62" s="2">
        <v>0.40625</v>
      </c>
      <c r="M62" t="s">
        <v>862</v>
      </c>
      <c r="N62" t="s">
        <v>28</v>
      </c>
      <c r="O62" t="s">
        <v>109</v>
      </c>
      <c r="P62" t="s">
        <v>863</v>
      </c>
      <c r="Q62" t="s">
        <v>864</v>
      </c>
      <c r="R62" t="s">
        <v>112</v>
      </c>
      <c r="S62" t="s">
        <v>865</v>
      </c>
      <c r="T62" t="s">
        <v>114</v>
      </c>
      <c r="AC62" t="s">
        <v>115</v>
      </c>
      <c r="AD62">
        <v>443</v>
      </c>
      <c r="AE62" t="b">
        <v>1</v>
      </c>
      <c r="AF62" t="s">
        <v>116</v>
      </c>
      <c r="AG62" t="s">
        <v>129</v>
      </c>
      <c r="AH62" t="s">
        <v>636</v>
      </c>
      <c r="AI62" t="s">
        <v>129</v>
      </c>
      <c r="AJ62" t="s">
        <v>120</v>
      </c>
      <c r="AK62" t="s">
        <v>129</v>
      </c>
      <c r="AL62" t="s">
        <v>866</v>
      </c>
      <c r="AM62" t="s">
        <v>122</v>
      </c>
      <c r="AN62" t="s">
        <v>867</v>
      </c>
      <c r="AO62" t="s">
        <v>129</v>
      </c>
      <c r="AP62" t="s">
        <v>543</v>
      </c>
      <c r="AQ62" t="s">
        <v>129</v>
      </c>
      <c r="AR62" t="s">
        <v>121</v>
      </c>
      <c r="AS62" t="s">
        <v>129</v>
      </c>
      <c r="AT62" t="s">
        <v>868</v>
      </c>
      <c r="AU62" t="s">
        <v>122</v>
      </c>
      <c r="AV62" t="s">
        <v>128</v>
      </c>
      <c r="AW62" t="s">
        <v>129</v>
      </c>
      <c r="AX62" t="s">
        <v>156</v>
      </c>
      <c r="AY62" t="s">
        <v>129</v>
      </c>
      <c r="AZ62" t="s">
        <v>388</v>
      </c>
      <c r="BA62" t="s">
        <v>129</v>
      </c>
      <c r="BB62" t="s">
        <v>561</v>
      </c>
      <c r="BC62" t="s">
        <v>129</v>
      </c>
      <c r="BD62" t="s">
        <v>239</v>
      </c>
      <c r="BE62" t="s">
        <v>129</v>
      </c>
      <c r="BF62" t="s">
        <v>122</v>
      </c>
      <c r="BG62" t="s">
        <v>122</v>
      </c>
      <c r="BH62" t="s">
        <v>133</v>
      </c>
      <c r="BI62" t="s">
        <v>129</v>
      </c>
      <c r="BJ62" t="s">
        <v>134</v>
      </c>
      <c r="BK62" t="s">
        <v>129</v>
      </c>
      <c r="BL62" s="4">
        <v>0.01</v>
      </c>
      <c r="BM62" s="4">
        <v>0.03</v>
      </c>
      <c r="BN62" s="4">
        <v>0.06</v>
      </c>
      <c r="BO62" t="s">
        <v>725</v>
      </c>
    </row>
    <row r="63" spans="1:67" x14ac:dyDescent="0.25">
      <c r="A63" t="s">
        <v>626</v>
      </c>
      <c r="B63" t="s">
        <v>627</v>
      </c>
      <c r="C63" t="s">
        <v>99</v>
      </c>
      <c r="D63" t="s">
        <v>628</v>
      </c>
      <c r="E63" t="s">
        <v>139</v>
      </c>
      <c r="F63" t="s">
        <v>102</v>
      </c>
      <c r="G63" t="s">
        <v>629</v>
      </c>
      <c r="H63" t="s">
        <v>630</v>
      </c>
      <c r="I63" t="s">
        <v>105</v>
      </c>
      <c r="J63" t="s">
        <v>106</v>
      </c>
      <c r="K63" t="s">
        <v>107</v>
      </c>
      <c r="L63" s="2">
        <v>0.40902777777777777</v>
      </c>
      <c r="M63" t="s">
        <v>869</v>
      </c>
      <c r="N63" t="s">
        <v>28</v>
      </c>
      <c r="O63" t="s">
        <v>109</v>
      </c>
      <c r="P63" t="s">
        <v>632</v>
      </c>
      <c r="Q63" t="s">
        <v>633</v>
      </c>
      <c r="R63" t="s">
        <v>112</v>
      </c>
      <c r="S63" t="s">
        <v>634</v>
      </c>
      <c r="T63" t="s">
        <v>114</v>
      </c>
      <c r="AC63" t="s">
        <v>115</v>
      </c>
      <c r="AD63">
        <v>443</v>
      </c>
      <c r="AE63" t="b">
        <v>1</v>
      </c>
      <c r="AF63" t="s">
        <v>190</v>
      </c>
      <c r="AG63" t="s">
        <v>129</v>
      </c>
      <c r="AH63" t="s">
        <v>126</v>
      </c>
      <c r="AI63" t="s">
        <v>129</v>
      </c>
      <c r="AJ63" t="s">
        <v>129</v>
      </c>
      <c r="AK63" t="s">
        <v>129</v>
      </c>
      <c r="AL63">
        <f>-(0.1 %)</f>
        <v>-1E-3</v>
      </c>
      <c r="AM63" t="s">
        <v>122</v>
      </c>
      <c r="AN63" t="s">
        <v>152</v>
      </c>
      <c r="AO63" t="s">
        <v>129</v>
      </c>
      <c r="AP63" t="s">
        <v>126</v>
      </c>
      <c r="AQ63" t="s">
        <v>129</v>
      </c>
      <c r="AR63" t="s">
        <v>129</v>
      </c>
      <c r="AS63" t="s">
        <v>129</v>
      </c>
      <c r="AT63">
        <f>-(0.11 %)</f>
        <v>-1.1000000000000001E-3</v>
      </c>
      <c r="AU63" t="s">
        <v>122</v>
      </c>
      <c r="AV63" t="s">
        <v>128</v>
      </c>
      <c r="AW63" t="s">
        <v>129</v>
      </c>
      <c r="AX63" t="s">
        <v>156</v>
      </c>
      <c r="AY63" t="s">
        <v>129</v>
      </c>
      <c r="AZ63" t="s">
        <v>293</v>
      </c>
      <c r="BA63" t="s">
        <v>129</v>
      </c>
      <c r="BB63" t="s">
        <v>126</v>
      </c>
      <c r="BC63" t="s">
        <v>129</v>
      </c>
      <c r="BD63" t="s">
        <v>180</v>
      </c>
      <c r="BE63" t="s">
        <v>129</v>
      </c>
      <c r="BF63" t="s">
        <v>122</v>
      </c>
      <c r="BG63" t="s">
        <v>122</v>
      </c>
      <c r="BH63" t="s">
        <v>133</v>
      </c>
      <c r="BI63" t="s">
        <v>129</v>
      </c>
      <c r="BJ63" t="s">
        <v>134</v>
      </c>
      <c r="BK63" t="s">
        <v>129</v>
      </c>
      <c r="BL63" s="4">
        <v>0.01</v>
      </c>
      <c r="BM63" s="4">
        <v>0.03</v>
      </c>
      <c r="BN63" s="4">
        <v>0.06</v>
      </c>
      <c r="BO63" t="s">
        <v>725</v>
      </c>
    </row>
    <row r="64" spans="1:67" x14ac:dyDescent="0.25">
      <c r="A64" t="s">
        <v>474</v>
      </c>
      <c r="C64" t="s">
        <v>268</v>
      </c>
      <c r="D64" t="s">
        <v>870</v>
      </c>
      <c r="E64" t="s">
        <v>710</v>
      </c>
      <c r="F64" t="s">
        <v>165</v>
      </c>
      <c r="J64" t="s">
        <v>271</v>
      </c>
      <c r="K64" t="s">
        <v>711</v>
      </c>
      <c r="L64" s="2">
        <v>0.41041666666666665</v>
      </c>
      <c r="M64" t="s">
        <v>871</v>
      </c>
      <c r="N64" t="s">
        <v>28</v>
      </c>
      <c r="AD64">
        <v>443</v>
      </c>
      <c r="AE64" t="b">
        <v>1</v>
      </c>
      <c r="AF64" t="s">
        <v>144</v>
      </c>
      <c r="AG64" t="s">
        <v>129</v>
      </c>
      <c r="AH64" t="s">
        <v>308</v>
      </c>
      <c r="AI64" t="s">
        <v>129</v>
      </c>
      <c r="AJ64" t="s">
        <v>180</v>
      </c>
      <c r="AK64" t="s">
        <v>129</v>
      </c>
      <c r="AL64" t="s">
        <v>872</v>
      </c>
      <c r="AM64" t="s">
        <v>122</v>
      </c>
      <c r="AN64" t="s">
        <v>873</v>
      </c>
      <c r="AO64" t="s">
        <v>129</v>
      </c>
      <c r="AP64" t="s">
        <v>489</v>
      </c>
      <c r="AQ64" t="s">
        <v>129</v>
      </c>
      <c r="AR64" t="s">
        <v>180</v>
      </c>
      <c r="AS64" t="s">
        <v>129</v>
      </c>
      <c r="AT64" t="s">
        <v>122</v>
      </c>
      <c r="AU64" t="s">
        <v>122</v>
      </c>
      <c r="AV64" t="s">
        <v>128</v>
      </c>
      <c r="AW64" t="s">
        <v>129</v>
      </c>
      <c r="AX64" t="s">
        <v>387</v>
      </c>
      <c r="AY64" t="s">
        <v>129</v>
      </c>
      <c r="AZ64" t="s">
        <v>423</v>
      </c>
      <c r="BA64" t="s">
        <v>129</v>
      </c>
      <c r="BB64" t="s">
        <v>780</v>
      </c>
      <c r="BC64" t="s">
        <v>129</v>
      </c>
      <c r="BD64" t="s">
        <v>772</v>
      </c>
      <c r="BE64" t="s">
        <v>129</v>
      </c>
      <c r="BF64" t="s">
        <v>122</v>
      </c>
      <c r="BG64" t="s">
        <v>122</v>
      </c>
      <c r="BH64" t="s">
        <v>221</v>
      </c>
      <c r="BI64" t="s">
        <v>129</v>
      </c>
      <c r="BJ64" t="s">
        <v>129</v>
      </c>
      <c r="BK64" t="s">
        <v>129</v>
      </c>
      <c r="BL64" s="4">
        <v>0.01</v>
      </c>
      <c r="BM64" s="4">
        <v>0.02</v>
      </c>
      <c r="BN64" s="4">
        <v>0.04</v>
      </c>
      <c r="BO64" t="s">
        <v>874</v>
      </c>
    </row>
    <row r="65" spans="1:67" x14ac:dyDescent="0.25">
      <c r="A65" t="s">
        <v>202</v>
      </c>
      <c r="B65" t="s">
        <v>203</v>
      </c>
      <c r="C65" t="s">
        <v>99</v>
      </c>
      <c r="D65" t="s">
        <v>204</v>
      </c>
      <c r="E65" t="s">
        <v>205</v>
      </c>
      <c r="F65" t="s">
        <v>102</v>
      </c>
      <c r="G65" t="s">
        <v>206</v>
      </c>
      <c r="H65" t="s">
        <v>207</v>
      </c>
      <c r="I65" t="s">
        <v>105</v>
      </c>
      <c r="J65" t="s">
        <v>106</v>
      </c>
      <c r="K65" t="s">
        <v>107</v>
      </c>
      <c r="L65" s="2">
        <v>0.41250000000000003</v>
      </c>
      <c r="M65" t="s">
        <v>875</v>
      </c>
      <c r="N65" t="s">
        <v>28</v>
      </c>
      <c r="O65" t="s">
        <v>109</v>
      </c>
      <c r="P65" t="s">
        <v>209</v>
      </c>
      <c r="Q65" t="s">
        <v>210</v>
      </c>
      <c r="R65" t="s">
        <v>112</v>
      </c>
      <c r="S65" t="s">
        <v>211</v>
      </c>
      <c r="T65" t="s">
        <v>114</v>
      </c>
      <c r="AC65" t="s">
        <v>115</v>
      </c>
      <c r="AD65">
        <v>443</v>
      </c>
      <c r="AE65" t="b">
        <v>1</v>
      </c>
      <c r="AF65" t="s">
        <v>876</v>
      </c>
      <c r="AG65" t="s">
        <v>157</v>
      </c>
      <c r="AH65" t="s">
        <v>558</v>
      </c>
      <c r="AI65" t="s">
        <v>399</v>
      </c>
      <c r="AJ65" t="s">
        <v>129</v>
      </c>
      <c r="AK65" t="s">
        <v>180</v>
      </c>
      <c r="AL65" t="s">
        <v>877</v>
      </c>
      <c r="AM65" t="s">
        <v>878</v>
      </c>
      <c r="AN65" t="s">
        <v>879</v>
      </c>
      <c r="AO65" t="s">
        <v>880</v>
      </c>
      <c r="AP65" t="s">
        <v>468</v>
      </c>
      <c r="AQ65" t="s">
        <v>399</v>
      </c>
      <c r="AR65" t="s">
        <v>129</v>
      </c>
      <c r="AS65" t="s">
        <v>120</v>
      </c>
      <c r="AT65" t="s">
        <v>881</v>
      </c>
      <c r="AU65" t="s">
        <v>882</v>
      </c>
      <c r="AV65" t="s">
        <v>155</v>
      </c>
      <c r="AW65" t="s">
        <v>155</v>
      </c>
      <c r="AX65" t="s">
        <v>263</v>
      </c>
      <c r="AY65" t="s">
        <v>883</v>
      </c>
      <c r="AZ65" t="s">
        <v>145</v>
      </c>
      <c r="BA65" t="s">
        <v>745</v>
      </c>
      <c r="BB65" t="s">
        <v>543</v>
      </c>
      <c r="BC65" t="s">
        <v>636</v>
      </c>
      <c r="BD65" t="s">
        <v>121</v>
      </c>
      <c r="BE65" t="s">
        <v>121</v>
      </c>
      <c r="BF65" t="s">
        <v>122</v>
      </c>
      <c r="BG65" t="s">
        <v>122</v>
      </c>
      <c r="BH65" t="s">
        <v>133</v>
      </c>
      <c r="BI65" t="s">
        <v>129</v>
      </c>
      <c r="BJ65" t="s">
        <v>134</v>
      </c>
      <c r="BK65" t="s">
        <v>884</v>
      </c>
      <c r="BL65" s="4">
        <v>0.01</v>
      </c>
      <c r="BM65" s="4">
        <v>0.02</v>
      </c>
      <c r="BN65" s="4">
        <v>0.03</v>
      </c>
      <c r="BO65" t="s">
        <v>520</v>
      </c>
    </row>
    <row r="66" spans="1:67" x14ac:dyDescent="0.25">
      <c r="A66" t="s">
        <v>474</v>
      </c>
      <c r="C66" t="s">
        <v>268</v>
      </c>
      <c r="D66" t="s">
        <v>475</v>
      </c>
      <c r="E66" t="s">
        <v>139</v>
      </c>
      <c r="F66" t="s">
        <v>102</v>
      </c>
      <c r="J66" t="s">
        <v>271</v>
      </c>
      <c r="K66" t="s">
        <v>107</v>
      </c>
      <c r="L66" s="2">
        <v>0.41319444444444442</v>
      </c>
      <c r="M66" t="s">
        <v>885</v>
      </c>
      <c r="N66" t="s">
        <v>28</v>
      </c>
      <c r="AD66">
        <v>443</v>
      </c>
      <c r="AE66" t="b">
        <v>1</v>
      </c>
      <c r="AF66" t="s">
        <v>886</v>
      </c>
      <c r="AG66" t="s">
        <v>129</v>
      </c>
      <c r="AH66" t="s">
        <v>127</v>
      </c>
      <c r="AI66" t="s">
        <v>129</v>
      </c>
      <c r="AJ66" t="s">
        <v>129</v>
      </c>
      <c r="AK66" t="s">
        <v>129</v>
      </c>
      <c r="AL66" t="s">
        <v>887</v>
      </c>
      <c r="AM66" t="s">
        <v>122</v>
      </c>
      <c r="AN66" t="s">
        <v>888</v>
      </c>
      <c r="AO66" t="s">
        <v>129</v>
      </c>
      <c r="AP66" t="s">
        <v>400</v>
      </c>
      <c r="AQ66" t="s">
        <v>129</v>
      </c>
      <c r="AR66" t="s">
        <v>120</v>
      </c>
      <c r="AS66" t="s">
        <v>129</v>
      </c>
      <c r="AT66" t="s">
        <v>889</v>
      </c>
      <c r="AU66" t="s">
        <v>122</v>
      </c>
      <c r="AV66" t="s">
        <v>128</v>
      </c>
      <c r="AW66" t="s">
        <v>129</v>
      </c>
      <c r="AX66" t="s">
        <v>156</v>
      </c>
      <c r="AY66" t="s">
        <v>129</v>
      </c>
      <c r="AZ66" t="s">
        <v>157</v>
      </c>
      <c r="BA66" t="s">
        <v>129</v>
      </c>
      <c r="BB66" t="s">
        <v>400</v>
      </c>
      <c r="BC66" t="s">
        <v>129</v>
      </c>
      <c r="BD66" t="s">
        <v>180</v>
      </c>
      <c r="BE66" t="s">
        <v>129</v>
      </c>
      <c r="BF66" t="s">
        <v>122</v>
      </c>
      <c r="BG66" t="s">
        <v>122</v>
      </c>
      <c r="BH66" t="s">
        <v>221</v>
      </c>
      <c r="BI66" t="s">
        <v>129</v>
      </c>
      <c r="BJ66" t="s">
        <v>134</v>
      </c>
      <c r="BK66" t="s">
        <v>129</v>
      </c>
      <c r="BL66" s="4">
        <v>0.01</v>
      </c>
      <c r="BM66" s="4">
        <v>0.02</v>
      </c>
      <c r="BN66" s="4">
        <v>0.05</v>
      </c>
      <c r="BO66" t="s">
        <v>890</v>
      </c>
    </row>
    <row r="67" spans="1:67" x14ac:dyDescent="0.25">
      <c r="A67" t="s">
        <v>781</v>
      </c>
      <c r="B67" t="s">
        <v>782</v>
      </c>
      <c r="C67" t="s">
        <v>99</v>
      </c>
      <c r="D67" t="s">
        <v>783</v>
      </c>
      <c r="E67" t="s">
        <v>139</v>
      </c>
      <c r="F67" t="s">
        <v>102</v>
      </c>
      <c r="G67" t="s">
        <v>103</v>
      </c>
      <c r="H67" t="s">
        <v>104</v>
      </c>
      <c r="I67" t="s">
        <v>105</v>
      </c>
      <c r="J67" t="s">
        <v>106</v>
      </c>
      <c r="K67" t="s">
        <v>107</v>
      </c>
      <c r="L67" s="2">
        <v>0.41319444444444442</v>
      </c>
      <c r="M67" t="s">
        <v>891</v>
      </c>
      <c r="N67" t="s">
        <v>28</v>
      </c>
      <c r="O67" t="s">
        <v>109</v>
      </c>
      <c r="P67" t="s">
        <v>785</v>
      </c>
      <c r="Q67" t="s">
        <v>786</v>
      </c>
      <c r="R67" t="s">
        <v>112</v>
      </c>
      <c r="S67" t="s">
        <v>787</v>
      </c>
      <c r="T67" t="s">
        <v>114</v>
      </c>
      <c r="AC67" t="s">
        <v>115</v>
      </c>
      <c r="AD67">
        <v>443</v>
      </c>
      <c r="AE67" t="b">
        <v>1</v>
      </c>
      <c r="AF67" t="s">
        <v>892</v>
      </c>
      <c r="AG67" t="s">
        <v>893</v>
      </c>
      <c r="AH67" t="s">
        <v>894</v>
      </c>
      <c r="AI67" t="s">
        <v>895</v>
      </c>
      <c r="AJ67" t="s">
        <v>148</v>
      </c>
      <c r="AK67" t="s">
        <v>574</v>
      </c>
      <c r="AL67" t="s">
        <v>896</v>
      </c>
      <c r="AM67" t="s">
        <v>897</v>
      </c>
      <c r="AN67" t="s">
        <v>898</v>
      </c>
      <c r="AO67" t="s">
        <v>129</v>
      </c>
      <c r="AP67" t="s">
        <v>899</v>
      </c>
      <c r="AQ67" t="s">
        <v>129</v>
      </c>
      <c r="AR67" t="s">
        <v>121</v>
      </c>
      <c r="AS67" t="s">
        <v>129</v>
      </c>
      <c r="AT67" t="s">
        <v>900</v>
      </c>
      <c r="AU67" t="s">
        <v>122</v>
      </c>
      <c r="AV67" t="s">
        <v>128</v>
      </c>
      <c r="AW67" t="s">
        <v>129</v>
      </c>
      <c r="AX67" t="s">
        <v>156</v>
      </c>
      <c r="AY67" t="s">
        <v>129</v>
      </c>
      <c r="AZ67" t="s">
        <v>901</v>
      </c>
      <c r="BA67" t="s">
        <v>129</v>
      </c>
      <c r="BB67" t="s">
        <v>489</v>
      </c>
      <c r="BC67" t="s">
        <v>129</v>
      </c>
      <c r="BD67" t="s">
        <v>822</v>
      </c>
      <c r="BE67" t="s">
        <v>129</v>
      </c>
      <c r="BF67" t="s">
        <v>122</v>
      </c>
      <c r="BG67" t="s">
        <v>122</v>
      </c>
      <c r="BH67" t="s">
        <v>133</v>
      </c>
      <c r="BI67" t="s">
        <v>129</v>
      </c>
      <c r="BJ67" t="s">
        <v>134</v>
      </c>
      <c r="BK67" t="s">
        <v>129</v>
      </c>
      <c r="BL67" s="4">
        <v>0.06</v>
      </c>
      <c r="BM67" s="4">
        <v>0.09</v>
      </c>
      <c r="BN67" s="4">
        <v>0.14000000000000001</v>
      </c>
      <c r="BO67" t="s">
        <v>902</v>
      </c>
    </row>
    <row r="68" spans="1:67" x14ac:dyDescent="0.25">
      <c r="A68" t="s">
        <v>275</v>
      </c>
      <c r="B68" t="s">
        <v>276</v>
      </c>
      <c r="C68" t="s">
        <v>99</v>
      </c>
      <c r="D68" t="s">
        <v>277</v>
      </c>
      <c r="E68" t="s">
        <v>139</v>
      </c>
      <c r="F68" t="s">
        <v>102</v>
      </c>
      <c r="G68" t="s">
        <v>245</v>
      </c>
      <c r="H68" t="s">
        <v>246</v>
      </c>
      <c r="I68" t="s">
        <v>105</v>
      </c>
      <c r="J68" t="s">
        <v>106</v>
      </c>
      <c r="K68" t="s">
        <v>107</v>
      </c>
      <c r="L68" s="2">
        <v>0.41666666666666669</v>
      </c>
      <c r="M68" t="s">
        <v>903</v>
      </c>
      <c r="N68" t="s">
        <v>28</v>
      </c>
      <c r="O68" t="s">
        <v>109</v>
      </c>
      <c r="P68" t="s">
        <v>279</v>
      </c>
      <c r="Q68" t="s">
        <v>280</v>
      </c>
      <c r="R68" t="s">
        <v>112</v>
      </c>
      <c r="S68" t="s">
        <v>281</v>
      </c>
      <c r="T68" t="s">
        <v>114</v>
      </c>
      <c r="AC68" t="s">
        <v>115</v>
      </c>
      <c r="AD68">
        <v>443</v>
      </c>
      <c r="AE68" t="b">
        <v>1</v>
      </c>
      <c r="AF68" t="s">
        <v>904</v>
      </c>
      <c r="AG68" t="s">
        <v>905</v>
      </c>
      <c r="AH68" t="s">
        <v>895</v>
      </c>
      <c r="AI68" t="s">
        <v>906</v>
      </c>
      <c r="AJ68" t="s">
        <v>239</v>
      </c>
      <c r="AK68" t="s">
        <v>907</v>
      </c>
      <c r="AL68" t="s">
        <v>908</v>
      </c>
      <c r="AM68" t="s">
        <v>909</v>
      </c>
      <c r="AN68" t="s">
        <v>910</v>
      </c>
      <c r="AO68" t="s">
        <v>456</v>
      </c>
      <c r="AP68" t="s">
        <v>911</v>
      </c>
      <c r="AQ68" t="s">
        <v>912</v>
      </c>
      <c r="AR68" t="s">
        <v>148</v>
      </c>
      <c r="AS68" t="s">
        <v>913</v>
      </c>
      <c r="AT68" t="s">
        <v>914</v>
      </c>
      <c r="AU68" t="s">
        <v>915</v>
      </c>
      <c r="AV68" t="s">
        <v>155</v>
      </c>
      <c r="AW68" t="s">
        <v>129</v>
      </c>
      <c r="AX68" t="s">
        <v>263</v>
      </c>
      <c r="AY68" t="s">
        <v>916</v>
      </c>
      <c r="AZ68" t="s">
        <v>170</v>
      </c>
      <c r="BA68" t="s">
        <v>706</v>
      </c>
      <c r="BB68" t="s">
        <v>917</v>
      </c>
      <c r="BC68" t="s">
        <v>918</v>
      </c>
      <c r="BD68" t="s">
        <v>149</v>
      </c>
      <c r="BE68" t="s">
        <v>175</v>
      </c>
      <c r="BF68" t="s">
        <v>122</v>
      </c>
      <c r="BG68" t="s">
        <v>122</v>
      </c>
      <c r="BH68" t="s">
        <v>133</v>
      </c>
      <c r="BI68" t="s">
        <v>133</v>
      </c>
      <c r="BJ68" t="s">
        <v>884</v>
      </c>
      <c r="BK68" t="s">
        <v>134</v>
      </c>
      <c r="BL68" s="4">
        <v>0</v>
      </c>
      <c r="BM68" s="4">
        <v>0.01</v>
      </c>
      <c r="BN68" s="4">
        <v>0.03</v>
      </c>
      <c r="BO68" t="s">
        <v>376</v>
      </c>
    </row>
    <row r="69" spans="1:67" x14ac:dyDescent="0.25">
      <c r="A69" t="s">
        <v>474</v>
      </c>
      <c r="C69" t="s">
        <v>268</v>
      </c>
      <c r="D69" t="s">
        <v>919</v>
      </c>
      <c r="E69" t="s">
        <v>710</v>
      </c>
      <c r="F69" t="s">
        <v>165</v>
      </c>
      <c r="J69" t="s">
        <v>271</v>
      </c>
      <c r="K69" t="s">
        <v>711</v>
      </c>
      <c r="L69" s="2">
        <v>0.42152777777777778</v>
      </c>
      <c r="M69" t="s">
        <v>920</v>
      </c>
      <c r="N69" t="s">
        <v>28</v>
      </c>
      <c r="AD69">
        <v>443</v>
      </c>
      <c r="AE69" t="b">
        <v>1</v>
      </c>
      <c r="AF69" t="s">
        <v>921</v>
      </c>
      <c r="AG69" t="s">
        <v>129</v>
      </c>
      <c r="AH69" t="s">
        <v>922</v>
      </c>
      <c r="AI69" t="s">
        <v>129</v>
      </c>
      <c r="AJ69" t="s">
        <v>120</v>
      </c>
      <c r="AK69" t="s">
        <v>129</v>
      </c>
      <c r="AL69" t="s">
        <v>923</v>
      </c>
      <c r="AM69" t="s">
        <v>122</v>
      </c>
      <c r="AN69" t="s">
        <v>876</v>
      </c>
      <c r="AO69" t="s">
        <v>129</v>
      </c>
      <c r="AP69" t="s">
        <v>761</v>
      </c>
      <c r="AQ69" t="s">
        <v>129</v>
      </c>
      <c r="AR69" t="s">
        <v>120</v>
      </c>
      <c r="AS69" t="s">
        <v>129</v>
      </c>
      <c r="AT69" t="s">
        <v>122</v>
      </c>
      <c r="AU69" t="s">
        <v>122</v>
      </c>
      <c r="AV69" t="s">
        <v>128</v>
      </c>
      <c r="AW69" t="s">
        <v>129</v>
      </c>
      <c r="AX69" t="s">
        <v>156</v>
      </c>
      <c r="AY69" t="s">
        <v>129</v>
      </c>
      <c r="AZ69" t="s">
        <v>924</v>
      </c>
      <c r="BA69" t="s">
        <v>129</v>
      </c>
      <c r="BB69" t="s">
        <v>780</v>
      </c>
      <c r="BC69" t="s">
        <v>129</v>
      </c>
      <c r="BD69" t="s">
        <v>239</v>
      </c>
      <c r="BE69" t="s">
        <v>129</v>
      </c>
      <c r="BF69" t="s">
        <v>122</v>
      </c>
      <c r="BG69" t="s">
        <v>122</v>
      </c>
      <c r="BH69" t="s">
        <v>221</v>
      </c>
      <c r="BI69" t="s">
        <v>129</v>
      </c>
      <c r="BJ69" t="s">
        <v>401</v>
      </c>
      <c r="BK69" t="s">
        <v>129</v>
      </c>
      <c r="BL69" s="4">
        <v>0</v>
      </c>
      <c r="BM69" s="4">
        <v>0.01</v>
      </c>
      <c r="BN69" s="4">
        <v>0.03</v>
      </c>
      <c r="BO69" t="s">
        <v>874</v>
      </c>
    </row>
    <row r="70" spans="1:67" x14ac:dyDescent="0.25">
      <c r="A70" t="s">
        <v>639</v>
      </c>
      <c r="B70" t="s">
        <v>640</v>
      </c>
      <c r="C70" t="s">
        <v>99</v>
      </c>
      <c r="D70" t="s">
        <v>641</v>
      </c>
      <c r="E70" t="s">
        <v>185</v>
      </c>
      <c r="F70" t="s">
        <v>102</v>
      </c>
      <c r="G70" t="s">
        <v>245</v>
      </c>
      <c r="H70" t="s">
        <v>246</v>
      </c>
      <c r="I70" t="s">
        <v>105</v>
      </c>
      <c r="J70" t="s">
        <v>106</v>
      </c>
      <c r="K70" t="s">
        <v>107</v>
      </c>
      <c r="L70" s="2">
        <v>0.42222222222222222</v>
      </c>
      <c r="M70" t="s">
        <v>925</v>
      </c>
      <c r="N70" t="s">
        <v>28</v>
      </c>
      <c r="O70" t="s">
        <v>109</v>
      </c>
      <c r="P70" t="s">
        <v>643</v>
      </c>
      <c r="Q70" t="s">
        <v>644</v>
      </c>
      <c r="R70" t="s">
        <v>112</v>
      </c>
      <c r="S70" t="s">
        <v>645</v>
      </c>
      <c r="T70" t="s">
        <v>114</v>
      </c>
      <c r="AC70" t="s">
        <v>115</v>
      </c>
      <c r="AD70">
        <v>443</v>
      </c>
      <c r="AE70" t="b">
        <v>1</v>
      </c>
      <c r="AF70" t="s">
        <v>190</v>
      </c>
      <c r="AG70" t="s">
        <v>129</v>
      </c>
      <c r="AH70" t="s">
        <v>926</v>
      </c>
      <c r="AI70" t="s">
        <v>129</v>
      </c>
      <c r="AJ70" t="s">
        <v>180</v>
      </c>
      <c r="AK70" t="s">
        <v>129</v>
      </c>
      <c r="AL70" t="s">
        <v>927</v>
      </c>
      <c r="AM70" t="s">
        <v>122</v>
      </c>
      <c r="AN70" t="s">
        <v>534</v>
      </c>
      <c r="AO70" t="s">
        <v>129</v>
      </c>
      <c r="AP70" t="s">
        <v>855</v>
      </c>
      <c r="AQ70" t="s">
        <v>129</v>
      </c>
      <c r="AR70" t="s">
        <v>120</v>
      </c>
      <c r="AS70" t="s">
        <v>129</v>
      </c>
      <c r="AT70" t="s">
        <v>928</v>
      </c>
      <c r="AU70" t="s">
        <v>122</v>
      </c>
      <c r="AV70" t="s">
        <v>155</v>
      </c>
      <c r="AW70" t="s">
        <v>129</v>
      </c>
      <c r="AX70" t="s">
        <v>199</v>
      </c>
      <c r="AY70" t="s">
        <v>129</v>
      </c>
      <c r="AZ70" t="s">
        <v>329</v>
      </c>
      <c r="BA70" t="s">
        <v>129</v>
      </c>
      <c r="BB70" t="s">
        <v>472</v>
      </c>
      <c r="BC70" t="s">
        <v>129</v>
      </c>
      <c r="BD70" t="s">
        <v>149</v>
      </c>
      <c r="BE70" t="s">
        <v>129</v>
      </c>
      <c r="BF70" t="s">
        <v>122</v>
      </c>
      <c r="BG70" t="s">
        <v>122</v>
      </c>
      <c r="BH70" t="s">
        <v>133</v>
      </c>
      <c r="BI70" t="s">
        <v>129</v>
      </c>
      <c r="BJ70" t="s">
        <v>134</v>
      </c>
      <c r="BK70" t="s">
        <v>129</v>
      </c>
      <c r="BL70" s="4">
        <v>0</v>
      </c>
      <c r="BM70" s="4">
        <v>0.01</v>
      </c>
      <c r="BN70" s="4">
        <v>0.03</v>
      </c>
      <c r="BO70" t="s">
        <v>929</v>
      </c>
    </row>
    <row r="71" spans="1:67" x14ac:dyDescent="0.25">
      <c r="A71" t="s">
        <v>474</v>
      </c>
      <c r="C71" t="s">
        <v>268</v>
      </c>
      <c r="D71" t="s">
        <v>475</v>
      </c>
      <c r="E71" t="s">
        <v>139</v>
      </c>
      <c r="F71" t="s">
        <v>102</v>
      </c>
      <c r="J71" t="s">
        <v>271</v>
      </c>
      <c r="K71" t="s">
        <v>107</v>
      </c>
      <c r="L71" s="2">
        <v>0.4236111111111111</v>
      </c>
      <c r="M71" t="s">
        <v>930</v>
      </c>
      <c r="N71" t="s">
        <v>28</v>
      </c>
      <c r="AD71">
        <v>443</v>
      </c>
      <c r="AE71" t="b">
        <v>1</v>
      </c>
      <c r="AF71" t="s">
        <v>841</v>
      </c>
      <c r="AG71" t="s">
        <v>129</v>
      </c>
      <c r="AH71" t="s">
        <v>445</v>
      </c>
      <c r="AI71" t="s">
        <v>129</v>
      </c>
      <c r="AJ71" t="s">
        <v>129</v>
      </c>
      <c r="AK71" t="s">
        <v>129</v>
      </c>
      <c r="AL71" t="s">
        <v>931</v>
      </c>
      <c r="AM71" t="s">
        <v>122</v>
      </c>
      <c r="AN71" t="s">
        <v>932</v>
      </c>
      <c r="AO71" t="s">
        <v>129</v>
      </c>
      <c r="AP71" t="s">
        <v>127</v>
      </c>
      <c r="AQ71" t="s">
        <v>129</v>
      </c>
      <c r="AR71" t="s">
        <v>120</v>
      </c>
      <c r="AS71" t="s">
        <v>129</v>
      </c>
      <c r="AT71" t="s">
        <v>933</v>
      </c>
      <c r="AU71" t="s">
        <v>122</v>
      </c>
      <c r="AV71" t="s">
        <v>155</v>
      </c>
      <c r="AW71" t="s">
        <v>129</v>
      </c>
      <c r="AX71" t="s">
        <v>156</v>
      </c>
      <c r="AY71" t="s">
        <v>129</v>
      </c>
      <c r="AZ71" t="s">
        <v>145</v>
      </c>
      <c r="BA71" t="s">
        <v>129</v>
      </c>
      <c r="BB71" t="s">
        <v>445</v>
      </c>
      <c r="BC71" t="s">
        <v>129</v>
      </c>
      <c r="BD71" t="s">
        <v>180</v>
      </c>
      <c r="BE71" t="s">
        <v>129</v>
      </c>
      <c r="BF71" t="s">
        <v>122</v>
      </c>
      <c r="BG71" t="s">
        <v>122</v>
      </c>
      <c r="BH71" t="s">
        <v>133</v>
      </c>
      <c r="BI71" t="s">
        <v>129</v>
      </c>
      <c r="BJ71" t="s">
        <v>134</v>
      </c>
      <c r="BK71" t="s">
        <v>129</v>
      </c>
      <c r="BL71" s="4">
        <v>0.02</v>
      </c>
      <c r="BM71" s="4">
        <v>0.04</v>
      </c>
      <c r="BN71" s="4">
        <v>0.08</v>
      </c>
      <c r="BO71" t="s">
        <v>481</v>
      </c>
    </row>
    <row r="72" spans="1:67" x14ac:dyDescent="0.25">
      <c r="A72" t="s">
        <v>934</v>
      </c>
      <c r="B72" t="s">
        <v>935</v>
      </c>
      <c r="C72" t="s">
        <v>99</v>
      </c>
      <c r="D72" t="s">
        <v>936</v>
      </c>
      <c r="E72" t="s">
        <v>524</v>
      </c>
      <c r="F72" t="s">
        <v>102</v>
      </c>
      <c r="G72" t="s">
        <v>103</v>
      </c>
      <c r="H72" t="s">
        <v>499</v>
      </c>
      <c r="J72" t="s">
        <v>106</v>
      </c>
      <c r="K72" t="s">
        <v>107</v>
      </c>
      <c r="L72" s="2">
        <v>0.42569444444444443</v>
      </c>
      <c r="M72" t="s">
        <v>937</v>
      </c>
      <c r="N72" t="s">
        <v>28</v>
      </c>
      <c r="O72" t="s">
        <v>109</v>
      </c>
      <c r="P72" t="s">
        <v>938</v>
      </c>
      <c r="Q72" t="s">
        <v>939</v>
      </c>
      <c r="R72" t="s">
        <v>112</v>
      </c>
      <c r="S72" t="s">
        <v>940</v>
      </c>
      <c r="T72" t="s">
        <v>114</v>
      </c>
      <c r="AC72" t="s">
        <v>115</v>
      </c>
      <c r="AD72">
        <v>443</v>
      </c>
      <c r="AE72" t="b">
        <v>1</v>
      </c>
      <c r="AF72" t="s">
        <v>504</v>
      </c>
      <c r="AG72" t="s">
        <v>129</v>
      </c>
      <c r="AH72" t="s">
        <v>636</v>
      </c>
      <c r="AI72" t="s">
        <v>129</v>
      </c>
      <c r="AJ72" t="s">
        <v>129</v>
      </c>
      <c r="AK72" t="s">
        <v>129</v>
      </c>
      <c r="AL72" t="s">
        <v>941</v>
      </c>
      <c r="AM72" t="s">
        <v>122</v>
      </c>
      <c r="AN72" t="s">
        <v>942</v>
      </c>
      <c r="AO72" t="s">
        <v>129</v>
      </c>
      <c r="AP72" t="s">
        <v>561</v>
      </c>
      <c r="AQ72" t="s">
        <v>129</v>
      </c>
      <c r="AR72" t="s">
        <v>129</v>
      </c>
      <c r="AS72" t="s">
        <v>129</v>
      </c>
      <c r="AT72" t="s">
        <v>943</v>
      </c>
      <c r="AU72" t="s">
        <v>122</v>
      </c>
      <c r="AV72" t="s">
        <v>128</v>
      </c>
      <c r="AW72" t="s">
        <v>129</v>
      </c>
      <c r="AX72" t="s">
        <v>156</v>
      </c>
      <c r="AY72" t="s">
        <v>129</v>
      </c>
      <c r="AZ72" t="s">
        <v>375</v>
      </c>
      <c r="BA72" t="s">
        <v>129</v>
      </c>
      <c r="BB72" t="s">
        <v>561</v>
      </c>
      <c r="BC72" t="s">
        <v>129</v>
      </c>
      <c r="BD72" t="s">
        <v>121</v>
      </c>
      <c r="BE72" t="s">
        <v>129</v>
      </c>
      <c r="BF72" t="s">
        <v>122</v>
      </c>
      <c r="BG72" t="s">
        <v>122</v>
      </c>
      <c r="BH72" t="s">
        <v>133</v>
      </c>
      <c r="BI72" t="s">
        <v>129</v>
      </c>
      <c r="BJ72" t="s">
        <v>134</v>
      </c>
      <c r="BK72" t="s">
        <v>129</v>
      </c>
      <c r="BL72" s="4">
        <v>0.02</v>
      </c>
      <c r="BM72" s="4">
        <v>0.04</v>
      </c>
      <c r="BN72" s="4">
        <v>0.08</v>
      </c>
      <c r="BO72" t="s">
        <v>656</v>
      </c>
    </row>
    <row r="73" spans="1:67" x14ac:dyDescent="0.25">
      <c r="A73" t="s">
        <v>944</v>
      </c>
      <c r="B73" t="s">
        <v>944</v>
      </c>
      <c r="C73" t="s">
        <v>99</v>
      </c>
      <c r="D73" t="s">
        <v>945</v>
      </c>
      <c r="E73" t="s">
        <v>524</v>
      </c>
      <c r="F73" t="s">
        <v>102</v>
      </c>
      <c r="G73" t="s">
        <v>245</v>
      </c>
      <c r="H73" t="s">
        <v>246</v>
      </c>
      <c r="I73" t="s">
        <v>105</v>
      </c>
      <c r="J73" t="s">
        <v>106</v>
      </c>
      <c r="K73" t="s">
        <v>107</v>
      </c>
      <c r="L73" s="2">
        <v>0.42638888888888887</v>
      </c>
      <c r="M73" t="s">
        <v>946</v>
      </c>
      <c r="N73" t="s">
        <v>28</v>
      </c>
      <c r="O73" t="s">
        <v>109</v>
      </c>
      <c r="P73" t="s">
        <v>947</v>
      </c>
      <c r="Q73" t="s">
        <v>948</v>
      </c>
      <c r="R73" t="s">
        <v>112</v>
      </c>
      <c r="S73" t="s">
        <v>949</v>
      </c>
      <c r="T73" t="s">
        <v>114</v>
      </c>
      <c r="AC73" t="s">
        <v>115</v>
      </c>
      <c r="AD73">
        <v>443</v>
      </c>
      <c r="AE73" t="b">
        <v>1</v>
      </c>
      <c r="AF73" t="s">
        <v>924</v>
      </c>
      <c r="AG73" t="s">
        <v>950</v>
      </c>
      <c r="AH73" t="s">
        <v>158</v>
      </c>
      <c r="AI73" t="s">
        <v>399</v>
      </c>
      <c r="AJ73" t="s">
        <v>180</v>
      </c>
      <c r="AK73" t="s">
        <v>148</v>
      </c>
      <c r="AL73" t="s">
        <v>951</v>
      </c>
      <c r="AM73" t="s">
        <v>952</v>
      </c>
      <c r="AN73" t="s">
        <v>953</v>
      </c>
      <c r="AO73" t="s">
        <v>954</v>
      </c>
      <c r="AP73" t="s">
        <v>200</v>
      </c>
      <c r="AQ73" t="s">
        <v>200</v>
      </c>
      <c r="AR73" t="s">
        <v>120</v>
      </c>
      <c r="AS73" t="s">
        <v>121</v>
      </c>
      <c r="AT73" t="s">
        <v>955</v>
      </c>
      <c r="AU73" t="s">
        <v>956</v>
      </c>
      <c r="AV73" t="s">
        <v>155</v>
      </c>
      <c r="AW73" t="s">
        <v>155</v>
      </c>
      <c r="AX73" t="s">
        <v>217</v>
      </c>
      <c r="AY73" t="s">
        <v>883</v>
      </c>
      <c r="AZ73" t="s">
        <v>231</v>
      </c>
      <c r="BA73" t="s">
        <v>129</v>
      </c>
      <c r="BB73" t="s">
        <v>761</v>
      </c>
      <c r="BC73" t="s">
        <v>129</v>
      </c>
      <c r="BD73" t="s">
        <v>372</v>
      </c>
      <c r="BE73" t="s">
        <v>129</v>
      </c>
      <c r="BF73" t="s">
        <v>122</v>
      </c>
      <c r="BG73" t="s">
        <v>122</v>
      </c>
      <c r="BH73" t="s">
        <v>133</v>
      </c>
      <c r="BI73" t="s">
        <v>129</v>
      </c>
      <c r="BJ73" t="s">
        <v>401</v>
      </c>
      <c r="BK73" t="s">
        <v>129</v>
      </c>
      <c r="BL73" s="4">
        <v>0.03</v>
      </c>
      <c r="BM73" s="4">
        <v>0.04</v>
      </c>
      <c r="BN73" s="4">
        <v>7.0000000000000007E-2</v>
      </c>
      <c r="BO73" t="s">
        <v>495</v>
      </c>
    </row>
    <row r="74" spans="1:67" x14ac:dyDescent="0.25">
      <c r="A74" t="s">
        <v>417</v>
      </c>
      <c r="B74" t="s">
        <v>417</v>
      </c>
      <c r="C74" t="s">
        <v>99</v>
      </c>
      <c r="D74" t="s">
        <v>418</v>
      </c>
      <c r="E74" t="s">
        <v>355</v>
      </c>
      <c r="F74" t="s">
        <v>102</v>
      </c>
      <c r="G74" t="s">
        <v>245</v>
      </c>
      <c r="H74" t="s">
        <v>246</v>
      </c>
      <c r="I74" t="s">
        <v>105</v>
      </c>
      <c r="J74" t="s">
        <v>106</v>
      </c>
      <c r="K74" t="s">
        <v>107</v>
      </c>
      <c r="L74" s="2">
        <v>0.43055555555555558</v>
      </c>
      <c r="M74" t="s">
        <v>957</v>
      </c>
      <c r="N74" t="s">
        <v>28</v>
      </c>
      <c r="O74" t="s">
        <v>109</v>
      </c>
      <c r="P74" t="s">
        <v>420</v>
      </c>
      <c r="Q74" t="s">
        <v>421</v>
      </c>
      <c r="R74" t="s">
        <v>112</v>
      </c>
      <c r="S74" t="s">
        <v>422</v>
      </c>
      <c r="T74" t="s">
        <v>114</v>
      </c>
      <c r="AC74" t="s">
        <v>115</v>
      </c>
      <c r="AD74">
        <v>443</v>
      </c>
      <c r="AE74" t="b">
        <v>1</v>
      </c>
      <c r="AF74" t="s">
        <v>144</v>
      </c>
      <c r="AG74" t="s">
        <v>958</v>
      </c>
      <c r="AH74" t="s">
        <v>200</v>
      </c>
      <c r="AI74" t="s">
        <v>119</v>
      </c>
      <c r="AJ74" t="s">
        <v>425</v>
      </c>
      <c r="AK74" t="s">
        <v>239</v>
      </c>
      <c r="AL74" t="s">
        <v>959</v>
      </c>
      <c r="AM74" t="s">
        <v>122</v>
      </c>
      <c r="AN74" t="s">
        <v>960</v>
      </c>
      <c r="AO74" t="s">
        <v>129</v>
      </c>
      <c r="AP74" t="s">
        <v>192</v>
      </c>
      <c r="AQ74" t="s">
        <v>129</v>
      </c>
      <c r="AR74" t="s">
        <v>425</v>
      </c>
      <c r="AS74" t="s">
        <v>129</v>
      </c>
      <c r="AT74" t="s">
        <v>961</v>
      </c>
      <c r="AU74" t="s">
        <v>122</v>
      </c>
      <c r="AV74" t="s">
        <v>155</v>
      </c>
      <c r="AW74" t="s">
        <v>129</v>
      </c>
      <c r="AX74" t="s">
        <v>156</v>
      </c>
      <c r="AY74" t="s">
        <v>129</v>
      </c>
      <c r="AZ74" t="s">
        <v>293</v>
      </c>
      <c r="BA74" t="s">
        <v>129</v>
      </c>
      <c r="BB74" t="s">
        <v>200</v>
      </c>
      <c r="BC74" t="s">
        <v>129</v>
      </c>
      <c r="BD74" t="s">
        <v>574</v>
      </c>
      <c r="BE74" t="s">
        <v>129</v>
      </c>
      <c r="BF74" t="s">
        <v>122</v>
      </c>
      <c r="BG74" t="s">
        <v>122</v>
      </c>
      <c r="BH74" t="s">
        <v>133</v>
      </c>
      <c r="BI74" t="s">
        <v>129</v>
      </c>
      <c r="BJ74" t="s">
        <v>401</v>
      </c>
      <c r="BK74" t="s">
        <v>129</v>
      </c>
      <c r="BL74" s="4">
        <v>0</v>
      </c>
      <c r="BM74" s="4">
        <v>0.01</v>
      </c>
      <c r="BN74" s="4">
        <v>0.03</v>
      </c>
      <c r="BO74" t="s">
        <v>431</v>
      </c>
    </row>
    <row r="75" spans="1:67" x14ac:dyDescent="0.25">
      <c r="A75" t="s">
        <v>839</v>
      </c>
      <c r="C75" t="s">
        <v>268</v>
      </c>
      <c r="D75" t="s">
        <v>668</v>
      </c>
      <c r="E75" t="s">
        <v>355</v>
      </c>
      <c r="F75" t="s">
        <v>102</v>
      </c>
      <c r="J75" t="s">
        <v>271</v>
      </c>
      <c r="K75" t="s">
        <v>107</v>
      </c>
      <c r="L75" s="2">
        <v>0.43263888888888885</v>
      </c>
      <c r="M75" t="s">
        <v>962</v>
      </c>
      <c r="N75" t="s">
        <v>28</v>
      </c>
      <c r="AD75">
        <v>443</v>
      </c>
      <c r="AE75" t="b">
        <v>1</v>
      </c>
      <c r="AF75" t="s">
        <v>230</v>
      </c>
      <c r="AG75" t="s">
        <v>129</v>
      </c>
      <c r="AH75" t="s">
        <v>922</v>
      </c>
      <c r="AI75" t="s">
        <v>129</v>
      </c>
      <c r="AJ75" t="s">
        <v>371</v>
      </c>
      <c r="AK75" t="s">
        <v>129</v>
      </c>
      <c r="AL75" t="s">
        <v>963</v>
      </c>
      <c r="AM75" t="s">
        <v>122</v>
      </c>
      <c r="AN75" t="s">
        <v>964</v>
      </c>
      <c r="AO75" t="s">
        <v>129</v>
      </c>
      <c r="AP75" t="s">
        <v>836</v>
      </c>
      <c r="AQ75" t="s">
        <v>129</v>
      </c>
      <c r="AR75" t="s">
        <v>239</v>
      </c>
      <c r="AS75" t="s">
        <v>129</v>
      </c>
      <c r="AT75">
        <f>-(0.31 %)</f>
        <v>-3.0999999999999999E-3</v>
      </c>
      <c r="AU75" t="s">
        <v>122</v>
      </c>
      <c r="AV75" t="s">
        <v>155</v>
      </c>
      <c r="AW75" t="s">
        <v>129</v>
      </c>
      <c r="AX75" t="s">
        <v>965</v>
      </c>
      <c r="AY75" t="s">
        <v>129</v>
      </c>
      <c r="AZ75" t="s">
        <v>117</v>
      </c>
      <c r="BA75" t="s">
        <v>129</v>
      </c>
      <c r="BB75" t="s">
        <v>147</v>
      </c>
      <c r="BC75" t="s">
        <v>129</v>
      </c>
      <c r="BD75" t="s">
        <v>363</v>
      </c>
      <c r="BE75" t="s">
        <v>129</v>
      </c>
      <c r="BF75" t="s">
        <v>122</v>
      </c>
      <c r="BG75" t="s">
        <v>122</v>
      </c>
      <c r="BH75" t="s">
        <v>133</v>
      </c>
      <c r="BI75" t="s">
        <v>129</v>
      </c>
      <c r="BJ75" t="s">
        <v>401</v>
      </c>
      <c r="BK75" t="s">
        <v>129</v>
      </c>
      <c r="BL75" s="4">
        <v>0.16</v>
      </c>
      <c r="BM75" s="4">
        <v>0.17</v>
      </c>
      <c r="BN75" s="4">
        <v>0.19</v>
      </c>
      <c r="BO75" t="s">
        <v>376</v>
      </c>
    </row>
    <row r="76" spans="1:67" x14ac:dyDescent="0.25">
      <c r="A76" t="s">
        <v>182</v>
      </c>
      <c r="B76" t="s">
        <v>183</v>
      </c>
      <c r="C76" t="s">
        <v>847</v>
      </c>
      <c r="D76" t="s">
        <v>966</v>
      </c>
      <c r="E76" t="s">
        <v>185</v>
      </c>
      <c r="F76" t="s">
        <v>102</v>
      </c>
      <c r="G76" t="s">
        <v>849</v>
      </c>
      <c r="H76" t="s">
        <v>850</v>
      </c>
      <c r="I76" t="s">
        <v>967</v>
      </c>
      <c r="J76" t="s">
        <v>106</v>
      </c>
      <c r="K76" t="s">
        <v>107</v>
      </c>
      <c r="L76" s="2">
        <v>0.43263888888888885</v>
      </c>
      <c r="M76" t="s">
        <v>968</v>
      </c>
      <c r="N76" t="s">
        <v>28</v>
      </c>
      <c r="O76" t="s">
        <v>969</v>
      </c>
      <c r="P76" t="s">
        <v>187</v>
      </c>
      <c r="AC76" t="s">
        <v>115</v>
      </c>
      <c r="AD76">
        <v>443</v>
      </c>
      <c r="AE76" t="b">
        <v>1</v>
      </c>
      <c r="AF76" t="s">
        <v>144</v>
      </c>
      <c r="AG76" t="s">
        <v>129</v>
      </c>
      <c r="AH76" t="s">
        <v>970</v>
      </c>
      <c r="AI76" t="s">
        <v>129</v>
      </c>
      <c r="AJ76" t="s">
        <v>971</v>
      </c>
      <c r="AK76" t="s">
        <v>129</v>
      </c>
      <c r="AL76" t="s">
        <v>972</v>
      </c>
      <c r="AM76" t="s">
        <v>122</v>
      </c>
      <c r="AN76" t="s">
        <v>829</v>
      </c>
      <c r="AO76" t="s">
        <v>129</v>
      </c>
      <c r="AP76" t="s">
        <v>973</v>
      </c>
      <c r="AQ76" t="s">
        <v>129</v>
      </c>
      <c r="AR76" t="s">
        <v>285</v>
      </c>
      <c r="AS76" t="s">
        <v>129</v>
      </c>
      <c r="AT76" t="s">
        <v>122</v>
      </c>
      <c r="AU76" t="s">
        <v>122</v>
      </c>
      <c r="AV76" t="s">
        <v>155</v>
      </c>
      <c r="AW76" t="s">
        <v>129</v>
      </c>
      <c r="AX76" t="s">
        <v>156</v>
      </c>
      <c r="AY76" t="s">
        <v>129</v>
      </c>
      <c r="AZ76" t="s">
        <v>191</v>
      </c>
      <c r="BA76" t="s">
        <v>129</v>
      </c>
      <c r="BB76" t="s">
        <v>974</v>
      </c>
      <c r="BC76" t="s">
        <v>129</v>
      </c>
      <c r="BD76" t="s">
        <v>975</v>
      </c>
      <c r="BE76" t="s">
        <v>129</v>
      </c>
      <c r="BF76" t="s">
        <v>122</v>
      </c>
      <c r="BG76" t="s">
        <v>122</v>
      </c>
      <c r="BH76" t="s">
        <v>133</v>
      </c>
      <c r="BI76" t="s">
        <v>129</v>
      </c>
      <c r="BJ76" t="s">
        <v>134</v>
      </c>
      <c r="BK76" t="s">
        <v>129</v>
      </c>
      <c r="BL76" s="4">
        <v>0</v>
      </c>
      <c r="BM76" s="4">
        <v>0</v>
      </c>
      <c r="BN76" s="4">
        <v>0.03</v>
      </c>
      <c r="BO76" t="s">
        <v>976</v>
      </c>
    </row>
    <row r="77" spans="1:67" x14ac:dyDescent="0.25">
      <c r="A77" t="s">
        <v>839</v>
      </c>
      <c r="C77" t="s">
        <v>268</v>
      </c>
      <c r="D77" t="s">
        <v>668</v>
      </c>
      <c r="E77" t="s">
        <v>355</v>
      </c>
      <c r="F77" t="s">
        <v>102</v>
      </c>
      <c r="J77" t="s">
        <v>271</v>
      </c>
      <c r="K77" t="s">
        <v>107</v>
      </c>
      <c r="L77" s="2">
        <v>0.44513888888888892</v>
      </c>
      <c r="M77" t="s">
        <v>977</v>
      </c>
      <c r="N77" t="s">
        <v>28</v>
      </c>
      <c r="AD77">
        <v>443</v>
      </c>
      <c r="AE77" t="b">
        <v>1</v>
      </c>
      <c r="AF77" t="s">
        <v>978</v>
      </c>
      <c r="AG77" t="s">
        <v>129</v>
      </c>
      <c r="AH77" t="s">
        <v>844</v>
      </c>
      <c r="AI77" t="s">
        <v>129</v>
      </c>
      <c r="AJ77" t="s">
        <v>159</v>
      </c>
      <c r="AK77" t="s">
        <v>129</v>
      </c>
      <c r="AL77" t="s">
        <v>122</v>
      </c>
      <c r="AM77" t="s">
        <v>122</v>
      </c>
      <c r="AN77" t="s">
        <v>979</v>
      </c>
      <c r="AO77" t="s">
        <v>129</v>
      </c>
      <c r="AP77" t="s">
        <v>561</v>
      </c>
      <c r="AQ77" t="s">
        <v>129</v>
      </c>
      <c r="AR77" t="s">
        <v>363</v>
      </c>
      <c r="AS77" t="s">
        <v>129</v>
      </c>
      <c r="AT77" t="s">
        <v>122</v>
      </c>
      <c r="AU77" t="s">
        <v>122</v>
      </c>
      <c r="AV77" t="s">
        <v>664</v>
      </c>
      <c r="AW77" t="s">
        <v>129</v>
      </c>
      <c r="AX77" t="s">
        <v>129</v>
      </c>
      <c r="AY77" t="s">
        <v>129</v>
      </c>
      <c r="AZ77" t="s">
        <v>129</v>
      </c>
      <c r="BA77" t="s">
        <v>129</v>
      </c>
      <c r="BB77" t="s">
        <v>129</v>
      </c>
      <c r="BC77" t="s">
        <v>129</v>
      </c>
      <c r="BD77" t="s">
        <v>129</v>
      </c>
      <c r="BE77" t="s">
        <v>129</v>
      </c>
      <c r="BF77" t="s">
        <v>122</v>
      </c>
      <c r="BG77" t="s">
        <v>122</v>
      </c>
      <c r="BH77" t="s">
        <v>129</v>
      </c>
      <c r="BI77" t="s">
        <v>129</v>
      </c>
      <c r="BJ77" t="s">
        <v>129</v>
      </c>
      <c r="BK77" t="s">
        <v>129</v>
      </c>
      <c r="BL77" s="4">
        <v>0.14000000000000001</v>
      </c>
      <c r="BM77" s="4">
        <v>0.16</v>
      </c>
      <c r="BN77" s="4">
        <v>0.18</v>
      </c>
      <c r="BO77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List for Cherian.csv</vt:lpstr>
    </vt:vector>
  </TitlesOfParts>
  <Company>Nissan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Cherian (EXTERNAL)</dc:creator>
  <cp:lastModifiedBy>Thomas, Cherian (EXTERNAL)</cp:lastModifiedBy>
  <dcterms:created xsi:type="dcterms:W3CDTF">2023-01-23T15:27:47Z</dcterms:created>
  <dcterms:modified xsi:type="dcterms:W3CDTF">2023-01-23T15:28:01Z</dcterms:modified>
</cp:coreProperties>
</file>