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\\fssjaz01s\jpc\10_業務\07_経理\03_社員\じゃぱこん\43期\送付資料\"/>
    </mc:Choice>
  </mc:AlternateContent>
  <xr:revisionPtr revIDLastSave="0" documentId="13_ncr:1_{2C8AC36D-686D-415C-BE50-8114FE8DFA6F}" xr6:coauthVersionLast="36" xr6:coauthVersionMax="36" xr10:uidLastSave="{00000000-0000-0000-0000-000000000000}"/>
  <bookViews>
    <workbookView xWindow="0" yWindow="0" windowWidth="21855" windowHeight="13590" xr2:uid="{00000000-000D-0000-FFFF-FFFF00000000}"/>
  </bookViews>
  <sheets>
    <sheet name="完成PJ一覧表" sheetId="3" r:id="rId1"/>
    <sheet name="10月末仕掛PJ一覧表" sheetId="6" r:id="rId2"/>
    <sheet name="9月末仕掛PJ一覧表" sheetId="4" r:id="rId3"/>
  </sheets>
  <definedNames>
    <definedName name="_xlnm._FilterDatabase" localSheetId="2" hidden="1">'9月末仕掛PJ一覧表'!$B$1:$AE$54</definedName>
    <definedName name="_xlnm._FilterDatabase" localSheetId="0" hidden="1">完成PJ一覧表!$D$5:$G$492</definedName>
    <definedName name="_xlnm.Print_Titles" localSheetId="0">完成PJ一覧表!$1:$5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4" i="6" l="1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E54" i="6"/>
  <c r="AI53" i="6"/>
  <c r="AH53" i="6"/>
  <c r="AE53" i="6"/>
  <c r="AD53" i="6"/>
  <c r="L53" i="6"/>
  <c r="J53" i="6"/>
  <c r="I53" i="6"/>
  <c r="AH52" i="6"/>
  <c r="AI52" i="6" s="1"/>
  <c r="AF52" i="6"/>
  <c r="AG52" i="6" s="1"/>
  <c r="AD52" i="6"/>
  <c r="AE52" i="6" s="1"/>
  <c r="AB52" i="6"/>
  <c r="AC52" i="6" s="1"/>
  <c r="L52" i="6"/>
  <c r="J52" i="6"/>
  <c r="I52" i="6"/>
  <c r="AC51" i="6"/>
  <c r="L51" i="6"/>
  <c r="AB51" i="6" s="1"/>
  <c r="J51" i="6"/>
  <c r="I51" i="6"/>
  <c r="AH50" i="6"/>
  <c r="AI50" i="6" s="1"/>
  <c r="AF50" i="6"/>
  <c r="AD50" i="6"/>
  <c r="AE50" i="6" s="1"/>
  <c r="AB50" i="6"/>
  <c r="L50" i="6"/>
  <c r="AG50" i="6" s="1"/>
  <c r="J50" i="6"/>
  <c r="I50" i="6"/>
  <c r="AI49" i="6"/>
  <c r="AH49" i="6"/>
  <c r="AE49" i="6"/>
  <c r="AD49" i="6"/>
  <c r="L49" i="6"/>
  <c r="J49" i="6"/>
  <c r="I49" i="6"/>
  <c r="AH48" i="6"/>
  <c r="AI48" i="6" s="1"/>
  <c r="AF48" i="6"/>
  <c r="AG48" i="6" s="1"/>
  <c r="AD48" i="6"/>
  <c r="AE48" i="6" s="1"/>
  <c r="AB48" i="6"/>
  <c r="AC48" i="6" s="1"/>
  <c r="L48" i="6"/>
  <c r="J48" i="6"/>
  <c r="I48" i="6"/>
  <c r="AI47" i="6"/>
  <c r="AH47" i="6"/>
  <c r="AE47" i="6"/>
  <c r="AD47" i="6"/>
  <c r="L47" i="6"/>
  <c r="AF47" i="6" s="1"/>
  <c r="AG47" i="6" s="1"/>
  <c r="J47" i="6"/>
  <c r="I47" i="6"/>
  <c r="AH46" i="6"/>
  <c r="AI46" i="6" s="1"/>
  <c r="AF46" i="6"/>
  <c r="AD46" i="6"/>
  <c r="AE46" i="6" s="1"/>
  <c r="AB46" i="6"/>
  <c r="L46" i="6"/>
  <c r="J46" i="6"/>
  <c r="I46" i="6"/>
  <c r="AI45" i="6"/>
  <c r="AH45" i="6"/>
  <c r="AE45" i="6"/>
  <c r="AD45" i="6"/>
  <c r="L45" i="6"/>
  <c r="J45" i="6"/>
  <c r="I45" i="6"/>
  <c r="AH44" i="6"/>
  <c r="AI44" i="6" s="1"/>
  <c r="AF44" i="6"/>
  <c r="AG44" i="6" s="1"/>
  <c r="AD44" i="6"/>
  <c r="AE44" i="6" s="1"/>
  <c r="AB44" i="6"/>
  <c r="AC44" i="6" s="1"/>
  <c r="L44" i="6"/>
  <c r="J44" i="6"/>
  <c r="I44" i="6"/>
  <c r="AI43" i="6"/>
  <c r="AH43" i="6"/>
  <c r="AE43" i="6"/>
  <c r="AD43" i="6"/>
  <c r="L43" i="6"/>
  <c r="AF43" i="6" s="1"/>
  <c r="AG43" i="6" s="1"/>
  <c r="J43" i="6"/>
  <c r="I43" i="6"/>
  <c r="AH42" i="6"/>
  <c r="AI42" i="6" s="1"/>
  <c r="AF42" i="6"/>
  <c r="AD42" i="6"/>
  <c r="AE42" i="6" s="1"/>
  <c r="AB42" i="6"/>
  <c r="L42" i="6"/>
  <c r="AG42" i="6" s="1"/>
  <c r="J42" i="6"/>
  <c r="I42" i="6"/>
  <c r="AI41" i="6"/>
  <c r="AH41" i="6"/>
  <c r="AE41" i="6"/>
  <c r="AD41" i="6"/>
  <c r="L41" i="6"/>
  <c r="J41" i="6"/>
  <c r="I41" i="6"/>
  <c r="AH40" i="6"/>
  <c r="AI40" i="6" s="1"/>
  <c r="AF40" i="6"/>
  <c r="AG40" i="6" s="1"/>
  <c r="AD40" i="6"/>
  <c r="AE40" i="6" s="1"/>
  <c r="AB40" i="6"/>
  <c r="AC40" i="6" s="1"/>
  <c r="L40" i="6"/>
  <c r="J40" i="6"/>
  <c r="I40" i="6"/>
  <c r="AI39" i="6"/>
  <c r="AH39" i="6"/>
  <c r="AE39" i="6"/>
  <c r="AD39" i="6"/>
  <c r="L39" i="6"/>
  <c r="AF39" i="6" s="1"/>
  <c r="AG39" i="6" s="1"/>
  <c r="J39" i="6"/>
  <c r="I39" i="6"/>
  <c r="AH38" i="6"/>
  <c r="AI38" i="6" s="1"/>
  <c r="AF38" i="6"/>
  <c r="AD38" i="6"/>
  <c r="AE38" i="6" s="1"/>
  <c r="AB38" i="6"/>
  <c r="L38" i="6"/>
  <c r="J38" i="6"/>
  <c r="I38" i="6"/>
  <c r="AI37" i="6"/>
  <c r="AH37" i="6"/>
  <c r="AE37" i="6"/>
  <c r="AD37" i="6"/>
  <c r="L37" i="6"/>
  <c r="J37" i="6"/>
  <c r="I37" i="6"/>
  <c r="AH36" i="6"/>
  <c r="AI36" i="6" s="1"/>
  <c r="K36" i="6"/>
  <c r="L36" i="6" s="1"/>
  <c r="J36" i="6"/>
  <c r="I36" i="6"/>
  <c r="K35" i="6"/>
  <c r="L35" i="6" s="1"/>
  <c r="J35" i="6"/>
  <c r="I35" i="6"/>
  <c r="AH34" i="6"/>
  <c r="AI34" i="6" s="1"/>
  <c r="AF34" i="6"/>
  <c r="AG34" i="6" s="1"/>
  <c r="AD34" i="6"/>
  <c r="AE34" i="6" s="1"/>
  <c r="AB34" i="6"/>
  <c r="AC34" i="6" s="1"/>
  <c r="L34" i="6"/>
  <c r="J34" i="6"/>
  <c r="I34" i="6"/>
  <c r="AC33" i="6"/>
  <c r="L33" i="6"/>
  <c r="AB33" i="6" s="1"/>
  <c r="J33" i="6"/>
  <c r="I33" i="6"/>
  <c r="AH32" i="6"/>
  <c r="AI32" i="6" s="1"/>
  <c r="AF32" i="6"/>
  <c r="AD32" i="6"/>
  <c r="AE32" i="6" s="1"/>
  <c r="AB32" i="6"/>
  <c r="L32" i="6"/>
  <c r="J32" i="6"/>
  <c r="I32" i="6"/>
  <c r="L31" i="6"/>
  <c r="J31" i="6"/>
  <c r="K31" i="6" s="1"/>
  <c r="I31" i="6"/>
  <c r="J30" i="6"/>
  <c r="K30" i="6" s="1"/>
  <c r="L30" i="6" s="1"/>
  <c r="I30" i="6"/>
  <c r="J29" i="6"/>
  <c r="K29" i="6" s="1"/>
  <c r="I29" i="6"/>
  <c r="J28" i="6"/>
  <c r="K28" i="6" s="1"/>
  <c r="I28" i="6"/>
  <c r="L27" i="6"/>
  <c r="J27" i="6"/>
  <c r="K27" i="6" s="1"/>
  <c r="I27" i="6"/>
  <c r="K26" i="6"/>
  <c r="J26" i="6"/>
  <c r="I26" i="6"/>
  <c r="AH25" i="6"/>
  <c r="AI25" i="6" s="1"/>
  <c r="AD25" i="6"/>
  <c r="AE25" i="6" s="1"/>
  <c r="L25" i="6"/>
  <c r="J25" i="6"/>
  <c r="I25" i="6"/>
  <c r="J24" i="6"/>
  <c r="K24" i="6" s="1"/>
  <c r="I24" i="6"/>
  <c r="AH23" i="6"/>
  <c r="AI23" i="6" s="1"/>
  <c r="AF23" i="6"/>
  <c r="AG23" i="6" s="1"/>
  <c r="AD23" i="6"/>
  <c r="AE23" i="6" s="1"/>
  <c r="AB23" i="6"/>
  <c r="AC23" i="6" s="1"/>
  <c r="L23" i="6"/>
  <c r="J23" i="6"/>
  <c r="I23" i="6"/>
  <c r="J22" i="6"/>
  <c r="I22" i="6"/>
  <c r="AI21" i="6"/>
  <c r="AH21" i="6"/>
  <c r="AE21" i="6"/>
  <c r="AD21" i="6"/>
  <c r="L21" i="6"/>
  <c r="J21" i="6"/>
  <c r="I21" i="6"/>
  <c r="J20" i="6"/>
  <c r="I20" i="6"/>
  <c r="K20" i="6" s="1"/>
  <c r="AI19" i="6"/>
  <c r="AH19" i="6"/>
  <c r="AD19" i="6"/>
  <c r="AE19" i="6" s="1"/>
  <c r="L19" i="6"/>
  <c r="J19" i="6"/>
  <c r="I19" i="6"/>
  <c r="K18" i="6"/>
  <c r="AD18" i="6" s="1"/>
  <c r="AE18" i="6" s="1"/>
  <c r="J18" i="6"/>
  <c r="I18" i="6"/>
  <c r="J17" i="6"/>
  <c r="K17" i="6" s="1"/>
  <c r="I17" i="6"/>
  <c r="K16" i="6"/>
  <c r="AD16" i="6" s="1"/>
  <c r="AE16" i="6" s="1"/>
  <c r="J16" i="6"/>
  <c r="I16" i="6"/>
  <c r="J15" i="6"/>
  <c r="K15" i="6" s="1"/>
  <c r="I15" i="6"/>
  <c r="K14" i="6"/>
  <c r="AD14" i="6" s="1"/>
  <c r="AE14" i="6" s="1"/>
  <c r="J14" i="6"/>
  <c r="I14" i="6"/>
  <c r="J13" i="6"/>
  <c r="K13" i="6" s="1"/>
  <c r="I13" i="6"/>
  <c r="K12" i="6"/>
  <c r="AD12" i="6" s="1"/>
  <c r="AE12" i="6" s="1"/>
  <c r="J12" i="6"/>
  <c r="I12" i="6"/>
  <c r="J11" i="6"/>
  <c r="K11" i="6" s="1"/>
  <c r="I11" i="6"/>
  <c r="K10" i="6"/>
  <c r="AD10" i="6" s="1"/>
  <c r="AE10" i="6" s="1"/>
  <c r="J10" i="6"/>
  <c r="I10" i="6"/>
  <c r="J9" i="6"/>
  <c r="K9" i="6" s="1"/>
  <c r="I9" i="6"/>
  <c r="J8" i="6"/>
  <c r="K8" i="6" s="1"/>
  <c r="I8" i="6"/>
  <c r="L11" i="6" l="1"/>
  <c r="AH11" i="6"/>
  <c r="AI11" i="6" s="1"/>
  <c r="AD11" i="6"/>
  <c r="AE11" i="6" s="1"/>
  <c r="L8" i="6"/>
  <c r="AH8" i="6"/>
  <c r="AD8" i="6"/>
  <c r="L13" i="6"/>
  <c r="AH13" i="6"/>
  <c r="AI13" i="6" s="1"/>
  <c r="AD13" i="6"/>
  <c r="AE13" i="6" s="1"/>
  <c r="L20" i="6"/>
  <c r="AD20" i="6"/>
  <c r="AE20" i="6" s="1"/>
  <c r="AH20" i="6"/>
  <c r="AI20" i="6" s="1"/>
  <c r="L15" i="6"/>
  <c r="AD15" i="6"/>
  <c r="AE15" i="6" s="1"/>
  <c r="AH15" i="6"/>
  <c r="AI15" i="6" s="1"/>
  <c r="L9" i="6"/>
  <c r="AD9" i="6"/>
  <c r="AE9" i="6" s="1"/>
  <c r="AH9" i="6"/>
  <c r="AI9" i="6" s="1"/>
  <c r="L17" i="6"/>
  <c r="AD17" i="6"/>
  <c r="AE17" i="6" s="1"/>
  <c r="AH17" i="6"/>
  <c r="AI17" i="6" s="1"/>
  <c r="L24" i="6"/>
  <c r="AH24" i="6"/>
  <c r="AI24" i="6" s="1"/>
  <c r="AD24" i="6"/>
  <c r="AE24" i="6" s="1"/>
  <c r="AF30" i="6"/>
  <c r="AG30" i="6" s="1"/>
  <c r="AB30" i="6"/>
  <c r="AC30" i="6" s="1"/>
  <c r="AH26" i="6"/>
  <c r="AI26" i="6" s="1"/>
  <c r="AD26" i="6"/>
  <c r="AE26" i="6" s="1"/>
  <c r="L14" i="6"/>
  <c r="L18" i="6"/>
  <c r="L26" i="6"/>
  <c r="AH29" i="6"/>
  <c r="AI29" i="6" s="1"/>
  <c r="AD29" i="6"/>
  <c r="AE29" i="6" s="1"/>
  <c r="AC35" i="6"/>
  <c r="AF35" i="6"/>
  <c r="AG35" i="6" s="1"/>
  <c r="AB35" i="6"/>
  <c r="AC41" i="6"/>
  <c r="AF41" i="6"/>
  <c r="AG41" i="6" s="1"/>
  <c r="AB41" i="6"/>
  <c r="AC49" i="6"/>
  <c r="AF49" i="6"/>
  <c r="AG49" i="6" s="1"/>
  <c r="AB49" i="6"/>
  <c r="AH30" i="6"/>
  <c r="AI30" i="6" s="1"/>
  <c r="AD30" i="6"/>
  <c r="AE30" i="6" s="1"/>
  <c r="L10" i="6"/>
  <c r="L12" i="6"/>
  <c r="L16" i="6"/>
  <c r="AH10" i="6"/>
  <c r="AI10" i="6" s="1"/>
  <c r="AH12" i="6"/>
  <c r="AI12" i="6" s="1"/>
  <c r="AH14" i="6"/>
  <c r="AI14" i="6" s="1"/>
  <c r="AH16" i="6"/>
  <c r="AI16" i="6" s="1"/>
  <c r="AH18" i="6"/>
  <c r="AI18" i="6" s="1"/>
  <c r="AG19" i="6"/>
  <c r="AF19" i="6"/>
  <c r="AB21" i="6"/>
  <c r="AF21" i="6"/>
  <c r="AG21" i="6" s="1"/>
  <c r="AH28" i="6"/>
  <c r="AI28" i="6" s="1"/>
  <c r="AD28" i="6"/>
  <c r="AE28" i="6" s="1"/>
  <c r="L29" i="6"/>
  <c r="AD35" i="6"/>
  <c r="AE35" i="6" s="1"/>
  <c r="AF36" i="6"/>
  <c r="AG36" i="6" s="1"/>
  <c r="AB36" i="6"/>
  <c r="AC36" i="6" s="1"/>
  <c r="AG38" i="6"/>
  <c r="AG46" i="6"/>
  <c r="AG53" i="6"/>
  <c r="AC53" i="6"/>
  <c r="AF53" i="6"/>
  <c r="AB53" i="6"/>
  <c r="AF27" i="6"/>
  <c r="AB27" i="6"/>
  <c r="AC27" i="6" s="1"/>
  <c r="AF31" i="6"/>
  <c r="AB31" i="6"/>
  <c r="AC31" i="6" s="1"/>
  <c r="AB19" i="6"/>
  <c r="AC19" i="6" s="1"/>
  <c r="AC21" i="6"/>
  <c r="K22" i="6"/>
  <c r="AF25" i="6"/>
  <c r="AB25" i="6"/>
  <c r="AC25" i="6" s="1"/>
  <c r="AG25" i="6"/>
  <c r="AH27" i="6"/>
  <c r="AI27" i="6" s="1"/>
  <c r="AD27" i="6"/>
  <c r="AE27" i="6" s="1"/>
  <c r="AG27" i="6"/>
  <c r="L28" i="6"/>
  <c r="AH31" i="6"/>
  <c r="AI31" i="6" s="1"/>
  <c r="AD31" i="6"/>
  <c r="AE31" i="6" s="1"/>
  <c r="AG31" i="6"/>
  <c r="AG32" i="6"/>
  <c r="AH35" i="6"/>
  <c r="AI35" i="6" s="1"/>
  <c r="AD36" i="6"/>
  <c r="AE36" i="6" s="1"/>
  <c r="AG37" i="6"/>
  <c r="AC37" i="6"/>
  <c r="AF37" i="6"/>
  <c r="AB37" i="6"/>
  <c r="AG45" i="6"/>
  <c r="AC45" i="6"/>
  <c r="AF45" i="6"/>
  <c r="AB45" i="6"/>
  <c r="AC32" i="6"/>
  <c r="AF33" i="6"/>
  <c r="AC38" i="6"/>
  <c r="AC42" i="6"/>
  <c r="AC46" i="6"/>
  <c r="AC50" i="6"/>
  <c r="AF51" i="6"/>
  <c r="AG33" i="6"/>
  <c r="AG51" i="6"/>
  <c r="AB39" i="6"/>
  <c r="AC39" i="6" s="1"/>
  <c r="AB43" i="6"/>
  <c r="AC43" i="6" s="1"/>
  <c r="AB47" i="6"/>
  <c r="AC47" i="6" s="1"/>
  <c r="AF28" i="6" l="1"/>
  <c r="AG28" i="6" s="1"/>
  <c r="AB28" i="6"/>
  <c r="AC28" i="6"/>
  <c r="AF26" i="6"/>
  <c r="AG26" i="6" s="1"/>
  <c r="AB26" i="6"/>
  <c r="AC26" i="6"/>
  <c r="AF17" i="6"/>
  <c r="AG17" i="6" s="1"/>
  <c r="AB17" i="6"/>
  <c r="AC17" i="6"/>
  <c r="AF16" i="6"/>
  <c r="AG16" i="6" s="1"/>
  <c r="AB16" i="6"/>
  <c r="AC16" i="6"/>
  <c r="AF18" i="6"/>
  <c r="AG18" i="6" s="1"/>
  <c r="AB18" i="6"/>
  <c r="AC18" i="6"/>
  <c r="AF13" i="6"/>
  <c r="AG13" i="6" s="1"/>
  <c r="AB13" i="6"/>
  <c r="AC13" i="6"/>
  <c r="AF29" i="6"/>
  <c r="AG29" i="6" s="1"/>
  <c r="AB29" i="6"/>
  <c r="AC29" i="6"/>
  <c r="AG24" i="6"/>
  <c r="AB24" i="6"/>
  <c r="AF24" i="6"/>
  <c r="AC24" i="6"/>
  <c r="L54" i="6"/>
  <c r="AB8" i="6"/>
  <c r="AC8" i="6"/>
  <c r="AF8" i="6"/>
  <c r="AH22" i="6"/>
  <c r="AI22" i="6" s="1"/>
  <c r="AD22" i="6"/>
  <c r="AE22" i="6" s="1"/>
  <c r="L22" i="6"/>
  <c r="AF12" i="6"/>
  <c r="AG12" i="6" s="1"/>
  <c r="AB12" i="6"/>
  <c r="AC12" i="6"/>
  <c r="AF14" i="6"/>
  <c r="AG14" i="6" s="1"/>
  <c r="AB14" i="6"/>
  <c r="AC14" i="6" s="1"/>
  <c r="AF15" i="6"/>
  <c r="AG15" i="6" s="1"/>
  <c r="AB15" i="6"/>
  <c r="AC15" i="6"/>
  <c r="AG20" i="6"/>
  <c r="AC20" i="6"/>
  <c r="AB20" i="6"/>
  <c r="AF20" i="6"/>
  <c r="AD54" i="6"/>
  <c r="AE8" i="6"/>
  <c r="AE54" i="6" s="1"/>
  <c r="AF10" i="6"/>
  <c r="AB10" i="6"/>
  <c r="AC10" i="6"/>
  <c r="AG10" i="6"/>
  <c r="AF9" i="6"/>
  <c r="AB9" i="6"/>
  <c r="AC9" i="6" s="1"/>
  <c r="AG9" i="6"/>
  <c r="AH54" i="6"/>
  <c r="AI8" i="6"/>
  <c r="AI54" i="6" s="1"/>
  <c r="AF11" i="6"/>
  <c r="AG11" i="6" s="1"/>
  <c r="AB11" i="6"/>
  <c r="AC11" i="6"/>
  <c r="AB22" i="6" l="1"/>
  <c r="AC22" i="6" s="1"/>
  <c r="AF22" i="6"/>
  <c r="AF54" i="6" s="1"/>
  <c r="AG8" i="6"/>
  <c r="AG22" i="6" l="1"/>
  <c r="AB54" i="6"/>
  <c r="I8" i="4"/>
  <c r="J8" i="4"/>
  <c r="K8" i="4"/>
  <c r="L8" i="4" s="1"/>
  <c r="AD8" i="4"/>
  <c r="AE8" i="4" s="1"/>
  <c r="AH8" i="4"/>
  <c r="AI8" i="4" s="1"/>
  <c r="I9" i="4"/>
  <c r="J9" i="4"/>
  <c r="K9" i="4"/>
  <c r="L9" i="4" s="1"/>
  <c r="AD9" i="4"/>
  <c r="AE9" i="4" s="1"/>
  <c r="AH9" i="4"/>
  <c r="AI9" i="4" s="1"/>
  <c r="I10" i="4"/>
  <c r="J10" i="4"/>
  <c r="K10" i="4"/>
  <c r="L10" i="4" s="1"/>
  <c r="AD10" i="4"/>
  <c r="AE10" i="4" s="1"/>
  <c r="AH10" i="4"/>
  <c r="AI10" i="4" s="1"/>
  <c r="I11" i="4"/>
  <c r="J11" i="4"/>
  <c r="K11" i="4"/>
  <c r="L11" i="4" s="1"/>
  <c r="AD11" i="4"/>
  <c r="AE11" i="4" s="1"/>
  <c r="AH11" i="4"/>
  <c r="AI11" i="4" s="1"/>
  <c r="I12" i="4"/>
  <c r="J12" i="4"/>
  <c r="K12" i="4"/>
  <c r="L12" i="4" s="1"/>
  <c r="AD12" i="4"/>
  <c r="AE12" i="4" s="1"/>
  <c r="AH12" i="4"/>
  <c r="AI12" i="4" s="1"/>
  <c r="I13" i="4"/>
  <c r="J13" i="4"/>
  <c r="K13" i="4"/>
  <c r="L13" i="4" s="1"/>
  <c r="AD13" i="4"/>
  <c r="AE13" i="4" s="1"/>
  <c r="AH13" i="4"/>
  <c r="AI13" i="4" s="1"/>
  <c r="I14" i="4"/>
  <c r="J14" i="4"/>
  <c r="K14" i="4"/>
  <c r="L14" i="4" s="1"/>
  <c r="AD14" i="4"/>
  <c r="AE14" i="4" s="1"/>
  <c r="AH14" i="4"/>
  <c r="AI14" i="4" s="1"/>
  <c r="I15" i="4"/>
  <c r="J15" i="4"/>
  <c r="K15" i="4"/>
  <c r="L15" i="4" s="1"/>
  <c r="AD15" i="4"/>
  <c r="AE15" i="4" s="1"/>
  <c r="AH15" i="4"/>
  <c r="AI15" i="4" s="1"/>
  <c r="I16" i="4"/>
  <c r="J16" i="4"/>
  <c r="K16" i="4"/>
  <c r="L16" i="4" s="1"/>
  <c r="AD16" i="4"/>
  <c r="AE16" i="4" s="1"/>
  <c r="AH16" i="4"/>
  <c r="AI16" i="4" s="1"/>
  <c r="I17" i="4"/>
  <c r="J17" i="4"/>
  <c r="K17" i="4"/>
  <c r="L17" i="4" s="1"/>
  <c r="AD17" i="4"/>
  <c r="AE17" i="4" s="1"/>
  <c r="AH17" i="4"/>
  <c r="AI17" i="4" s="1"/>
  <c r="I18" i="4"/>
  <c r="J18" i="4"/>
  <c r="K18" i="4"/>
  <c r="L18" i="4" s="1"/>
  <c r="I19" i="4"/>
  <c r="J19" i="4"/>
  <c r="K19" i="4"/>
  <c r="L19" i="4" s="1"/>
  <c r="I20" i="4"/>
  <c r="J20" i="4"/>
  <c r="L20" i="4"/>
  <c r="AD20" i="4"/>
  <c r="AE20" i="4"/>
  <c r="AH20" i="4"/>
  <c r="AI20" i="4"/>
  <c r="I21" i="4"/>
  <c r="J21" i="4"/>
  <c r="K21" i="4"/>
  <c r="L21" i="4"/>
  <c r="AD21" i="4"/>
  <c r="AE21" i="4"/>
  <c r="AH21" i="4"/>
  <c r="AI21" i="4"/>
  <c r="I22" i="4"/>
  <c r="J22" i="4"/>
  <c r="L22" i="4"/>
  <c r="AB22" i="4"/>
  <c r="AD22" i="4"/>
  <c r="AE22" i="4"/>
  <c r="AF22" i="4"/>
  <c r="AH22" i="4"/>
  <c r="AI22" i="4"/>
  <c r="I23" i="4"/>
  <c r="K23" i="4" s="1"/>
  <c r="J23" i="4"/>
  <c r="I24" i="4"/>
  <c r="J24" i="4"/>
  <c r="L24" i="4"/>
  <c r="AB24" i="4"/>
  <c r="AC24" i="4"/>
  <c r="AD24" i="4"/>
  <c r="AE24" i="4"/>
  <c r="AF24" i="4"/>
  <c r="AG24" i="4"/>
  <c r="AH24" i="4"/>
  <c r="AI24" i="4"/>
  <c r="I25" i="4"/>
  <c r="J25" i="4"/>
  <c r="K25" i="4" s="1"/>
  <c r="I26" i="4"/>
  <c r="J26" i="4"/>
  <c r="L26" i="4"/>
  <c r="AB26" i="4"/>
  <c r="AC26" i="4"/>
  <c r="AD26" i="4"/>
  <c r="AE26" i="4" s="1"/>
  <c r="AF26" i="4"/>
  <c r="AG26" i="4"/>
  <c r="AH26" i="4"/>
  <c r="AI26" i="4" s="1"/>
  <c r="I27" i="4"/>
  <c r="J27" i="4"/>
  <c r="K27" i="4"/>
  <c r="L27" i="4" s="1"/>
  <c r="AH27" i="4"/>
  <c r="AI27" i="4" s="1"/>
  <c r="I28" i="4"/>
  <c r="J28" i="4"/>
  <c r="K28" i="4"/>
  <c r="L28" i="4" s="1"/>
  <c r="AD28" i="4"/>
  <c r="AE28" i="4" s="1"/>
  <c r="AH28" i="4"/>
  <c r="AI28" i="4" s="1"/>
  <c r="I29" i="4"/>
  <c r="J29" i="4"/>
  <c r="K29" i="4"/>
  <c r="L29" i="4" s="1"/>
  <c r="I30" i="4"/>
  <c r="J30" i="4"/>
  <c r="K30" i="4"/>
  <c r="L30" i="4" s="1"/>
  <c r="AD30" i="4"/>
  <c r="AE30" i="4" s="1"/>
  <c r="I31" i="4"/>
  <c r="J31" i="4"/>
  <c r="L31" i="4"/>
  <c r="AD31" i="4"/>
  <c r="AE31" i="4"/>
  <c r="AH31" i="4"/>
  <c r="AI31" i="4"/>
  <c r="I32" i="4"/>
  <c r="J32" i="4"/>
  <c r="L32" i="4"/>
  <c r="AB32" i="4"/>
  <c r="AD32" i="4"/>
  <c r="AE32" i="4"/>
  <c r="AF32" i="4"/>
  <c r="AH32" i="4"/>
  <c r="AI32" i="4"/>
  <c r="I33" i="4"/>
  <c r="J33" i="4"/>
  <c r="L33" i="4"/>
  <c r="AB33" i="4"/>
  <c r="AC33" i="4"/>
  <c r="AD33" i="4"/>
  <c r="AE33" i="4"/>
  <c r="AF33" i="4"/>
  <c r="AG33" i="4"/>
  <c r="AH33" i="4"/>
  <c r="AI33" i="4"/>
  <c r="I34" i="4"/>
  <c r="J34" i="4"/>
  <c r="K34" i="4" s="1"/>
  <c r="I35" i="4"/>
  <c r="J35" i="4"/>
  <c r="K35" i="4" s="1"/>
  <c r="I36" i="4"/>
  <c r="J36" i="4"/>
  <c r="L36" i="4"/>
  <c r="AB36" i="4"/>
  <c r="AC36" i="4"/>
  <c r="AD36" i="4"/>
  <c r="AE36" i="4" s="1"/>
  <c r="AF36" i="4"/>
  <c r="AG36" i="4"/>
  <c r="AH36" i="4"/>
  <c r="AI36" i="4" s="1"/>
  <c r="I37" i="4"/>
  <c r="J37" i="4"/>
  <c r="L37" i="4"/>
  <c r="AD37" i="4"/>
  <c r="AE37" i="4"/>
  <c r="AH37" i="4"/>
  <c r="AI37" i="4"/>
  <c r="I38" i="4"/>
  <c r="J38" i="4"/>
  <c r="L38" i="4"/>
  <c r="AB38" i="4"/>
  <c r="AD38" i="4"/>
  <c r="AE38" i="4"/>
  <c r="AF38" i="4"/>
  <c r="AH38" i="4"/>
  <c r="AI38" i="4" s="1"/>
  <c r="I39" i="4"/>
  <c r="J39" i="4"/>
  <c r="L39" i="4"/>
  <c r="AB39" i="4" s="1"/>
  <c r="AC39" i="4" s="1"/>
  <c r="AD39" i="4"/>
  <c r="AE39" i="4"/>
  <c r="AH39" i="4"/>
  <c r="AI39" i="4"/>
  <c r="I40" i="4"/>
  <c r="J40" i="4"/>
  <c r="L40" i="4"/>
  <c r="AB40" i="4"/>
  <c r="AC40" i="4" s="1"/>
  <c r="AD40" i="4"/>
  <c r="AE40" i="4" s="1"/>
  <c r="AF40" i="4"/>
  <c r="AG40" i="4"/>
  <c r="AH40" i="4"/>
  <c r="AI40" i="4"/>
  <c r="I41" i="4"/>
  <c r="J41" i="4"/>
  <c r="L41" i="4"/>
  <c r="AC41" i="4" s="1"/>
  <c r="AB41" i="4"/>
  <c r="AD41" i="4"/>
  <c r="AE41" i="4" s="1"/>
  <c r="AF41" i="4"/>
  <c r="AH41" i="4"/>
  <c r="AI41" i="4" s="1"/>
  <c r="I42" i="4"/>
  <c r="J42" i="4"/>
  <c r="L42" i="4"/>
  <c r="AB42" i="4" s="1"/>
  <c r="AC42" i="4" s="1"/>
  <c r="AD42" i="4"/>
  <c r="AE42" i="4"/>
  <c r="AH42" i="4"/>
  <c r="AI42" i="4"/>
  <c r="I43" i="4"/>
  <c r="J43" i="4"/>
  <c r="L43" i="4"/>
  <c r="AC43" i="4" s="1"/>
  <c r="AB43" i="4"/>
  <c r="AD43" i="4"/>
  <c r="AE43" i="4" s="1"/>
  <c r="AF43" i="4"/>
  <c r="AH43" i="4"/>
  <c r="AI43" i="4" s="1"/>
  <c r="I44" i="4"/>
  <c r="J44" i="4"/>
  <c r="L44" i="4"/>
  <c r="AD44" i="4"/>
  <c r="AE44" i="4"/>
  <c r="AH44" i="4"/>
  <c r="AI44" i="4"/>
  <c r="I45" i="4"/>
  <c r="J45" i="4"/>
  <c r="L45" i="4"/>
  <c r="AC45" i="4" s="1"/>
  <c r="AB45" i="4"/>
  <c r="AD45" i="4"/>
  <c r="AE45" i="4" s="1"/>
  <c r="AF45" i="4"/>
  <c r="AH45" i="4"/>
  <c r="AI45" i="4" s="1"/>
  <c r="I46" i="4"/>
  <c r="J46" i="4"/>
  <c r="L46" i="4"/>
  <c r="AB46" i="4" s="1"/>
  <c r="AC46" i="4" s="1"/>
  <c r="AD46" i="4"/>
  <c r="AE46" i="4"/>
  <c r="AH46" i="4"/>
  <c r="AI46" i="4"/>
  <c r="I47" i="4"/>
  <c r="J47" i="4"/>
  <c r="L47" i="4"/>
  <c r="AC47" i="4" s="1"/>
  <c r="AB47" i="4"/>
  <c r="AD47" i="4"/>
  <c r="AE47" i="4" s="1"/>
  <c r="AF47" i="4"/>
  <c r="AH47" i="4"/>
  <c r="AI47" i="4" s="1"/>
  <c r="I48" i="4"/>
  <c r="J48" i="4"/>
  <c r="L48" i="4"/>
  <c r="AD48" i="4"/>
  <c r="AE48" i="4"/>
  <c r="AH48" i="4"/>
  <c r="AI48" i="4"/>
  <c r="E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A490" i="3"/>
  <c r="Z490" i="3"/>
  <c r="AA489" i="3"/>
  <c r="Z489" i="3"/>
  <c r="AA487" i="3"/>
  <c r="Z487" i="3"/>
  <c r="AA486" i="3"/>
  <c r="Z486" i="3"/>
  <c r="AA484" i="3"/>
  <c r="Z484" i="3"/>
  <c r="AA483" i="3"/>
  <c r="Z483" i="3"/>
  <c r="AA481" i="3"/>
  <c r="Z481" i="3"/>
  <c r="AA480" i="3"/>
  <c r="Z480" i="3"/>
  <c r="AA478" i="3"/>
  <c r="Z478" i="3"/>
  <c r="AA477" i="3"/>
  <c r="Z477" i="3"/>
  <c r="AA475" i="3"/>
  <c r="Z475" i="3"/>
  <c r="AA474" i="3"/>
  <c r="Z474" i="3"/>
  <c r="AA472" i="3"/>
  <c r="Z472" i="3"/>
  <c r="AA471" i="3"/>
  <c r="Z471" i="3"/>
  <c r="AA469" i="3"/>
  <c r="Z469" i="3"/>
  <c r="AA468" i="3"/>
  <c r="Z468" i="3"/>
  <c r="AA466" i="3"/>
  <c r="Z466" i="3"/>
  <c r="AA465" i="3"/>
  <c r="Z465" i="3"/>
  <c r="AA463" i="3"/>
  <c r="Z463" i="3"/>
  <c r="AA462" i="3"/>
  <c r="Z462" i="3"/>
  <c r="AA460" i="3"/>
  <c r="Z460" i="3"/>
  <c r="AA459" i="3"/>
  <c r="Z459" i="3"/>
  <c r="AA457" i="3"/>
  <c r="Z457" i="3"/>
  <c r="AA456" i="3"/>
  <c r="Z456" i="3"/>
  <c r="AA454" i="3"/>
  <c r="Z454" i="3"/>
  <c r="AA453" i="3"/>
  <c r="Z453" i="3"/>
  <c r="AA451" i="3"/>
  <c r="Z451" i="3"/>
  <c r="AA450" i="3"/>
  <c r="Z450" i="3"/>
  <c r="AA448" i="3"/>
  <c r="Z448" i="3"/>
  <c r="AA447" i="3"/>
  <c r="Z447" i="3"/>
  <c r="AA445" i="3"/>
  <c r="Z445" i="3"/>
  <c r="AA444" i="3"/>
  <c r="Z444" i="3"/>
  <c r="AA442" i="3"/>
  <c r="Z442" i="3"/>
  <c r="AA441" i="3"/>
  <c r="Z441" i="3"/>
  <c r="AA439" i="3"/>
  <c r="Z439" i="3"/>
  <c r="AA438" i="3"/>
  <c r="Z438" i="3"/>
  <c r="AA436" i="3"/>
  <c r="Z436" i="3"/>
  <c r="AA435" i="3"/>
  <c r="Z435" i="3"/>
  <c r="AA433" i="3"/>
  <c r="Z433" i="3"/>
  <c r="AA432" i="3"/>
  <c r="Z432" i="3"/>
  <c r="AA430" i="3"/>
  <c r="Z430" i="3"/>
  <c r="AA429" i="3"/>
  <c r="Z429" i="3"/>
  <c r="AA427" i="3"/>
  <c r="Z427" i="3"/>
  <c r="AA426" i="3"/>
  <c r="Z426" i="3"/>
  <c r="AA424" i="3"/>
  <c r="Z424" i="3"/>
  <c r="AA423" i="3"/>
  <c r="Z423" i="3"/>
  <c r="AA421" i="3"/>
  <c r="Z421" i="3"/>
  <c r="AA420" i="3"/>
  <c r="Z420" i="3"/>
  <c r="AA418" i="3"/>
  <c r="Z418" i="3"/>
  <c r="AA417" i="3"/>
  <c r="Z417" i="3"/>
  <c r="AA415" i="3"/>
  <c r="Z415" i="3"/>
  <c r="AA414" i="3"/>
  <c r="Z414" i="3"/>
  <c r="AA412" i="3"/>
  <c r="Z412" i="3"/>
  <c r="AA411" i="3"/>
  <c r="Z411" i="3"/>
  <c r="AA409" i="3"/>
  <c r="Z409" i="3"/>
  <c r="AA408" i="3"/>
  <c r="Z408" i="3"/>
  <c r="AA406" i="3"/>
  <c r="Z406" i="3"/>
  <c r="AA405" i="3"/>
  <c r="Z405" i="3"/>
  <c r="AA403" i="3"/>
  <c r="Z403" i="3"/>
  <c r="AA402" i="3"/>
  <c r="Z402" i="3"/>
  <c r="AA400" i="3"/>
  <c r="Z400" i="3"/>
  <c r="AA399" i="3"/>
  <c r="Z399" i="3"/>
  <c r="AA397" i="3"/>
  <c r="Z397" i="3"/>
  <c r="AA396" i="3"/>
  <c r="Z396" i="3"/>
  <c r="AA394" i="3"/>
  <c r="Z394" i="3"/>
  <c r="AA393" i="3"/>
  <c r="Z393" i="3"/>
  <c r="AA391" i="3"/>
  <c r="Z391" i="3"/>
  <c r="AA390" i="3"/>
  <c r="Z390" i="3"/>
  <c r="AA388" i="3"/>
  <c r="Z388" i="3"/>
  <c r="AA387" i="3"/>
  <c r="Z387" i="3"/>
  <c r="AA385" i="3"/>
  <c r="Z385" i="3"/>
  <c r="AA384" i="3"/>
  <c r="Z384" i="3"/>
  <c r="AA382" i="3"/>
  <c r="Z382" i="3"/>
  <c r="AA381" i="3"/>
  <c r="Z381" i="3"/>
  <c r="AA379" i="3"/>
  <c r="Z379" i="3"/>
  <c r="AA378" i="3"/>
  <c r="Z378" i="3"/>
  <c r="AA376" i="3"/>
  <c r="Z376" i="3"/>
  <c r="AA375" i="3"/>
  <c r="Z375" i="3"/>
  <c r="AA373" i="3"/>
  <c r="Z373" i="3"/>
  <c r="AA372" i="3"/>
  <c r="Z372" i="3"/>
  <c r="AA370" i="3"/>
  <c r="Z370" i="3"/>
  <c r="AA369" i="3"/>
  <c r="Z369" i="3"/>
  <c r="AA367" i="3"/>
  <c r="Z367" i="3"/>
  <c r="AA366" i="3"/>
  <c r="Z366" i="3"/>
  <c r="AA364" i="3"/>
  <c r="Z364" i="3"/>
  <c r="AA363" i="3"/>
  <c r="Z363" i="3"/>
  <c r="AA361" i="3"/>
  <c r="Z361" i="3"/>
  <c r="AA360" i="3"/>
  <c r="Z360" i="3"/>
  <c r="AA358" i="3"/>
  <c r="Z358" i="3"/>
  <c r="AA357" i="3"/>
  <c r="Z357" i="3"/>
  <c r="AA355" i="3"/>
  <c r="Z355" i="3"/>
  <c r="AA354" i="3"/>
  <c r="Z354" i="3"/>
  <c r="AA352" i="3"/>
  <c r="Z352" i="3"/>
  <c r="AA351" i="3"/>
  <c r="Z351" i="3"/>
  <c r="AA349" i="3"/>
  <c r="Z349" i="3"/>
  <c r="AA348" i="3"/>
  <c r="Z348" i="3"/>
  <c r="AA346" i="3"/>
  <c r="Z346" i="3"/>
  <c r="AA345" i="3"/>
  <c r="Z345" i="3"/>
  <c r="AA343" i="3"/>
  <c r="Z343" i="3"/>
  <c r="AA342" i="3"/>
  <c r="Z342" i="3"/>
  <c r="AA340" i="3"/>
  <c r="Z340" i="3"/>
  <c r="AA339" i="3"/>
  <c r="Z339" i="3"/>
  <c r="AA337" i="3"/>
  <c r="Z337" i="3"/>
  <c r="AA336" i="3"/>
  <c r="Z336" i="3"/>
  <c r="AA334" i="3"/>
  <c r="Z334" i="3"/>
  <c r="AA333" i="3"/>
  <c r="Z333" i="3"/>
  <c r="AA331" i="3"/>
  <c r="Z331" i="3"/>
  <c r="AA330" i="3"/>
  <c r="Z330" i="3"/>
  <c r="AA328" i="3"/>
  <c r="Z328" i="3"/>
  <c r="AA327" i="3"/>
  <c r="Z327" i="3"/>
  <c r="AA325" i="3"/>
  <c r="Z325" i="3"/>
  <c r="AA324" i="3"/>
  <c r="Z324" i="3"/>
  <c r="AA322" i="3"/>
  <c r="Z322" i="3"/>
  <c r="AA321" i="3"/>
  <c r="Z321" i="3"/>
  <c r="AA319" i="3"/>
  <c r="Z319" i="3"/>
  <c r="AA318" i="3"/>
  <c r="Z318" i="3"/>
  <c r="AA316" i="3"/>
  <c r="Z316" i="3"/>
  <c r="AA315" i="3"/>
  <c r="Z315" i="3"/>
  <c r="AA313" i="3"/>
  <c r="Z313" i="3"/>
  <c r="AA312" i="3"/>
  <c r="Z312" i="3"/>
  <c r="AA310" i="3"/>
  <c r="Z310" i="3"/>
  <c r="AA309" i="3"/>
  <c r="Z309" i="3"/>
  <c r="AA307" i="3"/>
  <c r="Z307" i="3"/>
  <c r="AA306" i="3"/>
  <c r="Z306" i="3"/>
  <c r="AA304" i="3"/>
  <c r="Z304" i="3"/>
  <c r="AA303" i="3"/>
  <c r="Z303" i="3"/>
  <c r="AA301" i="3"/>
  <c r="Z301" i="3"/>
  <c r="AA300" i="3"/>
  <c r="Z300" i="3"/>
  <c r="AA298" i="3"/>
  <c r="Z298" i="3"/>
  <c r="AA297" i="3"/>
  <c r="Z297" i="3"/>
  <c r="AA295" i="3"/>
  <c r="Z295" i="3"/>
  <c r="AA294" i="3"/>
  <c r="Z294" i="3"/>
  <c r="AA292" i="3"/>
  <c r="Z292" i="3"/>
  <c r="AA291" i="3"/>
  <c r="Z291" i="3"/>
  <c r="AA289" i="3"/>
  <c r="Z289" i="3"/>
  <c r="AA288" i="3"/>
  <c r="Z288" i="3"/>
  <c r="AA286" i="3"/>
  <c r="Z286" i="3"/>
  <c r="AA285" i="3"/>
  <c r="Z285" i="3"/>
  <c r="AA283" i="3"/>
  <c r="Z283" i="3"/>
  <c r="AA282" i="3"/>
  <c r="Z282" i="3"/>
  <c r="AA280" i="3"/>
  <c r="Z280" i="3"/>
  <c r="AA279" i="3"/>
  <c r="Z279" i="3"/>
  <c r="AA277" i="3"/>
  <c r="Z277" i="3"/>
  <c r="AA276" i="3"/>
  <c r="Z276" i="3"/>
  <c r="AA274" i="3"/>
  <c r="Z274" i="3"/>
  <c r="AA273" i="3"/>
  <c r="Z273" i="3"/>
  <c r="AA271" i="3"/>
  <c r="Z271" i="3"/>
  <c r="AA270" i="3"/>
  <c r="Z270" i="3"/>
  <c r="AA268" i="3"/>
  <c r="Z268" i="3"/>
  <c r="AA267" i="3"/>
  <c r="Z267" i="3"/>
  <c r="AA265" i="3"/>
  <c r="Z265" i="3"/>
  <c r="AA264" i="3"/>
  <c r="Z264" i="3"/>
  <c r="AA262" i="3"/>
  <c r="Z262" i="3"/>
  <c r="AA261" i="3"/>
  <c r="Z261" i="3"/>
  <c r="AA259" i="3"/>
  <c r="Z259" i="3"/>
  <c r="AA258" i="3"/>
  <c r="Z258" i="3"/>
  <c r="AA256" i="3"/>
  <c r="Z256" i="3"/>
  <c r="AA255" i="3"/>
  <c r="Z255" i="3"/>
  <c r="AA253" i="3"/>
  <c r="Z253" i="3"/>
  <c r="AA252" i="3"/>
  <c r="Z252" i="3"/>
  <c r="AA250" i="3"/>
  <c r="Z250" i="3"/>
  <c r="AA249" i="3"/>
  <c r="Z249" i="3"/>
  <c r="AA247" i="3"/>
  <c r="Z247" i="3"/>
  <c r="AA246" i="3"/>
  <c r="Z246" i="3"/>
  <c r="AA244" i="3"/>
  <c r="Z244" i="3"/>
  <c r="AA243" i="3"/>
  <c r="Z243" i="3"/>
  <c r="AA241" i="3"/>
  <c r="Z241" i="3"/>
  <c r="AA240" i="3"/>
  <c r="Z240" i="3"/>
  <c r="AA238" i="3"/>
  <c r="Z238" i="3"/>
  <c r="AA237" i="3"/>
  <c r="Z237" i="3"/>
  <c r="AA235" i="3"/>
  <c r="Z235" i="3"/>
  <c r="AA234" i="3"/>
  <c r="Z234" i="3"/>
  <c r="AA232" i="3"/>
  <c r="Z232" i="3"/>
  <c r="AA231" i="3"/>
  <c r="Z231" i="3"/>
  <c r="AA229" i="3"/>
  <c r="Z229" i="3"/>
  <c r="AA228" i="3"/>
  <c r="Z228" i="3"/>
  <c r="AA226" i="3"/>
  <c r="Z226" i="3"/>
  <c r="AA225" i="3"/>
  <c r="Z225" i="3"/>
  <c r="AA223" i="3"/>
  <c r="Z223" i="3"/>
  <c r="AA222" i="3"/>
  <c r="Z222" i="3"/>
  <c r="AA220" i="3"/>
  <c r="Z220" i="3"/>
  <c r="AA219" i="3"/>
  <c r="Z219" i="3"/>
  <c r="AA217" i="3"/>
  <c r="Z217" i="3"/>
  <c r="AA216" i="3"/>
  <c r="Z216" i="3"/>
  <c r="AA214" i="3"/>
  <c r="Z214" i="3"/>
  <c r="AA213" i="3"/>
  <c r="Z213" i="3"/>
  <c r="AA211" i="3"/>
  <c r="Z211" i="3"/>
  <c r="AA210" i="3"/>
  <c r="Z210" i="3"/>
  <c r="AA208" i="3"/>
  <c r="Z208" i="3"/>
  <c r="AA207" i="3"/>
  <c r="Z207" i="3"/>
  <c r="AA205" i="3"/>
  <c r="Z205" i="3"/>
  <c r="AA204" i="3"/>
  <c r="Z204" i="3"/>
  <c r="AA202" i="3"/>
  <c r="Z202" i="3"/>
  <c r="AA201" i="3"/>
  <c r="Z201" i="3"/>
  <c r="AA199" i="3"/>
  <c r="Z199" i="3"/>
  <c r="AA198" i="3"/>
  <c r="Z198" i="3"/>
  <c r="AA196" i="3"/>
  <c r="Z196" i="3"/>
  <c r="AA195" i="3"/>
  <c r="Z195" i="3"/>
  <c r="AA193" i="3"/>
  <c r="Z193" i="3"/>
  <c r="AA192" i="3"/>
  <c r="Z192" i="3"/>
  <c r="AA190" i="3"/>
  <c r="Z190" i="3"/>
  <c r="AA189" i="3"/>
  <c r="Z189" i="3"/>
  <c r="AA187" i="3"/>
  <c r="Z187" i="3"/>
  <c r="AA186" i="3"/>
  <c r="Z186" i="3"/>
  <c r="AA184" i="3"/>
  <c r="Z184" i="3"/>
  <c r="AA183" i="3"/>
  <c r="Z183" i="3"/>
  <c r="AA181" i="3"/>
  <c r="Z181" i="3"/>
  <c r="AA180" i="3"/>
  <c r="Z180" i="3"/>
  <c r="AA178" i="3"/>
  <c r="Z178" i="3"/>
  <c r="AA177" i="3"/>
  <c r="Z177" i="3"/>
  <c r="AA175" i="3"/>
  <c r="Z175" i="3"/>
  <c r="AA174" i="3"/>
  <c r="Z174" i="3"/>
  <c r="AA172" i="3"/>
  <c r="Z172" i="3"/>
  <c r="AA171" i="3"/>
  <c r="Z171" i="3"/>
  <c r="AA169" i="3"/>
  <c r="Z169" i="3"/>
  <c r="AA168" i="3"/>
  <c r="Z168" i="3"/>
  <c r="AA166" i="3"/>
  <c r="Z166" i="3"/>
  <c r="AA165" i="3"/>
  <c r="Z165" i="3"/>
  <c r="AA163" i="3"/>
  <c r="Z163" i="3"/>
  <c r="AA162" i="3"/>
  <c r="Z162" i="3"/>
  <c r="AA160" i="3"/>
  <c r="Z160" i="3"/>
  <c r="AA159" i="3"/>
  <c r="Z159" i="3"/>
  <c r="AA157" i="3"/>
  <c r="Z157" i="3"/>
  <c r="AA156" i="3"/>
  <c r="Z156" i="3"/>
  <c r="AA154" i="3"/>
  <c r="Z154" i="3"/>
  <c r="AA153" i="3"/>
  <c r="Z153" i="3"/>
  <c r="AA151" i="3"/>
  <c r="Z151" i="3"/>
  <c r="AA150" i="3"/>
  <c r="Z150" i="3"/>
  <c r="AA148" i="3"/>
  <c r="Z148" i="3"/>
  <c r="AA147" i="3"/>
  <c r="Z147" i="3"/>
  <c r="AA145" i="3"/>
  <c r="Z145" i="3"/>
  <c r="AA144" i="3"/>
  <c r="Z144" i="3"/>
  <c r="AA142" i="3"/>
  <c r="Z142" i="3"/>
  <c r="AA141" i="3"/>
  <c r="Z141" i="3"/>
  <c r="AA139" i="3"/>
  <c r="Z139" i="3"/>
  <c r="AA138" i="3"/>
  <c r="Z138" i="3"/>
  <c r="AA136" i="3"/>
  <c r="Z136" i="3"/>
  <c r="AA135" i="3"/>
  <c r="Z135" i="3"/>
  <c r="AA133" i="3"/>
  <c r="Z133" i="3"/>
  <c r="AA132" i="3"/>
  <c r="Z132" i="3"/>
  <c r="AA130" i="3"/>
  <c r="Z130" i="3"/>
  <c r="AA129" i="3"/>
  <c r="Z129" i="3"/>
  <c r="AA127" i="3"/>
  <c r="Z127" i="3"/>
  <c r="AA126" i="3"/>
  <c r="Z126" i="3"/>
  <c r="AA124" i="3"/>
  <c r="Z124" i="3"/>
  <c r="AA123" i="3"/>
  <c r="Z123" i="3"/>
  <c r="AA121" i="3"/>
  <c r="Z121" i="3"/>
  <c r="AA120" i="3"/>
  <c r="Z120" i="3"/>
  <c r="AA118" i="3"/>
  <c r="Z118" i="3"/>
  <c r="AA117" i="3"/>
  <c r="Z117" i="3"/>
  <c r="AA115" i="3"/>
  <c r="Z115" i="3"/>
  <c r="AA114" i="3"/>
  <c r="Z114" i="3"/>
  <c r="AA112" i="3"/>
  <c r="Z112" i="3"/>
  <c r="AA111" i="3"/>
  <c r="Z111" i="3"/>
  <c r="AA109" i="3"/>
  <c r="Z109" i="3"/>
  <c r="AA108" i="3"/>
  <c r="Z108" i="3"/>
  <c r="AA106" i="3"/>
  <c r="Z106" i="3"/>
  <c r="AA105" i="3"/>
  <c r="Z105" i="3"/>
  <c r="AA103" i="3"/>
  <c r="Z103" i="3"/>
  <c r="AA102" i="3"/>
  <c r="Z102" i="3"/>
  <c r="AA100" i="3"/>
  <c r="Z100" i="3"/>
  <c r="AA99" i="3"/>
  <c r="Z99" i="3"/>
  <c r="AA97" i="3"/>
  <c r="Z97" i="3"/>
  <c r="AA96" i="3"/>
  <c r="Z96" i="3"/>
  <c r="AA94" i="3"/>
  <c r="Z94" i="3"/>
  <c r="AA93" i="3"/>
  <c r="Z93" i="3"/>
  <c r="AA91" i="3"/>
  <c r="Z91" i="3"/>
  <c r="AA90" i="3"/>
  <c r="Z90" i="3"/>
  <c r="AA88" i="3"/>
  <c r="Z88" i="3"/>
  <c r="AA87" i="3"/>
  <c r="Z87" i="3"/>
  <c r="AA85" i="3"/>
  <c r="Z85" i="3"/>
  <c r="AA84" i="3"/>
  <c r="Z84" i="3"/>
  <c r="AA82" i="3"/>
  <c r="Z82" i="3"/>
  <c r="AA81" i="3"/>
  <c r="Z81" i="3"/>
  <c r="AA79" i="3"/>
  <c r="Z79" i="3"/>
  <c r="AA78" i="3"/>
  <c r="Z78" i="3"/>
  <c r="AA76" i="3"/>
  <c r="Z76" i="3"/>
  <c r="AA75" i="3"/>
  <c r="Z75" i="3"/>
  <c r="AA73" i="3"/>
  <c r="Z73" i="3"/>
  <c r="AA72" i="3"/>
  <c r="Z72" i="3"/>
  <c r="AA70" i="3"/>
  <c r="Z70" i="3"/>
  <c r="AA69" i="3"/>
  <c r="Z69" i="3"/>
  <c r="AA67" i="3"/>
  <c r="Z67" i="3"/>
  <c r="AA66" i="3"/>
  <c r="Z66" i="3"/>
  <c r="AA64" i="3"/>
  <c r="Z64" i="3"/>
  <c r="AA63" i="3"/>
  <c r="Z63" i="3"/>
  <c r="AA61" i="3"/>
  <c r="Z61" i="3"/>
  <c r="AA60" i="3"/>
  <c r="Z60" i="3"/>
  <c r="AA58" i="3"/>
  <c r="Z58" i="3"/>
  <c r="AA57" i="3"/>
  <c r="Z57" i="3"/>
  <c r="AA55" i="3"/>
  <c r="Z55" i="3"/>
  <c r="AA54" i="3"/>
  <c r="Z54" i="3"/>
  <c r="AA52" i="3"/>
  <c r="Z52" i="3"/>
  <c r="AA51" i="3"/>
  <c r="Z51" i="3"/>
  <c r="AA49" i="3"/>
  <c r="Z49" i="3"/>
  <c r="AA48" i="3"/>
  <c r="Z48" i="3"/>
  <c r="AA46" i="3"/>
  <c r="Z46" i="3"/>
  <c r="AA45" i="3"/>
  <c r="Z45" i="3"/>
  <c r="AA43" i="3"/>
  <c r="Z43" i="3"/>
  <c r="AA42" i="3"/>
  <c r="Z42" i="3"/>
  <c r="AA40" i="3"/>
  <c r="Z40" i="3"/>
  <c r="AA39" i="3"/>
  <c r="Z39" i="3"/>
  <c r="AA37" i="3"/>
  <c r="Z37" i="3"/>
  <c r="AA36" i="3"/>
  <c r="Z36" i="3"/>
  <c r="AA34" i="3"/>
  <c r="Z34" i="3"/>
  <c r="AA33" i="3"/>
  <c r="Z33" i="3"/>
  <c r="AA31" i="3"/>
  <c r="Z31" i="3"/>
  <c r="AA30" i="3"/>
  <c r="Z30" i="3"/>
  <c r="AA28" i="3"/>
  <c r="Z28" i="3"/>
  <c r="AA27" i="3"/>
  <c r="Z27" i="3"/>
  <c r="AA25" i="3"/>
  <c r="Z25" i="3"/>
  <c r="AA24" i="3"/>
  <c r="Z24" i="3"/>
  <c r="AA22" i="3"/>
  <c r="Z22" i="3"/>
  <c r="AA21" i="3"/>
  <c r="Z21" i="3"/>
  <c r="AA19" i="3"/>
  <c r="Z19" i="3"/>
  <c r="AA18" i="3"/>
  <c r="Z18" i="3"/>
  <c r="AA16" i="3"/>
  <c r="Z16" i="3"/>
  <c r="AA15" i="3"/>
  <c r="Z15" i="3"/>
  <c r="AA13" i="3"/>
  <c r="Z13" i="3"/>
  <c r="AA12" i="3"/>
  <c r="Z12" i="3"/>
  <c r="AA10" i="3"/>
  <c r="Z10" i="3"/>
  <c r="AA9" i="3"/>
  <c r="Z9" i="3"/>
  <c r="AA7" i="3"/>
  <c r="Z7" i="3"/>
  <c r="AA492" i="3"/>
  <c r="Z492" i="3"/>
  <c r="AA6" i="3"/>
  <c r="Z6" i="3"/>
  <c r="AF48" i="4" l="1"/>
  <c r="AB48" i="4"/>
  <c r="AC48" i="4" s="1"/>
  <c r="AG45" i="4"/>
  <c r="AF44" i="4"/>
  <c r="AB44" i="4"/>
  <c r="AC44" i="4" s="1"/>
  <c r="AG41" i="4"/>
  <c r="AC38" i="4"/>
  <c r="AG38" i="4"/>
  <c r="AC32" i="4"/>
  <c r="AC30" i="4"/>
  <c r="AB30" i="4"/>
  <c r="AF30" i="4"/>
  <c r="AG30" i="4" s="1"/>
  <c r="AD29" i="4"/>
  <c r="AE29" i="4" s="1"/>
  <c r="AC22" i="4"/>
  <c r="AG19" i="4"/>
  <c r="AB19" i="4"/>
  <c r="AC19" i="4" s="1"/>
  <c r="AF19" i="4"/>
  <c r="AD18" i="4"/>
  <c r="AC15" i="4"/>
  <c r="AG15" i="4"/>
  <c r="AB15" i="4"/>
  <c r="AF15" i="4"/>
  <c r="AC11" i="4"/>
  <c r="AG11" i="4"/>
  <c r="AB11" i="4"/>
  <c r="AF11" i="4"/>
  <c r="AD34" i="4"/>
  <c r="AE34" i="4" s="1"/>
  <c r="AH34" i="4"/>
  <c r="AI34" i="4" s="1"/>
  <c r="L34" i="4"/>
  <c r="AG29" i="4"/>
  <c r="AB29" i="4"/>
  <c r="AC29" i="4" s="1"/>
  <c r="AF29" i="4"/>
  <c r="AD25" i="4"/>
  <c r="AE25" i="4" s="1"/>
  <c r="AH25" i="4"/>
  <c r="AI25" i="4" s="1"/>
  <c r="L25" i="4"/>
  <c r="L23" i="4"/>
  <c r="AD23" i="4"/>
  <c r="AE23" i="4" s="1"/>
  <c r="AH23" i="4"/>
  <c r="AI23" i="4" s="1"/>
  <c r="AC18" i="4"/>
  <c r="AB18" i="4"/>
  <c r="AF18" i="4"/>
  <c r="AG18" i="4" s="1"/>
  <c r="AC14" i="4"/>
  <c r="AB14" i="4"/>
  <c r="AF14" i="4"/>
  <c r="AG14" i="4" s="1"/>
  <c r="AC10" i="4"/>
  <c r="AB10" i="4"/>
  <c r="AF10" i="4"/>
  <c r="AG10" i="4" s="1"/>
  <c r="AG47" i="4"/>
  <c r="AF46" i="4"/>
  <c r="AG46" i="4" s="1"/>
  <c r="AG43" i="4"/>
  <c r="AF42" i="4"/>
  <c r="AG42" i="4" s="1"/>
  <c r="AF39" i="4"/>
  <c r="AG39" i="4" s="1"/>
  <c r="AH30" i="4"/>
  <c r="AI30" i="4" s="1"/>
  <c r="AG28" i="4"/>
  <c r="AB28" i="4"/>
  <c r="AC28" i="4" s="1"/>
  <c r="AF28" i="4"/>
  <c r="AD27" i="4"/>
  <c r="AE27" i="4" s="1"/>
  <c r="AH19" i="4"/>
  <c r="AI19" i="4" s="1"/>
  <c r="AC17" i="4"/>
  <c r="AB17" i="4"/>
  <c r="AF17" i="4"/>
  <c r="AG17" i="4" s="1"/>
  <c r="AC13" i="4"/>
  <c r="AB13" i="4"/>
  <c r="AF13" i="4"/>
  <c r="AG13" i="4" s="1"/>
  <c r="AC9" i="4"/>
  <c r="AB9" i="4"/>
  <c r="AF9" i="4"/>
  <c r="AG9" i="4" s="1"/>
  <c r="AG48" i="4"/>
  <c r="AG44" i="4"/>
  <c r="AB37" i="4"/>
  <c r="AF37" i="4"/>
  <c r="AG37" i="4" s="1"/>
  <c r="AC37" i="4"/>
  <c r="AD35" i="4"/>
  <c r="AE35" i="4" s="1"/>
  <c r="AH35" i="4"/>
  <c r="AI35" i="4" s="1"/>
  <c r="L35" i="4"/>
  <c r="AB31" i="4"/>
  <c r="AF31" i="4"/>
  <c r="AC31" i="4"/>
  <c r="AG31" i="4"/>
  <c r="AH29" i="4"/>
  <c r="AI29" i="4" s="1"/>
  <c r="AG27" i="4"/>
  <c r="AB27" i="4"/>
  <c r="AC27" i="4" s="1"/>
  <c r="AF27" i="4"/>
  <c r="AB21" i="4"/>
  <c r="AF21" i="4"/>
  <c r="AG21" i="4" s="1"/>
  <c r="AC21" i="4"/>
  <c r="AB20" i="4"/>
  <c r="AF20" i="4"/>
  <c r="AG20" i="4" s="1"/>
  <c r="AC20" i="4"/>
  <c r="AD19" i="4"/>
  <c r="AE19" i="4" s="1"/>
  <c r="AH18" i="4"/>
  <c r="AC16" i="4"/>
  <c r="AB16" i="4"/>
  <c r="AF16" i="4"/>
  <c r="AG16" i="4" s="1"/>
  <c r="AC12" i="4"/>
  <c r="AB12" i="4"/>
  <c r="AF12" i="4"/>
  <c r="AG12" i="4" s="1"/>
  <c r="AC8" i="4"/>
  <c r="AB8" i="4"/>
  <c r="AF8" i="4"/>
  <c r="AG32" i="4"/>
  <c r="AG22" i="4"/>
  <c r="AB35" i="4" l="1"/>
  <c r="AC35" i="4"/>
  <c r="AF35" i="4"/>
  <c r="AG35" i="4" s="1"/>
  <c r="AB25" i="4"/>
  <c r="AF25" i="4"/>
  <c r="AG25" i="4"/>
  <c r="AC25" i="4"/>
  <c r="AI18" i="4"/>
  <c r="AI49" i="4" s="1"/>
  <c r="AH49" i="4"/>
  <c r="AE18" i="4"/>
  <c r="AE49" i="4" s="1"/>
  <c r="AD49" i="4"/>
  <c r="AG8" i="4"/>
  <c r="AG23" i="4"/>
  <c r="AB23" i="4"/>
  <c r="AC23" i="4" s="1"/>
  <c r="L49" i="4"/>
  <c r="AF23" i="4"/>
  <c r="AC34" i="4"/>
  <c r="AF34" i="4"/>
  <c r="AF49" i="4" s="1"/>
  <c r="AG34" i="4"/>
  <c r="AB34" i="4"/>
  <c r="AB4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00000000-0006-0000-0100-000001000000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00000000-0006-0000-0200-000001000000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sharedStrings.xml><?xml version="1.0" encoding="utf-8"?>
<sst xmlns="http://schemas.openxmlformats.org/spreadsheetml/2006/main" count="3259" uniqueCount="890">
  <si>
    <t/>
  </si>
  <si>
    <t>材料費</t>
  </si>
  <si>
    <t>労務費</t>
  </si>
  <si>
    <t>外注費</t>
  </si>
  <si>
    <t>経費</t>
  </si>
  <si>
    <t>原価計</t>
  </si>
  <si>
    <t>粗利率</t>
  </si>
  <si>
    <t>直接費</t>
  </si>
  <si>
    <t>間接費</t>
  </si>
  <si>
    <t>合計</t>
  </si>
  <si>
    <t>SD・花王 SCM関連ｼｽﾃﾑ開発・改善(西村)</t>
  </si>
  <si>
    <t>30000972-76</t>
  </si>
  <si>
    <t>SD･花王 1120 SCM関連ｼｽﾃﾑ開発・改善11月(西村)</t>
  </si>
  <si>
    <t>IS・花王G  全国情報機器運営ｻﾎﾟｰﾄ</t>
  </si>
  <si>
    <t>30001084-69</t>
  </si>
  <si>
    <t>LCM・花王G 1125全国情報機器運営ｻﾎﾟｰﾄ 11月</t>
  </si>
  <si>
    <t>IS・花王G 全国情報機器運営ｻﾎﾟｰﾄ(佐藤)</t>
  </si>
  <si>
    <t>30001090-69</t>
  </si>
  <si>
    <t>LCM・花王G 1125全国情報機器運営ｻﾎﾟｰﾄ(木村美)11月</t>
  </si>
  <si>
    <t>LCM・花王 LCM運用</t>
  </si>
  <si>
    <t>30001579-37</t>
  </si>
  <si>
    <t>LCM・花王 10/21_11/20 LCM運用 11月</t>
  </si>
  <si>
    <t>PA・ﾋﾞｵｼｽ AWS環境監視運用ｻﾎﾟｰﾄ</t>
  </si>
  <si>
    <t>IS･LIXIL PC及びﾓﾊﾞｲﾙ保守運用業務</t>
  </si>
  <si>
    <t>30002180-13</t>
  </si>
  <si>
    <t>IS･LIXIL 1125PC及びﾓﾊﾞｲﾙ保守運用業務 11月分</t>
  </si>
  <si>
    <t>IS・日本製薬 Ivanti導入後ｻﾎﾟｰﾄ</t>
  </si>
  <si>
    <t>LCM・花王 FACE機器入出庫ｷｯﾃｨﾝｸﾞLCM業務</t>
  </si>
  <si>
    <t>30002419-04</t>
  </si>
  <si>
    <t>LCM・花王1120FACE機器入出庫ｷｯﾃｨﾝｸﾞLCM業務 11月</t>
  </si>
  <si>
    <t>LCM･LIXIL 1025PCｷｯﾃｨﾝｸﾞ業務</t>
  </si>
  <si>
    <t>30002482-01</t>
  </si>
  <si>
    <t>LCM･LIXIL 1125PCｷｯﾃｨﾝｸﾞ業務 11月分</t>
  </si>
  <si>
    <t>SD・NST 明治安田向けﾕｰｻﾞｰ管理ID取得ｼｽﾃﾑ梅木</t>
  </si>
  <si>
    <t>30000863-87</t>
  </si>
  <si>
    <t>SD･NST 明治安田向け営業支援ｼｽﾃﾑ開発梅木10月</t>
  </si>
  <si>
    <t>IS・ﾘｺｰｼﾞｬﾊﾟﾝ ｻｰﾊﾞ機器PC機器ｻﾎﾟｰﾄ業務</t>
  </si>
  <si>
    <t>30000864-87</t>
  </si>
  <si>
    <t>IS･ﾘｺｰｼﾞｬﾊﾟﾝ ｻｰﾊﾞ機器PC機器ｻﾎﾟｰﾄ業務 10月</t>
  </si>
  <si>
    <t>PA・ＮＴＴｺﾐｭ　Bizﾒｰﾙｻｰﾋﾞｽ案件対応(板澤)</t>
  </si>
  <si>
    <t>30000880-84</t>
  </si>
  <si>
    <t>PA･ＮＴＴｺﾐｭ　ﾒｰﾙｻｰﾋﾞｽ案件対応(加藤)10月</t>
  </si>
  <si>
    <t>PA・NTTｺﾑ 2014年4QBIS開発運営(鈴木・平林)</t>
  </si>
  <si>
    <t>30000911-81</t>
  </si>
  <si>
    <t>PA･NTTｺﾑ BIS開発運営(鈴木)10月</t>
  </si>
  <si>
    <t>R&amp;D室</t>
  </si>
  <si>
    <t>30000928-78</t>
  </si>
  <si>
    <t>R&amp;D室 10月</t>
  </si>
  <si>
    <t>IS・LIXIL NW系のｲﾝﾌﾗ構築と運用(新田</t>
  </si>
  <si>
    <t>30000964-76</t>
  </si>
  <si>
    <t>IS･LIXIL NW系のｲﾝﾌﾗ構築と運用(新田)10月</t>
  </si>
  <si>
    <t>SD・ｲｰｽﾄｰﾘｰ ecbeing開発・保守作業(柳ｹ水）</t>
  </si>
  <si>
    <t>30000969-76</t>
  </si>
  <si>
    <t>SD･ｲｰｽﾄｰﾘｰ ecbeing開発・保守作業10月(柳ｹ水）</t>
  </si>
  <si>
    <t>30000972-75</t>
  </si>
  <si>
    <t>SD･花王 1020 SCM関連ｼｽﾃﾑ開発・改善10月(西村)</t>
  </si>
  <si>
    <t>SD･NTT-ME 工程管理ﾂｰﾙｿﾌﾄｳｪｱ保守(中村)</t>
  </si>
  <si>
    <t>30001066-69</t>
  </si>
  <si>
    <t>SD･NTT-ME 工程管理ﾂｰﾙｿﾌﾄｳｪｱ保守(中村）10月</t>
  </si>
  <si>
    <t>IS･日本情報通信 導入支援(上地)</t>
  </si>
  <si>
    <t>30001078-69</t>
  </si>
  <si>
    <t>IS･日本情報通信 導入支援(上地）10月</t>
  </si>
  <si>
    <t>30001084-68</t>
  </si>
  <si>
    <t>LCM・花王G 1025全国情報機器運営ｻﾎﾟｰﾄ 10月</t>
  </si>
  <si>
    <t>IS・花王G CTC運用業務（佐久間）</t>
  </si>
  <si>
    <t>30001085-68</t>
  </si>
  <si>
    <t>IS・花王G 運用業務（佐久間）10月</t>
  </si>
  <si>
    <t>30001090-68</t>
  </si>
  <si>
    <t>LCM・花王G 1025全国情報機器運営ｻﾎﾟｰﾄ(木村美)10月</t>
  </si>
  <si>
    <t>LCM ･ ｿﾌﾄﾊﾞﾝｸ ｷｯﾃｨﾝｸﾞ業務</t>
  </si>
  <si>
    <t>30001101-67</t>
  </si>
  <si>
    <t>LCM ･ ｿﾌﾄﾊﾞﾝｸ ｷｯﾃｨﾝｸﾞ業務10月</t>
  </si>
  <si>
    <t>SD・NST 明治安田生命向営業支援ｼｽﾃﾑ開発(湯本）</t>
  </si>
  <si>
    <t>30001171-63</t>
  </si>
  <si>
    <t>SD・NST 明治安田生命向営業支援ｼｽﾃﾑ開発(湯本）10月</t>
  </si>
  <si>
    <t>IS・花王 CRMﾌﾟﾗｯﾄﾌｫｰﾑ運用・保守・開発支援業務</t>
  </si>
  <si>
    <t>30001172-63</t>
  </si>
  <si>
    <t>IS・花王 CRMﾌﾟﾗｯﾄﾌｫｰﾑ運用・保守・開発支援業務 10月</t>
  </si>
  <si>
    <t>SD・NST 明治安田生命経営管理ｼｽﾃﾑ開発（小林）</t>
  </si>
  <si>
    <t>30001208-59</t>
  </si>
  <si>
    <t>SD・NST 明治安田生命経営管理ｼｽﾃﾑ開発(小林)10月</t>
  </si>
  <si>
    <t>IS･ｿｳｹｲﾊｲﾈｯﾄ ｾｷｭﾘﾃｨ強化導入後保守ｻﾎﾟｰﾄ</t>
  </si>
  <si>
    <t>30001209-60</t>
  </si>
  <si>
    <t>IS･ｿｳｹｲﾊｲﾈｯﾄ ｾｷｭﾘﾃｨ強化導入後保守ｻﾎﾟｰﾄ10月</t>
  </si>
  <si>
    <t>SD・MUIT 三菱UFJﾘｽｸ管理共同情報ｼｽﾃﾑ開発</t>
  </si>
  <si>
    <t>30001214-59</t>
  </si>
  <si>
    <t>SD・MUIT 三菱UFJﾘｽｸ管理共同情報ｼｽﾃﾑ開発10月</t>
  </si>
  <si>
    <t>IS･LIXIL ﾘﾌｫｰﾑ加盟店ｼｽﾃﾑ設計･開発（小山）</t>
  </si>
  <si>
    <t>30001225-57</t>
  </si>
  <si>
    <t>IS･LIXIL ﾘﾌｫｰﾑ加盟店ｼｽﾃﾑ設計･開発（小山）10月</t>
  </si>
  <si>
    <t>PA･NTTｺﾑ 農中信託ｼｽﾃﾑ開発運営(生嶋)</t>
  </si>
  <si>
    <t>30001241-57</t>
  </si>
  <si>
    <t>PA･NTTｺﾑ 農中信託ｼｽﾃﾑ開発運営(生嶋･新井･伊郷)10月</t>
  </si>
  <si>
    <t>SD･ｲﾝﾀｾｸﾄ 新生銀行向開発業務2</t>
  </si>
  <si>
    <t>30001258-56</t>
  </si>
  <si>
    <t>SD･ｲﾝﾀｾｸﾄ 新生銀行向開発業務10月</t>
  </si>
  <si>
    <t>IS ･ ﾎﾟｰﾗｲﾄ ｲﾝﾌﾗ運用業務引継他 (黒﨑)</t>
  </si>
  <si>
    <t>30001278-55</t>
  </si>
  <si>
    <t>IS ･ ﾎﾟｰﾗｲﾄ ｲﾝﾌﾗ運用業務引継他 (黒﨑) 10月</t>
  </si>
  <si>
    <t>PA･NTTｺﾑ 2017年1Q不動産ｼｽﾃﾑ開発運営(齋藤)</t>
  </si>
  <si>
    <t>30001289-54</t>
  </si>
  <si>
    <t>PA･NTTｺﾑ 不動産ｼｽﾃﾑ開発運営(齋藤)10月</t>
  </si>
  <si>
    <t>IS・日本情報通信 導入支援（坂）</t>
  </si>
  <si>
    <t>30001303-54</t>
  </si>
  <si>
    <t>IS・日本情報通信 導入業務（坂）10月</t>
  </si>
  <si>
    <t>PA･NTTｺﾑ 29年度2Qﾄﾚｰﾃﾞｨﾝｸﾞｼｽﾃﾑ開発(宇井･玉木)</t>
  </si>
  <si>
    <t>30001339-51</t>
  </si>
  <si>
    <t>PA･NTTｺﾑ ﾄﾚｰﾃﾞｨﾝｸﾞｼｽﾃﾑ開発(宇井･玉木)10月</t>
  </si>
  <si>
    <t>IS･TEPCO光ﾈｯﾄﾜｰｸ 通信ｹｰﾌﾞﾙ保守業務(川村)</t>
  </si>
  <si>
    <t>30001345-50</t>
  </si>
  <si>
    <t>IS･TEPCO光ﾈｯﾄﾜｰｸ 通信ｹｰﾌﾞﾙ保守業務(川村)10月</t>
  </si>
  <si>
    <t>PA･NTTｺﾐｭ　ﾒｰﾙｻｰﾋﾞｽにおける案件対応(野村)</t>
  </si>
  <si>
    <t>30001355-48</t>
  </si>
  <si>
    <t>PA･NTTｺﾐｭ　ﾒｰﾙｻｰﾋﾞｽにおける案件対応(野村）10月</t>
  </si>
  <si>
    <t>IS･LIXIL PC管理の開発（苅込）</t>
  </si>
  <si>
    <t>30001358-48</t>
  </si>
  <si>
    <t>IS･LIXIL PC管理の開発（苅込）10月</t>
  </si>
  <si>
    <t>IS･LIXIL　N/W系ｲﾝﾌﾗ構築（竹本）</t>
  </si>
  <si>
    <t>30001359-48</t>
  </si>
  <si>
    <t>IS･LIXIL　N/W系ｲﾝﾌﾗ構築（竹本)10月</t>
  </si>
  <si>
    <t>PA・NTT-ME情報処理ｼｽﾃﾑ開発（種田）</t>
  </si>
  <si>
    <t>30001361-49</t>
  </si>
  <si>
    <t>PA・NTT-ME情報処理ｼｽﾃﾑ開発（種田）10月</t>
  </si>
  <si>
    <t>SD・花王 SACS運用保守</t>
  </si>
  <si>
    <t>30001379-48</t>
  </si>
  <si>
    <t>SD・花王 1025 SACS保守10月</t>
  </si>
  <si>
    <t>IS・花王 ｼｽﾃﾑ運用ｻﾎﾟｰﾄ（西）</t>
  </si>
  <si>
    <t>30001380-48</t>
  </si>
  <si>
    <t>IS・花王 ｼｽﾃﾑ運用ｻﾎﾟｰﾄ（大阪）の業務委託10月</t>
  </si>
  <si>
    <t>SD・三菱東京UFJ 経営ｻﾎﾟｰﾄｼｽﾃﾑの開発とﾒﾝﾃ</t>
  </si>
  <si>
    <t>30001381-48</t>
  </si>
  <si>
    <t>SD・三菱東京UFJ 経営ｻﾎﾟｰﾄｼｽﾃﾑの開発とﾒﾝﾃ10月</t>
  </si>
  <si>
    <t>SD・花王既存SACS案件対応</t>
  </si>
  <si>
    <t>30001429-47</t>
  </si>
  <si>
    <t>SD・花王 SACS運用環境維持10月</t>
  </si>
  <si>
    <t>SD・MSC 基幹ｼｽﾃﾑ保守作業</t>
  </si>
  <si>
    <t>30001434-47</t>
  </si>
  <si>
    <t>SD・MSC 基幹ｼｽﾃﾑ保守作業10月</t>
  </si>
  <si>
    <t>PA・NTT-MEｼﾝｸﾗｲｱﾝﾄ端末ｾｷｭﾘﾃｨ設定等（滝井）</t>
  </si>
  <si>
    <t>30001498-42</t>
  </si>
  <si>
    <t>PA・NTT-MEｼﾝｸﾗｲｱﾝﾄ端末ｾｷｭﾘﾃｨ設定等（滝井）10月</t>
  </si>
  <si>
    <t>PA・外務省 H30年度人事給与ｼｽﾃﾑ運用業務</t>
  </si>
  <si>
    <t>30001500-41</t>
  </si>
  <si>
    <t>PA・外務省 人事給与ｼｽﾃﾑ運用業務 10月分</t>
  </si>
  <si>
    <t>IS･東邦電気 ASCｼｽﾃﾑﾃﾞｰﾀ入力作業委託</t>
  </si>
  <si>
    <t>30001519-41</t>
  </si>
  <si>
    <t>IS･東邦電気 ASCｼｽﾃﾑﾃﾞｰﾀ入力作業委託10月</t>
  </si>
  <si>
    <t>PA・外務省 ﾓﾆﾀﾘﾝｸﾞﾈｯﾄﾜｰｸ用機器の保守</t>
  </si>
  <si>
    <t>30001525-42</t>
  </si>
  <si>
    <t>PA・外務省 ﾓﾆﾀﾘﾝｸﾞﾈｯﾄﾜｰｸ用機器の保守10月分</t>
  </si>
  <si>
    <t>SD・ISAｲﾝﾍﾞｽﾄﾒﾝﾄ はとバス予約ｼｽﾃﾑ更改 千葉</t>
  </si>
  <si>
    <t>30001543-39</t>
  </si>
  <si>
    <t>SD・ISAｲﾝﾍﾞｽﾄﾒﾝﾄ はとバス予約ｼｽﾃﾑ更改 千葉10月</t>
  </si>
  <si>
    <t>IS・ｴﾇｱｲｼｰﾈｯﾄｼｽﾃﾑ ASP(VAN)業務</t>
  </si>
  <si>
    <t>30001552-39</t>
  </si>
  <si>
    <t>IS・ｴﾇｱｲｼｰﾈｯﾄｼｽﾃﾑ ASP(VAN)業務 10月</t>
  </si>
  <si>
    <t>IS・ｴﾇｱｲｼｰﾈｯﾄｼｽﾃﾑ FSC(EDIPACKﾍﾙﾌﾟﾃﾞｽｸ)業務</t>
  </si>
  <si>
    <t>30001553-39</t>
  </si>
  <si>
    <t>IS・ｴﾇｱｲｼｰﾈｯﾄｼｽﾃﾑ FSC(EDIPACKﾍﾙﾌﾟﾃﾞｽｸ)業務 10月</t>
  </si>
  <si>
    <t>IS・ﾛﾋﾞﾝｿﾝ Microsoft Proｻﾎﾟｰﾄ支援</t>
  </si>
  <si>
    <t>30001571-38</t>
  </si>
  <si>
    <t>IS・ﾛﾋﾞﾝｿﾝ Microsoft Proｻﾎﾟｰﾄ支援10月</t>
  </si>
  <si>
    <t>30001579-36</t>
  </si>
  <si>
    <t>LCM・花王 9/21_10/20 LCM運用 10月</t>
  </si>
  <si>
    <t>PA･NTTｺﾑ 2018年第3四半期共通基盤</t>
  </si>
  <si>
    <t>30001581-36</t>
  </si>
  <si>
    <t>PA･NTTｺﾑｳｪｱ 共通基盤開発 10月</t>
  </si>
  <si>
    <t>ＳＤ･KBS 営業ITｻｰﾋﾞｽG運用支援福田ﾁｰﾑ</t>
  </si>
  <si>
    <t>30001583-36</t>
  </si>
  <si>
    <t>ＳＤ･KBS ｼｽﾃﾑ運用･開発業務 林ﾁｰﾑ10月</t>
  </si>
  <si>
    <t>IS･ｿﾌﾄﾊﾞﾝｸ BASFｼﾞｬﾊﾟﾝ向ﾍﾙﾌﾟﾃﾞｽｸ業務</t>
  </si>
  <si>
    <t>30001598-36</t>
  </si>
  <si>
    <t>IS･ｿﾌﾄﾊﾞﾝｸ BASFｼﾞｬﾊﾟﾝ向ﾍﾙﾌﾟﾃﾞｽｸ業務10月</t>
  </si>
  <si>
    <t>IS･LIXIL Office365管理運用業務 (奥寺)1月</t>
  </si>
  <si>
    <t>30001686-33</t>
  </si>
  <si>
    <t>IS･LIXIL Office365管理運用業務 (奥寺)10月</t>
  </si>
  <si>
    <t>IS・Ivanti 対応</t>
  </si>
  <si>
    <t>30001705-31</t>
  </si>
  <si>
    <t>IS・Ivanti 対応 10月</t>
  </si>
  <si>
    <t>IS･LIXIL ﾘﾌｫｰﾑ加盟店ｼｽﾃﾑ設計･開発･運用（平野）</t>
  </si>
  <si>
    <t>30001720-30</t>
  </si>
  <si>
    <t>IS･LIXIL ﾘﾌｫｰﾑ加盟店ｼｽﾃﾑ設計･開発･運用（平野）10月</t>
  </si>
  <si>
    <t>SD・花王 会計・売上ｲﾝﾄﾗｼｽﾃﾑ改修 小野寺</t>
  </si>
  <si>
    <t>30001723-30</t>
  </si>
  <si>
    <t>SD・花王 会計・売上ｲﾝﾄﾗｼｽﾃﾑ改修 10月小野寺</t>
  </si>
  <si>
    <t>IS・花王Gｶｽﾀﾏｰﾏｰｹﾃｨﾝｸﾞ・CTC運用業務 佐藤亮</t>
  </si>
  <si>
    <t>30001740-30</t>
  </si>
  <si>
    <t>IS・花王Gｶｽﾀﾏｰﾏｰｹﾃｨﾝｸﾞ・CTC運用業務 佐藤亮10月</t>
  </si>
  <si>
    <t>SD・日本ｺﾝﾋﾟｭｰﾀﾀﾞｲﾅﾐｸｽ 商船三井PCC.NET 田中萌</t>
  </si>
  <si>
    <t>30001759-29</t>
  </si>
  <si>
    <t>SD・日本ｺﾝﾋﾟｭｰﾀﾀﾞｲﾅﾐｸｽ 商船三井PCC.NET10月 田中萌</t>
  </si>
  <si>
    <t>SD･ﾃｸﾊﾞﾝ ECｻｲﾄﾊﾟｯｹｰｼﾞ保守 (杉本</t>
  </si>
  <si>
    <t>30001792-27</t>
  </si>
  <si>
    <t>SD･ﾃｸﾊﾞﾝ ECｻｲﾄﾊﾟｯｹｰｼﾞ保守 (杉本)10月</t>
  </si>
  <si>
    <t>IS ･ ﾎﾟｰﾗｲﾄ ﾌﾟﾛｸﾞﾗﾑｼｽﾃﾑ運用保守月額</t>
  </si>
  <si>
    <t>30001799-26</t>
  </si>
  <si>
    <t>IS ･ ﾎﾟｰﾗｲﾄ ﾌﾟﾛｸﾞﾗﾑｼｽﾃﾑ運用保守月額 10月</t>
  </si>
  <si>
    <t>SD ･ 成田運輸 IT関連支援作業</t>
  </si>
  <si>
    <t>30001806-26</t>
  </si>
  <si>
    <t>SD ･ 成田運輸 IT関連支援作業10月</t>
  </si>
  <si>
    <t>IS･関電工 ASCｼｽﾃﾑﾃﾞｰﾀ入力業務</t>
  </si>
  <si>
    <t>30001863-25</t>
  </si>
  <si>
    <t>IS･関電工 ASCｼｽﾃﾑﾃﾞｰﾀ入力業務10月</t>
  </si>
  <si>
    <t>SD・日本ｺﾝﾋﾟｭｰﾀﾀﾞｲﾅﾐｸｽ JEIS向けｼｽﾃﾑ開発支援</t>
  </si>
  <si>
    <t>30001865-24</t>
  </si>
  <si>
    <t>SD・日本ｺﾝﾋﾟｭｰﾀﾀﾞｲﾅﾐｸｽ JEIS向けｼｽﾃﾑ開発支援10月</t>
  </si>
  <si>
    <t>IS･東邦電気 ﾏｯﾋﾟﾝｸﾞｼｽﾃﾑﾃﾞｰﾀ入力作業</t>
  </si>
  <si>
    <t>30001895-23</t>
  </si>
  <si>
    <t>IS･東邦電気 ﾏｯﾋﾟﾝｸﾞｼｽﾃﾑﾃﾞｰﾀ入力作業 10月</t>
  </si>
  <si>
    <t>IS・日本情報通信 ｿﾌﾄｳｪｱ導入EDIPACK構築 榎木</t>
  </si>
  <si>
    <t>30001900-23</t>
  </si>
  <si>
    <t>IS・日本情報通信 ｿﾌﾄｳｪｱ導入EDIPACK構築10月榎木</t>
  </si>
  <si>
    <t>SD・ｻﾝﾌﾟﾗﾆﾝｸﾞｼｽﾃﾑｽﾞ業務ﾌﾟﾛｾｽ可視化 清野</t>
  </si>
  <si>
    <t>30001901-23</t>
  </si>
  <si>
    <t>SD・ｻﾝﾌﾟﾗﾆﾝｸﾞｼｽﾃﾑｽﾞ業務ﾌﾟﾛｾｽ可視化 10月 清野</t>
  </si>
  <si>
    <t>IS ・ﾎﾟｰﾗｲﾄ Ivanti導入後ｻﾎﾟｰﾄ</t>
  </si>
  <si>
    <t>30001937-21</t>
  </si>
  <si>
    <t>IS ・ﾎﾟｰﾗｲﾄ Ivanti導入後ｻﾎﾟｰﾄ 10月</t>
  </si>
  <si>
    <t>IS･関電工 ﾏｯﾋﾟﾝｸﾞｼｽﾃﾑ入力業務</t>
  </si>
  <si>
    <t>30001938-21</t>
  </si>
  <si>
    <t>IS･関電工 ﾏｯﾋﾟﾝｸﾞｼｽﾃﾑ入力業務10月</t>
  </si>
  <si>
    <t>SD・日本ｺﾝﾋﾟｭｰﾀﾀﾞｲﾅﾐｸｽ商船三井 新保</t>
  </si>
  <si>
    <t>30001965-21</t>
  </si>
  <si>
    <t>SD・日本ｺﾝﾋﾟｭｰﾀﾀﾞｲﾅﾐｸｽ商船三井 新保 10月</t>
  </si>
  <si>
    <t>SD・日本ｺﾝﾋﾟｭｰﾀﾀﾞｲﾅﾐｸｽ 商船三井 ノノ</t>
  </si>
  <si>
    <t>30001966-21</t>
  </si>
  <si>
    <t>SD・日本ｺﾝﾋﾟｭｰﾀﾀﾞｲﾅﾐｸｽ 商船三井 ノノ 10月</t>
  </si>
  <si>
    <t>IS・花王 ｼｽﾃﾑ展開資料作成等　白木藍</t>
  </si>
  <si>
    <t>30001968-20</t>
  </si>
  <si>
    <t>IS・花王1020ｼｽﾃﾑ展開資料作成等 10月 白木藍</t>
  </si>
  <si>
    <t>IS・ｴﾇｱｲｼｰﾈｯﾄｼｽﾃﾑ 変換定義作業 篠原</t>
  </si>
  <si>
    <t>30001973-21</t>
  </si>
  <si>
    <t>IS・ｴﾇｱｲｼｰﾈｯﾄｼｽﾃﾑ 変換定義作業 10月 篠原</t>
  </si>
  <si>
    <t>SD･ﾊﾟｽｶﾘｱ ﾏｰｹｯﾄﾃﾞｰﾀ整備に関わるﾂｰﾙ作成(岩﨑)</t>
  </si>
  <si>
    <t>30001974-20</t>
  </si>
  <si>
    <t>SD･ﾊﾟｽｶﾘｱ EUCﾂｰﾙ開発及び調査 (岩﨑)10月</t>
  </si>
  <si>
    <t>PA･NTTｺﾑｳｪｱ 新人事ｼｽﾃﾑ(平林･伊藤)</t>
  </si>
  <si>
    <t>30002020-18</t>
  </si>
  <si>
    <t>PA･NTTｺﾑｳｪｱ 新人事ｼｽﾃﾑ(平林･伊藤) 10月</t>
  </si>
  <si>
    <t>PA・MDIS 金融ｼｽﾃﾑのNW設計(高橋)</t>
  </si>
  <si>
    <t>30002031-18</t>
  </si>
  <si>
    <t>PA・MDIS 金融ｼｽﾃﾑのNW設計(高橋) 10月</t>
  </si>
  <si>
    <t>PA・MDIS 金融ｼｽﾃﾑのNW設計(平山)</t>
  </si>
  <si>
    <t>30002033-18</t>
  </si>
  <si>
    <t>PA・MDIS 金融ｼｽﾃﾑのNW設計(平山) 10月</t>
  </si>
  <si>
    <t>SD・日本ｼｽﾃﾑ通信 明治安田生命営業支援 田山</t>
  </si>
  <si>
    <t>30002048-18</t>
  </si>
  <si>
    <t>SD・日本ｼｽﾃﾑ通信 明治安田生命営業支援 田山 10月</t>
  </si>
  <si>
    <t>SD・ｻﾝﾌﾟﾗﾆﾝｸﾞｼｽﾃﾑｽﾞ業務ﾌﾟﾛｾｽ可視化 富田彩</t>
  </si>
  <si>
    <t>30002064-18</t>
  </si>
  <si>
    <t>SD・ｻﾝﾌﾟﾗﾆﾝｸﾞｼｽﾃﾑｽﾞ業務ﾌﾟﾛｾｽ可視化 富田彩 10月</t>
  </si>
  <si>
    <t>SD・ｻﾝﾌﾟﾗﾆﾝｸﾞｼｽﾃﾑｽﾞ業務ﾌﾟﾛｾｽ可視化 新村</t>
  </si>
  <si>
    <t>30002066-18</t>
  </si>
  <si>
    <t>SD・ｻﾝﾌﾟﾗﾆﾝｸﾞｼｽﾃﾑｽﾞ業務ﾌﾟﾛｾｽ可視化 新村 10月</t>
  </si>
  <si>
    <t>30002073-17</t>
  </si>
  <si>
    <t>PA・ﾋﾞｵｼｽ AWS環境監視運用ｻﾎﾟｰﾄ　10月</t>
  </si>
  <si>
    <t>PA・ﾜｰﾙﾄﾞ情報 社内ｲﾝﾌﾗ支援　中西</t>
  </si>
  <si>
    <t>30002080-17</t>
  </si>
  <si>
    <t>PA・ﾜｰﾙﾄﾞ情報 社内ｲﾝﾌﾗ支援　中西　10月</t>
  </si>
  <si>
    <t>LCM ･ ｿﾌﾄﾊﾞﾝｸ ｷｯﾃｨﾝｸﾞ 保守</t>
  </si>
  <si>
    <t>30002102-15</t>
  </si>
  <si>
    <t>LCM ･ ｿﾌﾄﾊﾞﾝｸ ｷｯﾃｨﾝｸﾞ 保守 10月</t>
  </si>
  <si>
    <t>PA・PA1・BP社内作業支援</t>
  </si>
  <si>
    <t>30002103-15</t>
  </si>
  <si>
    <t>PA ・PA1･BP社内作業支援 10月</t>
  </si>
  <si>
    <t>PA・名古屋ｿﾌﾄｳｪｱ 厚労省年金ｼｽﾃﾑ 高橋、齋藤</t>
  </si>
  <si>
    <t>30002105-16</t>
  </si>
  <si>
    <t>PA・名古屋ｿﾌﾄｳｪｱ 厚労省年金ｼｽﾃﾑ 齋藤 10月</t>
  </si>
  <si>
    <t>SD・日本ｺﾝﾋﾟｭｰﾀﾀﾞｲﾅﾐｸｽ ｴﾈﾙｷﾞｰ業 丸山一樹</t>
  </si>
  <si>
    <t>30002106-15</t>
  </si>
  <si>
    <t>SD・日本ｺﾝﾋﾟｭｰﾀﾀﾞｲﾅﾐｸｽ ｴﾈﾙｷﾞｰ業 丸山一樹 10月</t>
  </si>
  <si>
    <t>IS・日本情報通信 導入支援　森田</t>
  </si>
  <si>
    <t>30002127-14</t>
  </si>
  <si>
    <t>IS・日本情報通信 導入支援 10月　森田</t>
  </si>
  <si>
    <t>IS･ｿﾌﾄﾊﾞﾝｸ 永谷園 運用保守ｷｯﾃｨﾝｸﾞ</t>
  </si>
  <si>
    <t>30002131-15</t>
  </si>
  <si>
    <t>IS･ｿﾌﾄﾊﾞﾝｸ 永谷園 運用保守ｷｯﾃｨﾝｸﾞ10月</t>
  </si>
  <si>
    <t>IS･ｿﾌﾄﾊﾞﾝｸ ﾋﾞｰﾈｯｸｽﾃｸﾉﾛｼﾞｰｽﾞ運用業務(月額)</t>
  </si>
  <si>
    <t>30002134-14</t>
  </si>
  <si>
    <t>IS･ｿﾌﾄﾊﾞﾝｸ ﾋﾞｰﾈｯｸｽﾃｸﾉﾛｼﾞｰｽﾞ運用業務(月額) 10月</t>
  </si>
  <si>
    <t>PA･NTTｺﾐｭ G suiteﾊﾞﾘｭｰﾁｪｰﾝ調整  関川</t>
  </si>
  <si>
    <t>30002149-13</t>
  </si>
  <si>
    <t>PA･NTTｺﾐｭ G suiteﾊﾞﾘｭｰﾁｪｰﾝ調整  関川 10月</t>
  </si>
  <si>
    <t>SD・PLK 新予算管理ｼｽﾃﾑ保守</t>
  </si>
  <si>
    <t>30002176-12</t>
  </si>
  <si>
    <t>SD・PLK 新予算管理ｼｽﾃﾑ保守 10月</t>
  </si>
  <si>
    <t>SD・日本ｺﾝﾋﾟｭｰﾀﾀﾞｲﾅﾐｸｽ商船三井開発支援 石鍋</t>
  </si>
  <si>
    <t>30002178-12</t>
  </si>
  <si>
    <t>SD・日本ｺﾝﾋﾟｭｰﾀﾀﾞｲﾅﾐｸｽ商船三井開発支援 石鍋10月</t>
  </si>
  <si>
    <t>SD・日本ｺﾝﾋﾟｭｰﾀﾀﾞｲﾅﾐｸｽ 商船三井開発支援 下坂</t>
  </si>
  <si>
    <t>30002179-12</t>
  </si>
  <si>
    <t>SD・日本ｺﾝﾋﾟｭｰﾀﾀﾞｲﾅﾐｸｽ 商船三井開発支援 下坂10月</t>
  </si>
  <si>
    <t>30002180-12</t>
  </si>
  <si>
    <t>IS･LIXIL 1025PC及びﾓﾊﾞｲﾙ保守運用業務 10月分</t>
  </si>
  <si>
    <t>PA･NFE KDDIﾈｯﾄﾜｰｸ業務委託</t>
  </si>
  <si>
    <t>30002181-12</t>
  </si>
  <si>
    <t>PA･NFE KDDIﾈｯﾄﾜｰｸ業務委託 10月</t>
  </si>
  <si>
    <t>LCM･LIXIL SurfaceGo2ｷｯﾃｨﾝｸﾞ運用業務</t>
  </si>
  <si>
    <t>30002208-12</t>
  </si>
  <si>
    <t>LCM･LIXIL 1025 SurfaceGo2ｷｯﾃｨﾝｸﾞ運用業務10月</t>
  </si>
  <si>
    <t>IS･ｿﾌﾄﾊﾞﾝｸ ﾌｫｰﾗﾑｴﾝｼﾞﾆｱﾘﾝｸﾞｷｯﾃｨﾝｸﾞ運用(月額)</t>
  </si>
  <si>
    <t>30002217-11</t>
  </si>
  <si>
    <t>IS･ｿﾌﾄﾊﾞﾝｸ ﾌｫｰﾗﾑｴﾝｼﾞﾆｱﾘﾝｸﾞｷｯﾃｨﾝｸﾞ運用(月額) 10月</t>
  </si>
  <si>
    <t>IS･ｿﾌﾄﾊﾞﾝｸ ﾆｯﾀﾝ ｷｯﾃｨﾝｸﾞ運用費用(月額)</t>
  </si>
  <si>
    <t>30002221-12</t>
  </si>
  <si>
    <t>IS･ｿﾌﾄﾊﾞﾝｸ ﾆｯﾀﾝ ｷｯﾃｨﾝｸﾞ運用費用(月額)10月</t>
  </si>
  <si>
    <t>SD・ﾜｰﾙﾄﾞ情報 APIﾊﾞｯｸｴﾝﾄﾞ開発支援  高橋</t>
  </si>
  <si>
    <t>30002242-10</t>
  </si>
  <si>
    <t>SD・ﾜｰﾙﾄﾞ情報 APIﾊﾞｯｸｴﾝﾄﾞ開発支援 10月 高橋</t>
  </si>
  <si>
    <t>IS・花王 国内SCMｼｽﾃﾑ運用外部化</t>
  </si>
  <si>
    <t>30002257-09</t>
  </si>
  <si>
    <t>IS・花王 国内SCMｼｽﾃﾑ運用外部化(運用ﾌｪｰｽﾞ） 10月</t>
  </si>
  <si>
    <t>SD･ﾃｸﾊﾞﾝ 基幹ｼｽﾃﾑ導入(一戸)</t>
  </si>
  <si>
    <t>30002263-09</t>
  </si>
  <si>
    <t>SD･ﾃｸﾊﾞﾝ 基幹ｼｽﾃﾑ導入(一戸)10月</t>
  </si>
  <si>
    <t>IS･ｿﾌﾄﾊﾞﾝｸ AJS向けiPadﾗﾍﾞﾙ保管</t>
  </si>
  <si>
    <t>30002268-09</t>
  </si>
  <si>
    <t>IS･ｿﾌﾄﾊﾞﾝｸ AJS向けiPadﾗﾍﾞﾙ保管10月</t>
  </si>
  <si>
    <t>SD・ﾛｲﾔﾙﾎｰﾙﾃﾞｨﾝｸﾞｽ ｱﾌﾟﾘｹｰｼｮﾝ保守ｻﾎﾟｰﾄ</t>
  </si>
  <si>
    <t>30002275-09</t>
  </si>
  <si>
    <t>SD・ﾛｲﾔﾙﾎｰﾙﾃﾞｨﾝｸﾞｽ ｱﾌﾟﾘｹｰｼｮﾝ保守ｻﾎﾟｰﾄ10月</t>
  </si>
  <si>
    <t>SD・ｸｴﾘ 次期TEMS基幹ｼｽﾃﾑ開発支援業務 (小迫）</t>
  </si>
  <si>
    <t>30002280-08</t>
  </si>
  <si>
    <t>SD・ｸｴﾘ 次期TEMS基幹ｼｽﾃﾑ開発支援業務 (小迫）10月</t>
  </si>
  <si>
    <t>IS・異能 ｵｰﾌﾟﾝ系運用、保守開発　東比嘉</t>
  </si>
  <si>
    <t>30002290-08</t>
  </si>
  <si>
    <t>IS・異能 ｵｰﾌﾟﾝ系運用、保守開発　東比嘉 10月</t>
  </si>
  <si>
    <t>SD・ISAｲﾝﾍﾞｽﾄﾒﾝﾄ とんでんDB構築(瀬尾)</t>
  </si>
  <si>
    <t>30002324-07</t>
  </si>
  <si>
    <t>SD・ISAｲﾝﾍﾞｽﾄﾒﾝﾄ とんでんDB構築(瀬尾) 10月</t>
  </si>
  <si>
    <t>PA・MDIS 金融ｼｽﾃﾑのNW設計(鈴木)</t>
  </si>
  <si>
    <t>30002331-06</t>
  </si>
  <si>
    <t>PA・MDIS 金融ｼｽﾃﾑのNW設計(鈴木) 10月</t>
  </si>
  <si>
    <t>30002335-06</t>
  </si>
  <si>
    <t>IS・日本製薬 Ivanti導入後ｻﾎﾟｰﾄ 10月</t>
  </si>
  <si>
    <t>IS・花王ｼｽﾃﾑ展開資料作成等　山﨑</t>
  </si>
  <si>
    <t>30002340-06</t>
  </si>
  <si>
    <t>IS・花王1020ｼｽﾃﾑ展開資料作成等 10月 山﨑</t>
  </si>
  <si>
    <t>IS･ｸｵﾘｶ iPhone/iPadｷｯﾃｨﾝｸﾞ･故障対応</t>
  </si>
  <si>
    <t>30002346-05</t>
  </si>
  <si>
    <t>IS･ｸｵﾘｶ ｺﾏﾂ･KCS iPhone故障窓口業務委託10月</t>
  </si>
  <si>
    <t>SD・ISAｲﾝﾍﾞｽﾄﾒﾝﾄ 住宅基幹FW開発支援(池田)</t>
  </si>
  <si>
    <t>30002349-06</t>
  </si>
  <si>
    <t>SD・ISAｲﾝﾍﾞｽﾄﾒﾝﾄ 住宅基幹FW開発支援 池田･清水 10月</t>
  </si>
  <si>
    <t>PA･日本郵便 仕分ｺｰﾄﾞ事務局の委託</t>
  </si>
  <si>
    <t>30002351-06</t>
  </si>
  <si>
    <t>PA･日本郵便 仕分ｺｰﾄﾞ事務局の委託 10月</t>
  </si>
  <si>
    <t>SD・ｳｪﾌﾞ陣 ﾚｽﾄﾗﾝ店舗検索ｻｰﾋﾞｽ仕様検討 相馬</t>
  </si>
  <si>
    <t>30002353-06</t>
  </si>
  <si>
    <t>SD・ｳｪﾌﾞ陣 ﾚｽﾄﾗﾝ店舗検索ｻｰﾋﾞｽ仕様検討 相馬 10月</t>
  </si>
  <si>
    <t>SD・ｳｪﾌﾞ陣 士業向けﾎﾟｰﾀﾙｻｲﾄ開発支援 吉村</t>
  </si>
  <si>
    <t>30002358-06</t>
  </si>
  <si>
    <t>SD・ｳｪﾌﾞ陣 士業向けﾎﾟｰﾀﾙｻｲﾄ開発支援 吉村 10月</t>
  </si>
  <si>
    <t>LCM･ｸｵﾘｶ ｺﾏﾂ･KCSJ向けﾗﾝﾚｰﾄ対応</t>
  </si>
  <si>
    <t>30002361-06</t>
  </si>
  <si>
    <t>LCM･ｸｵﾘｶ ｺﾏﾂ･KCSJ向けﾗﾝﾚｰﾄ対応10月</t>
  </si>
  <si>
    <t>SD・ﾍﾟﾈﾄﾚｲﾄｵﾌﾞﾘﾐｯﾄ AIﾁｬｯﾄﾎﾞｯﾄ開発 横山</t>
  </si>
  <si>
    <t>30002366-06</t>
  </si>
  <si>
    <t>SD・ﾍﾟﾈﾄﾚｲﾄｵﾌﾞﾘﾐｯﾄ AIﾁｬｯﾄﾎﾞｯﾄ開発 横山 10月</t>
  </si>
  <si>
    <t>SD・KROW ｿﾌﾄﾊﾞﾝｸ向けPoC開発  宇野</t>
  </si>
  <si>
    <t>30002369-06</t>
  </si>
  <si>
    <t>SD・KROW ｿﾌﾄﾊﾞﾝｸ向けPoC開発 10月 宇野</t>
  </si>
  <si>
    <t>IS・花王 ｷｬﾝﾍﾟｰﾝﾌｫｰﾑ作成依頼票確認作業</t>
  </si>
  <si>
    <t>30002373-06</t>
  </si>
  <si>
    <t>IS・花王1020ｷｬﾝﾍﾟｰﾝﾌｫｰﾑ作成依頼票確認作業 10月</t>
  </si>
  <si>
    <t>SD・異能 Webｼｽﾃﾑのﾘﾌﾟﾚｰｽ開発 井上寛隆</t>
  </si>
  <si>
    <t>30002383-04</t>
  </si>
  <si>
    <t>SD・異能 Webｼｽﾃﾑのﾘﾌﾟﾚｰｽ開発 井上寛隆 10月</t>
  </si>
  <si>
    <t>SD･創造経営ｾﾝﾀｰ ｺﾝｻﾙﾀﾝﾄ業務のDX支援</t>
  </si>
  <si>
    <t>30002387-05</t>
  </si>
  <si>
    <t>SD･創造経営ｾﾝﾀｰ ｺﾝｻﾙﾀﾝﾄ業務のDX支援 10月</t>
  </si>
  <si>
    <t>SD・日本ｼｽﾃﾑ通信 明治安田生命ｼｽﾃﾑ開発 小倉</t>
  </si>
  <si>
    <t>30002389-04</t>
  </si>
  <si>
    <t>SD・日本ｼｽﾃﾑ通信 明治安田生命ｼｽﾃﾑ開発 小倉 10月</t>
  </si>
  <si>
    <t>SD･ﾃｸﾊﾞﾝ ﾍﾞﾈﾌｨｯﾄ･ｽﾃｰｼｮﾝ開発支援（熊澤）</t>
  </si>
  <si>
    <t>30002392-04</t>
  </si>
  <si>
    <t>SD･ﾃｸﾊﾞﾝ ﾍﾞﾈﾌｨｯﾄ･ｽﾃｰｼｮﾝ開発支援（熊澤）10月</t>
  </si>
  <si>
    <t>IS ･川島織物ｾﾙｺﾝ ﾊﾟｿｺﾝ運用他 (上楽)</t>
  </si>
  <si>
    <t>30002398-04</t>
  </si>
  <si>
    <t>IS ･川島織物ｾﾙｺﾝ ﾊﾟｿｺﾝ運用他 (上楽) 10月</t>
  </si>
  <si>
    <t>IS ･川島織物ｾﾙｺﾝ ﾊﾟｿｺﾝ運用他 (川崎)</t>
  </si>
  <si>
    <t>30002399-04</t>
  </si>
  <si>
    <t>IS ･川島織物ｾﾙｺﾝ ﾊﾟｿｺﾝ運用他 (川崎) 10月</t>
  </si>
  <si>
    <t>IS ･ ﾎﾟｰﾗｲﾄ 社内ﾍﾙﾌﾟﾃﾞｽｸ業務他 (藤田)</t>
  </si>
  <si>
    <t>30002405-03</t>
  </si>
  <si>
    <t>IS ･ ﾎﾟｰﾗｲﾄ 社内ﾍﾙﾌﾟﾃﾞｽｸ業務他 (藤田) 10月</t>
  </si>
  <si>
    <t>SD･日本ｼｽﾃﾑｳｴｱ 共有DB更改PJ (山口)</t>
  </si>
  <si>
    <t>30002406-04</t>
  </si>
  <si>
    <t>SD･日本ｼｽﾃﾑｳｴｱ 共有DB更改PJ (山口)10月</t>
  </si>
  <si>
    <t>LCM･ｿﾌﾄﾊﾞﾝｸ ゆうちょ銀iPadｷｯﾃｨﾝｸﾞ(初回対応)</t>
  </si>
  <si>
    <t>30002407-00</t>
  </si>
  <si>
    <t>LCM･ｿﾌﾄﾊﾞﾝｸ 0930ゆうちょ銀iPadｷｯﾃｨﾝｸﾞ(初回対応)</t>
  </si>
  <si>
    <t>SD･ﾃｸﾊﾞﾝ 会員管理ｼｽﾃﾑの再構築(古石)</t>
  </si>
  <si>
    <t>30002408-03</t>
  </si>
  <si>
    <t>SD･ﾃｸﾊﾞﾝ 会員管理ｼｽﾃﾑの再構築(古石) 10月</t>
  </si>
  <si>
    <t>SD・ｼｰｴｰｼｰ BP運用ｽｸﾘﾌﾟﾄ保守ｻﾎﾟｰﾄ 鈴本</t>
  </si>
  <si>
    <t>30002411-03</t>
  </si>
  <si>
    <t>SD・ｼｰｴｰｼｰ BP運用ｽｸﾘﾌﾟﾄ保守ｻﾎﾟｰﾄ 鈴本 10月</t>
  </si>
  <si>
    <t>SD・花王 ｼｽﾃﾑ調査・検証 準委任</t>
  </si>
  <si>
    <t>30002416-02</t>
  </si>
  <si>
    <t>SD・花王 ｼｽﾃﾑ調査・検証 準委任　10月分</t>
  </si>
  <si>
    <t>30002419-03</t>
  </si>
  <si>
    <t>LCM・花王1020FACE機器入出庫ｷｯﾃｨﾝｸﾞLCM業務 10月</t>
  </si>
  <si>
    <t>SD･ﾃｸﾊﾞﾝ 基幹ｼｽﾃﾑ導入 (笹)</t>
  </si>
  <si>
    <t>30002420-03</t>
  </si>
  <si>
    <t>SD･ﾃｸﾊﾞﾝ 基幹ｼｽﾃﾑ導入 (笹)10月</t>
  </si>
  <si>
    <t>SD･ﾃｸﾊﾞﾝ 基幹ｼｽﾃﾑ導入 (星野)</t>
  </si>
  <si>
    <t>30002421-03</t>
  </si>
  <si>
    <t>SD･ﾃｸﾊﾞﾝ 基幹ｼｽﾃﾑ導入 (星野)10月</t>
  </si>
  <si>
    <t>IS･ｿﾌﾄﾊﾞﾝｸ 日本住宅運用保守</t>
  </si>
  <si>
    <t>30002432-02</t>
  </si>
  <si>
    <t>IS･ｿﾌﾄﾊﾞﾝｸ 日本住宅運用保守 10月</t>
  </si>
  <si>
    <t>PA･豊通ﾏﾃﾘｱﾙ ActiveDirectoryｻｰﾊﾞ構築(ﾘﾌﾟﾚｰｽ)</t>
  </si>
  <si>
    <t>30002433-00</t>
  </si>
  <si>
    <t>PA･豊通ﾏﾃﾘｱﾙ 1031ActiveDirectoryｻｰﾊﾞ構築(ﾘﾌﾟﾚｰｽ)</t>
  </si>
  <si>
    <t>SD･ﾃｸﾊﾞﾝ 次期ｼｽﾃﾑ対応 (森山)</t>
  </si>
  <si>
    <t>30002437-02</t>
  </si>
  <si>
    <t>SD･ﾃｸﾊﾞﾝ 次期ｼｽﾃﾑ対応 (森山) 10月</t>
  </si>
  <si>
    <t>PA･NTTｺﾐｭ Sass系ｻｰﾋﾞｽのﾌﾟﾛｾｽ改善 (松下）</t>
  </si>
  <si>
    <t>30002439-01</t>
  </si>
  <si>
    <t>PA･NTTｺﾐｭ Sass系ｻｰﾋﾞｽのﾌﾟﾛｾｽ改善 (松下）10月</t>
  </si>
  <si>
    <t>PA･NTTｺﾑ 農中信託ｼｽﾃﾑ開発運営 (坂本)</t>
  </si>
  <si>
    <t>30002440-02</t>
  </si>
  <si>
    <t>PA･NTTｺﾑ 農中信託ｼｽﾃﾑ開発運営 (坂本)10月</t>
  </si>
  <si>
    <t>SD・ﾛｲﾔﾙﾎｰﾙﾃﾞｨﾝｸﾞｽ SCMﾏｽﾀｼｽﾃﾑ開発業務</t>
  </si>
  <si>
    <t>30002444-02</t>
  </si>
  <si>
    <t>SD・ﾛｲﾔﾙﾎｰﾙﾃﾞｨﾝｸﾞｽ SCMﾏｽﾀｼｽﾃﾑ開発業務 10月</t>
  </si>
  <si>
    <t>SD・ｱﾋﾞｯﾄ 学校管理ｼｽﾃﾑ開発　三宅</t>
  </si>
  <si>
    <t>30002446-02</t>
  </si>
  <si>
    <t>SD・ｱﾋﾞｯﾄ 学校管理ｼｽﾃﾑ開発　三宅 10月</t>
  </si>
  <si>
    <t>LCM･ｿﾌﾄﾊﾞﾝｸ ﾓﾝﾃﾛｰｻﾞLenovoﾀﾌﾞﾚｯﾄｷｯﾃｨﾝｸﾞ</t>
  </si>
  <si>
    <t>30002452-00</t>
  </si>
  <si>
    <t>LCM･ｿﾌﾄﾊﾞﾝｸ 1029 ﾓﾝﾃﾛｰｻﾞLenovoﾀﾌﾞﾚｯﾄｷｯﾃｨﾝｸﾞ</t>
  </si>
  <si>
    <t>LCM･ｼﾞｬﾊﾟﾝﾎｰﾑｼｰﾙﾄﾞ PC保守運用</t>
  </si>
  <si>
    <t>30002453-01</t>
  </si>
  <si>
    <t>LCM･ｼﾞｬﾊﾟﾝﾎｰﾑｼｰﾙﾄﾞ PC保守運用 10月</t>
  </si>
  <si>
    <t>LCM･ｼﾞｬﾊﾟﾝﾎｰﾑｼｰﾙﾄﾞ PCｷｯﾃｨﾝｸﾞ</t>
  </si>
  <si>
    <t>30002454-01</t>
  </si>
  <si>
    <t>LCM･ｼﾞｬﾊﾟﾝﾎｰﾑｼｰﾙﾄﾞ PCｷｯﾃｨﾝｸﾞ 10月</t>
  </si>
  <si>
    <t>SD･ﾊﾟｽｶﾘｱ 市場ﾘｽｸ管理ｼｽﾃﾑ開発(島田)</t>
  </si>
  <si>
    <t>30002456-01</t>
  </si>
  <si>
    <t>SD･ﾊﾟｽｶﾘｱ 市場ﾘｽｸ管理ｼｽﾃﾑ開発(島田) 10月</t>
  </si>
  <si>
    <t>SD・国際航業 福岡広域災害・救急医療ｼｽﾃﾑ構築</t>
  </si>
  <si>
    <t>30002457-02</t>
  </si>
  <si>
    <t>SD・国際航業 福岡広域災害・救急医療ｼｽﾃﾑ構築 10月</t>
  </si>
  <si>
    <t>SD・ﾛｲﾔﾙﾎｰﾙﾃﾞｨﾝｸﾞｽ 雑損振替追加対応</t>
  </si>
  <si>
    <t>30002459-00</t>
  </si>
  <si>
    <t>SD・ﾛｲﾔﾙﾎｰﾙﾃﾞｨﾝｸﾞｽ 1031 雑損振替追加対応</t>
  </si>
  <si>
    <t>SD・花王1031ﾌﾟﾛｸﾞﾗﾑ開発検証(KCMK予算計算機能)</t>
  </si>
  <si>
    <t>30002460-00</t>
  </si>
  <si>
    <t>IS・花王 設計書等の修正箇所調査・ﾃｽﾄｻﾎﾟｰﾄ</t>
  </si>
  <si>
    <t>30002461-01</t>
  </si>
  <si>
    <t>IS・花王 設計書等の修正箇所調査・ﾃｽﾄｻﾎﾟｰﾄ 10月</t>
  </si>
  <si>
    <t>PA･豊通ﾏﾃﾘｱﾙ ｳｲﾙｽﾊﾞｽﾀｰｻｰﾊﾞ構築(ﾘﾌﾟﾚｰｽ)</t>
  </si>
  <si>
    <t>30002463-00</t>
  </si>
  <si>
    <t>PA･豊通ﾏﾃﾘｱﾙ 1031ｳｲﾙｽﾊﾞｽﾀｰｻｰﾊﾞ構築(ﾘﾌﾟﾚｰｽ)</t>
  </si>
  <si>
    <t>PA ・NOS 【DIR】【拠点集約PJ】無線AP設定変更</t>
  </si>
  <si>
    <t>30002475-00</t>
  </si>
  <si>
    <t>PA ・NOS 1031【DIR】【拠点集約PJ】無線AP設定変更</t>
  </si>
  <si>
    <t>IS･ｿﾌﾄﾊﾞﾝｸ ｱｷﾚｽiPhone運用保守月額費用</t>
  </si>
  <si>
    <t>30002476-01</t>
  </si>
  <si>
    <t>IS･ｿﾌﾄﾊﾞﾝｸ ｱｷﾚｽiPhone運用保守月額費用 10月</t>
  </si>
  <si>
    <t>ＳＤ･KBS ﾜｰｷﾝｸﾞｽﾀｲﾙ変革G運用支援</t>
  </si>
  <si>
    <t>30002477-00</t>
  </si>
  <si>
    <t>ＳＤ･KBS ﾜｰｷﾝｸﾞｽﾀｲﾙ変革G運用支援 10月</t>
  </si>
  <si>
    <t>IS ･ ｿﾌﾄﾊﾞﾝｸ ｷｯﾃｨﾝｸﾞ業務</t>
  </si>
  <si>
    <t>30002478-00</t>
  </si>
  <si>
    <t>IS ･ ｿﾌﾄﾊﾞﾝｸ ｷｯﾃｨﾝｸﾞ業務 10月</t>
  </si>
  <si>
    <t>SD・ISAｲﾝﾍﾞｽﾄﾒﾝﾄ 住宅基幹FW開発支援(小林･田中)</t>
  </si>
  <si>
    <t>30002479-01</t>
  </si>
  <si>
    <t>SD・ISAｲﾝﾍﾞｽﾄﾒﾝﾄ 住宅基幹FW開発支援 小林･田中 10月</t>
  </si>
  <si>
    <t>SD･KBS 営業ｼｽﾃﾑ運用業務支援 伊藤ﾁｰﾑ</t>
  </si>
  <si>
    <t>30002480-00</t>
  </si>
  <si>
    <t>SD･KBS 営業ｼｽﾃﾑ運用業務支援 伊藤ﾁｰﾑ 10月</t>
  </si>
  <si>
    <t>ＳＤ･KBS ﾏｽﾀ･連携基盤運用支援 渡邉ﾁｰﾑ</t>
  </si>
  <si>
    <t>30002481-00</t>
  </si>
  <si>
    <t>ＳＤ･KBS ﾏｽﾀ･連携基盤運用支援 渡邉ﾁｰﾑ 10月</t>
  </si>
  <si>
    <t>30002482-00</t>
  </si>
  <si>
    <t>LCM･LIXIL 1025PCｷｯﾃｨﾝｸﾞ業務 10月分</t>
  </si>
  <si>
    <t>SD･丸の内ｸﾘﾆｯｸ 運用支援（渡部）</t>
  </si>
  <si>
    <t>30002483-00</t>
  </si>
  <si>
    <t>SD･丸の内ｸﾘﾆｯｸ 運用支援（渡部）10月分</t>
  </si>
  <si>
    <t>IS・花王Windowsｻｰﾊﾞｰ業務委託 神谷・辻村</t>
  </si>
  <si>
    <t>30002484-00</t>
  </si>
  <si>
    <t>IS・花王Windowsｻｰﾊﾞｰ業務委託 神谷・辻村 10月</t>
  </si>
  <si>
    <t>IS・丸三証券 端末保守支援</t>
  </si>
  <si>
    <t>30002485-00</t>
  </si>
  <si>
    <t>IS・丸三証券 端末保守支援 10月</t>
  </si>
  <si>
    <t>IS・ｻﾝﾌﾟﾗﾆﾝｸﾞｼｽﾃﾑｽﾞ業務ﾌﾟﾛｾｽ可視化 福島</t>
  </si>
  <si>
    <t>30002486-00</t>
  </si>
  <si>
    <t>IS・ｻﾝﾌﾟﾗﾆﾝｸﾞｼｽﾃﾑｽﾞ業務ﾌﾟﾛｾｽ可視化 福島 10月</t>
  </si>
  <si>
    <t>SD･日本ｺﾝﾋﾟｭｰﾀﾀﾞｲﾅﾐｸｽ商船三井SURF-PCC鈴木理</t>
  </si>
  <si>
    <t>30002490-00</t>
  </si>
  <si>
    <t>SD･日本ｺﾝﾋﾟｭｰﾀﾀﾞｲﾅﾐｸｽ商船三井SURF-PCC鈴木理10月</t>
  </si>
  <si>
    <t>IS・ｻﾝﾄｸｺﾝﾋﾟｭｰﾀｻｰﾋﾞｽ1031Win10ｱﾌﾟﾃﾞ事前検証支援</t>
  </si>
  <si>
    <t>30002492-00</t>
  </si>
  <si>
    <t>SD・ﾜｰﾙﾄﾞ情報 印刷会社ﾂｰﾙ開発 古巣</t>
  </si>
  <si>
    <t>30002498-00</t>
  </si>
  <si>
    <t>SD・ﾜｰﾙﾄﾞ情報 印刷会社ﾂｰﾙ開発 古巣 10月</t>
  </si>
  <si>
    <t>PA ・NOS 【DIR】Activ MPU-Boxﾘﾌﾟﾚｰｽ(開発)</t>
  </si>
  <si>
    <t>30002499-00</t>
  </si>
  <si>
    <t>PA ・NOS 1031【DIR】Activ MPU-Boxﾘﾌﾟﾚｰｽ(開発)</t>
  </si>
  <si>
    <t>ＳＤ･ｷﾘﾝﾋﾞﾊﾞﾚｯｼﾞ ｺﾝﾋﾞﾆPOSﾃﾞｰﾀ加工ﾂｰﾙ調査</t>
  </si>
  <si>
    <t>30002502-00</t>
  </si>
  <si>
    <t>ＳＤ･ｷﾘﾝﾋﾞﾊﾞﾚｯｼﾞ 1031ｺﾝﾋﾞﾆPOSﾃﾞｰﾀ加工ﾂｰﾙ調査</t>
  </si>
  <si>
    <t>LCM･川島織物ｾﾙｺﾝ PC追加ｷｯﾃｨﾝｸﾞ</t>
  </si>
  <si>
    <t>30002503-00</t>
  </si>
  <si>
    <t>LCM･川島織物ｾﾙｺﾝ PC追加ｷｯﾃｨﾝｸﾞ 10月</t>
  </si>
  <si>
    <t>その他</t>
  </si>
  <si>
    <t>SI営業部</t>
  </si>
  <si>
    <t>BS営業部</t>
  </si>
  <si>
    <t>第二営業部</t>
  </si>
  <si>
    <t>第一営業部</t>
  </si>
  <si>
    <t>PA事業部</t>
  </si>
  <si>
    <t>事業本部</t>
  </si>
  <si>
    <t>PA2</t>
  </si>
  <si>
    <t>PA1</t>
  </si>
  <si>
    <t>LCM</t>
  </si>
  <si>
    <t>IS3</t>
  </si>
  <si>
    <t>IS2</t>
  </si>
  <si>
    <t>IS1</t>
  </si>
  <si>
    <t>SD4</t>
  </si>
  <si>
    <t>SD3</t>
  </si>
  <si>
    <t>SD2</t>
  </si>
  <si>
    <t>SD1</t>
  </si>
  <si>
    <t>請負</t>
  </si>
  <si>
    <t>ｷﾘﾝﾋﾞﾊﾞﾚｯｼﾞ㈱</t>
  </si>
  <si>
    <t>ｷﾘﾝﾋﾞｼﾞﾈｽｼｽﾃﾑ㈱</t>
  </si>
  <si>
    <t>委任</t>
  </si>
  <si>
    <t>SD・ﾃﾞﾝｿｰｳｪｰﾌﾞ1118BHT BOOSTER改修費用</t>
  </si>
  <si>
    <t>30002506-00</t>
  </si>
  <si>
    <t>㈱ｻﾝ･ﾌﾟﾗﾝﾆﾝｸﾞ･ｼｽﾃﾑｽﾞ</t>
  </si>
  <si>
    <t>IS・SPS 1130安川ｵｰﾄﾒｰｼｮﾝﾄﾞﾗｲﾌﾞRPA作成内製化支援</t>
  </si>
  <si>
    <t>30002505-00</t>
  </si>
  <si>
    <t>花王㈱</t>
  </si>
  <si>
    <t>㈱川島織物ｾﾙｺﾝ</t>
  </si>
  <si>
    <t>ﾈｯﾄﾜﾝｼｽﾃﾑｽﾞ㈱</t>
  </si>
  <si>
    <t>PA ・NOS 1130【DIR】Activ MPU-Boxﾘﾌﾟﾚｰｽ(本番)</t>
  </si>
  <si>
    <t>30002501-00</t>
  </si>
  <si>
    <t>IS・花王1130FACEアジア展開　計画支援</t>
  </si>
  <si>
    <t>30002500-00</t>
  </si>
  <si>
    <t>㈱ﾜｰﾙﾄﾞ情報</t>
  </si>
  <si>
    <t>日本製薬㈱</t>
  </si>
  <si>
    <t>IS・日本製薬 1130 Ivantiﾊﾟｯﾁ管理ﾊﾞｰｼﾞｮﾝｱｯﾌﾟ</t>
  </si>
  <si>
    <t>30002496-00</t>
  </si>
  <si>
    <t>PA ・NOS 1231NKSOL_大和DC内10Gｹｰﾌﾞﾙ新規敷設対応</t>
  </si>
  <si>
    <t>30002495-00</t>
  </si>
  <si>
    <t>PA ・NOS 0331【HGW】HON増速対応</t>
  </si>
  <si>
    <t>30002494-00</t>
  </si>
  <si>
    <t>PA ・NOS 0331【HGW】ｺｱ移設</t>
  </si>
  <si>
    <t>30002493-00</t>
  </si>
  <si>
    <t>ｻﾝﾄｸｺﾝﾋﾟｭｰﾀｻｰﾋﾞｽ㈱</t>
  </si>
  <si>
    <t>ｿﾌﾄﾊﾞﾝｸ㈱</t>
  </si>
  <si>
    <t>LCM･ｿﾌﾄﾊﾞﾝｸ 1130 講談社iPhoneｷｯﾃｨﾝｸﾞ</t>
  </si>
  <si>
    <t>30002491-00</t>
  </si>
  <si>
    <t>日本ｺﾝﾋﾟｭｰﾀ･ﾀﾞｲﾅﾐｸｽ㈱</t>
  </si>
  <si>
    <t>派遣</t>
  </si>
  <si>
    <t>IS･三井住友 川島織物ｾﾙｺﾝ向 0228 Ivanti製品導入構築</t>
  </si>
  <si>
    <t>30002488-00</t>
  </si>
  <si>
    <t>豊通ﾏﾃﾘｱﾙ㈱</t>
  </si>
  <si>
    <t>PA･豊通ﾏﾃﾘｱﾙ 運用ｻﾎﾟｰﾄ 2021/10～2022/9</t>
  </si>
  <si>
    <t>30002487-00</t>
  </si>
  <si>
    <t>丸三証券㈱</t>
  </si>
  <si>
    <t>医療法人社団 丸の内ｸﾘﾆｯｸ</t>
  </si>
  <si>
    <t>㈱LIXIL</t>
  </si>
  <si>
    <t>外注</t>
  </si>
  <si>
    <t>㈱ISAｲﾝﾍﾞｽﾄﾒﾝﾄ</t>
  </si>
  <si>
    <t>SD・花王1231売上設計ｼｽﾃﾑ脱Win2008対応</t>
  </si>
  <si>
    <t>30002474-00</t>
  </si>
  <si>
    <t>PA･NSSOL 0228 中日本ENG向次世代型ｴﾝﾄﾞﾎﾟｲﾝﾄ導入</t>
  </si>
  <si>
    <t>30002473-00</t>
  </si>
  <si>
    <t>LCM･ｿﾌﾄﾊﾞﾝｸ 0331 ｸﾘﾅｯﾌﾟ向けPC展開業務（第1弾)</t>
  </si>
  <si>
    <t>30002472-00</t>
  </si>
  <si>
    <t>LCM･京銀ﾘｰｽ 0228 ﾏｽﾀｰ構築､PC基本ｷｯﾃｨﾝｸﾞ</t>
  </si>
  <si>
    <t>30002471-00</t>
  </si>
  <si>
    <t>PA ・NOS 1130 【HGD】ﾌﾛｱSW更改</t>
  </si>
  <si>
    <t>30002470-00</t>
  </si>
  <si>
    <t>PA ・NOS 1224 【DIR】【arrownet】AP廃止対応(本番)</t>
  </si>
  <si>
    <t>30002469-00</t>
  </si>
  <si>
    <t>PA ・NOS 0131 【DIR】【arrownet】AP廃止対応(BCP)</t>
  </si>
  <si>
    <t>30002468-00</t>
  </si>
  <si>
    <t>PA ・NOS 1224 【DIR】【arrownet】AP廃止対応(開発)</t>
  </si>
  <si>
    <t>30002467-00</t>
  </si>
  <si>
    <t>PA･興安計装 1130 SOPHOS初期導入ｻｰﾊﾞ作業</t>
  </si>
  <si>
    <t>30002465-00</t>
  </si>
  <si>
    <t>PA ・NOS 1231【葛飾区Gigaｽｸｰﾙ】MDM配信_追加対応</t>
  </si>
  <si>
    <t>30002464-00</t>
  </si>
  <si>
    <t>ﾛｲﾔﾙﾎｰﾙﾃﾞｨﾝｸﾞｽ㈱</t>
  </si>
  <si>
    <t>国際航業㈱</t>
  </si>
  <si>
    <t>㈱ﾊﾟｽｶﾘｱ</t>
  </si>
  <si>
    <t>ｼﾞｬﾊﾟﾝﾎｰﾑｼｰﾙﾄﾞ㈱</t>
  </si>
  <si>
    <t>ﾎﾟｰﾗｲﾄ㈱</t>
  </si>
  <si>
    <t>㈱ｱﾋﾞｯﾄ</t>
  </si>
  <si>
    <t>ｴﾇ･ﾃｨ･ﾃｨ･ｺﾑｳｪｱ㈱</t>
  </si>
  <si>
    <t>ｴﾇ･ﾃｨ･ﾃｨ･ｺﾐｭﾆｹｰｼｮﾝｽﾞ㈱</t>
  </si>
  <si>
    <t>ﾃｸﾊﾞﾝ㈱</t>
  </si>
  <si>
    <t>PA ・NOS 0228【SBI-HD】WGW Replace_切替(残作業)</t>
  </si>
  <si>
    <t>30002424-00</t>
  </si>
  <si>
    <t>㈱ﾏﾈｼﾞﾒﾝﾄｻｰﾋﾞｽｾﾝﾀｰ</t>
  </si>
  <si>
    <t>PA ・NOS 0228【SBI-HD】【SB】WGW Replace_切替</t>
  </si>
  <si>
    <t>30002422-00</t>
  </si>
  <si>
    <t>㈱ｼｰｴｰｼｰ</t>
  </si>
  <si>
    <t>日本ｼｽﾃﾑｳｪｱ㈱</t>
  </si>
  <si>
    <t>PA ・NOS 1130【DIR】監視経路FW更改(豊洲)</t>
  </si>
  <si>
    <t>30002403-00</t>
  </si>
  <si>
    <t>㈱ｸｴﾘ</t>
  </si>
  <si>
    <t>日本ｼｽﾃﾑ通信㈱</t>
  </si>
  <si>
    <t>㈱創造経営ｾﾝﾀｰ</t>
  </si>
  <si>
    <t>異能㈱</t>
  </si>
  <si>
    <t>PA ・NOS 1130【NKSOL】営業店ﾌｧｲﾙｻｰﾊﾞ集約化対応</t>
  </si>
  <si>
    <t>30002380-00</t>
  </si>
  <si>
    <t>PA ・NOS 1130【NKSOL】ASAﾊﾞｰｼﾞｮﾝｱｯﾌﾟ(EZ以外)</t>
  </si>
  <si>
    <t>30002379-00</t>
  </si>
  <si>
    <t>IS・花王1120ｷｬﾝﾍﾟｰﾝﾌｫｰﾑ作成依頼票確認作業 11月</t>
  </si>
  <si>
    <t>30002373-07</t>
  </si>
  <si>
    <t>KROW㈱</t>
  </si>
  <si>
    <t>ﾍﾟﾈﾄﾚｲﾄ・ｵﾌﾞ・ﾘﾐｯﾄ㈱</t>
  </si>
  <si>
    <t>PA ・NOS 1130【NKSOL】ﾓﾊﾞｲﾙｺﾈｸﾄ(L3SW別ｼｮｯﾄ作業)</t>
  </si>
  <si>
    <t>30002364-00</t>
  </si>
  <si>
    <t>ｸｵﾘｶ㈱</t>
  </si>
  <si>
    <t>㈱ｳｪﾌﾞ陣</t>
  </si>
  <si>
    <t>日本郵便㈱</t>
  </si>
  <si>
    <t>IS・花王1120ｼｽﾃﾑ展開資料作成等 11月 山﨑</t>
  </si>
  <si>
    <t>30002340-07</t>
  </si>
  <si>
    <t>三菱電機ｲﾝﾌｫﾒｰｼｮﾝｼｽﾃﾑｽﾞ㈱</t>
  </si>
  <si>
    <t>LCM･ｿﾌﾄﾊﾞﾝｸ 1231NEXCOｼｽﾃﾑｽﾞiPadｷｯﾃｨﾝｸﾞ</t>
  </si>
  <si>
    <t>30002295-00</t>
  </si>
  <si>
    <t>㈱名古屋ｿﾌﾄｳｪｱ開発</t>
  </si>
  <si>
    <t>㈱ｴﾇ･ﾃｨ･ﾃｨｰ ｴﾑｲｰ</t>
  </si>
  <si>
    <t>IS・水戸証券 Windows10FU適用支援業務2021年10～12月</t>
  </si>
  <si>
    <t>30002205-01</t>
  </si>
  <si>
    <t>IS･水戸証券 Ivanti導入後保守･ｻﾎﾟｰﾄ2021/10～2022/9</t>
  </si>
  <si>
    <t>30002203-01</t>
  </si>
  <si>
    <t>日本情報通信㈱</t>
  </si>
  <si>
    <t>日本ﾌｨｰﾙﾄﾞ･ｴﾝｼﾞﾆｱﾘﾝｸﾞ㈱</t>
  </si>
  <si>
    <t>㈱ﾌﾟﾛﾘﾝｸ</t>
  </si>
  <si>
    <t>PA ・長野県ﾊﾟﾄﾛｰﾙ Sophos年間ｻﾎﾟｰﾄ21/9/1～22/8/31</t>
  </si>
  <si>
    <t>30002151-01</t>
  </si>
  <si>
    <t>㈱ｿｳｹｲ･ﾊｲﾈｯﾄ</t>
  </si>
  <si>
    <t>㈱ﾋﾞｵｼｽ</t>
  </si>
  <si>
    <t>外務省情報通信課</t>
  </si>
  <si>
    <t>IS ・OKIｸﾛｽﾃｯｸIvanti導入後ｻﾎﾟｰﾄ2021/2/1～2022/1/31</t>
  </si>
  <si>
    <t>30001975-01</t>
  </si>
  <si>
    <t>ｴﾇｱｲｼｰ･ﾈｯﾄｼｽﾃﾑ㈱</t>
  </si>
  <si>
    <t>IS・花王1120ｼｽﾃﾑ展開資料作成等 11月 白木藍</t>
  </si>
  <si>
    <t>30001968-21</t>
  </si>
  <si>
    <t>㈱関電工</t>
  </si>
  <si>
    <t>東邦電気工業㈱</t>
  </si>
  <si>
    <t>花王ｸﾞﾙｰﾌﾟｶｽﾀﾏｰﾏｰｹﾃｨﾝｸﾞ㈱</t>
  </si>
  <si>
    <t>ﾘｺｰｼﾞｬﾊﾟﾝ㈱</t>
  </si>
  <si>
    <t>㈱ｲｰｽﾄｰﾘｰ</t>
  </si>
  <si>
    <t>成田運輸㈱</t>
  </si>
  <si>
    <t>㈱ﾛﾋﾞﾝｿﾝ</t>
  </si>
  <si>
    <t>IS・富士通ｴﾌｻｽｲﾄｰｷ向Ivanti年間ｻﾎﾟｰﾄ 2021/6～2022/5</t>
  </si>
  <si>
    <t>30001770-02</t>
  </si>
  <si>
    <t>Ivanti Software㈱</t>
  </si>
  <si>
    <t>IS・東京ｴﾈｼｽ Ivanti年間ｻﾎﾟｰﾄ(2021/3～2022/2)</t>
  </si>
  <si>
    <t>30001702-02</t>
  </si>
  <si>
    <t>PA ・ﾌｭｰﾁｬｰｲﾝ Sophos年間ｻﾎﾟｰﾄ(2021/1～12)</t>
  </si>
  <si>
    <t>30001683-02</t>
  </si>
  <si>
    <t>TEPCO光ﾈｯﾄﾜｰｸｴﾝｼﾞﾆｱﾘﾝｸﾞ㈱</t>
  </si>
  <si>
    <t>㈱三菱UFJ銀行</t>
  </si>
  <si>
    <t>SD・花王 1125 SACS保守11月</t>
  </si>
  <si>
    <t>30001379-49</t>
  </si>
  <si>
    <t>ｲﾝﾀｾｸﾄ･ｺﾐｭﾆｹｰｼｮﾝｽﾞ㈱</t>
  </si>
  <si>
    <t>三菱UFJｲﾝﾌｫﾒｰｼｮﾝﾃｸﾉﾛｼﾞｰ㈱</t>
  </si>
  <si>
    <t>㈱ジャパンコンピューターサービス　第43期</t>
    <phoneticPr fontId="3"/>
  </si>
  <si>
    <t>～</t>
    <phoneticPr fontId="3"/>
  </si>
  <si>
    <t>（単位：　円）</t>
    <rPh sb="1" eb="3">
      <t>タンイ</t>
    </rPh>
    <rPh sb="5" eb="6">
      <t>エン</t>
    </rPh>
    <phoneticPr fontId="3"/>
  </si>
  <si>
    <t>完成プロジェクト一覧表</t>
    <rPh sb="0" eb="2">
      <t>カンセイ</t>
    </rPh>
    <rPh sb="8" eb="10">
      <t>イチラン</t>
    </rPh>
    <rPh sb="10" eb="11">
      <t>ヒョウ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</si>
  <si>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</si>
  <si>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プロジェクト
コード</t>
    <phoneticPr fontId="3"/>
  </si>
  <si>
    <t>プロジェクト名</t>
    <rPh sb="6" eb="7">
      <t>メイ</t>
    </rPh>
    <phoneticPr fontId="3"/>
  </si>
  <si>
    <t>売上高 ①</t>
    <rPh sb="0" eb="2">
      <t>ウリアゲ</t>
    </rPh>
    <rPh sb="2" eb="3">
      <t>ダカ</t>
    </rPh>
    <phoneticPr fontId="3"/>
  </si>
  <si>
    <t>間接費を含む</t>
    <rPh sb="0" eb="2">
      <t>カンセツ</t>
    </rPh>
    <rPh sb="2" eb="3">
      <t>ヒ</t>
    </rPh>
    <rPh sb="4" eb="5">
      <t>フク</t>
    </rPh>
    <phoneticPr fontId="3"/>
  </si>
  <si>
    <t>間接費を除く</t>
    <rPh sb="0" eb="2">
      <t>カンセツ</t>
    </rPh>
    <rPh sb="2" eb="3">
      <t>ヒ</t>
    </rPh>
    <rPh sb="4" eb="5">
      <t>ノゾ</t>
    </rPh>
    <phoneticPr fontId="3"/>
  </si>
  <si>
    <t>取引先</t>
    <rPh sb="0" eb="2">
      <t>トリヒキ</t>
    </rPh>
    <rPh sb="2" eb="3">
      <t>サキ</t>
    </rPh>
    <phoneticPr fontId="3"/>
  </si>
  <si>
    <t>売上
計上月</t>
    <rPh sb="0" eb="2">
      <t>ウリアゲ</t>
    </rPh>
    <rPh sb="3" eb="5">
      <t>ケイジョウ</t>
    </rPh>
    <rPh sb="5" eb="6">
      <t>ツキ</t>
    </rPh>
    <phoneticPr fontId="3"/>
  </si>
  <si>
    <t>営業部門</t>
    <rPh sb="0" eb="2">
      <t>エイギョウ</t>
    </rPh>
    <rPh sb="2" eb="4">
      <t>ブモン</t>
    </rPh>
    <phoneticPr fontId="3"/>
  </si>
  <si>
    <t>主管部門</t>
    <rPh sb="0" eb="2">
      <t>シュカン</t>
    </rPh>
    <rPh sb="2" eb="4">
      <t>ブモン</t>
    </rPh>
    <phoneticPr fontId="3"/>
  </si>
  <si>
    <t>直接費 ②</t>
    <phoneticPr fontId="3"/>
  </si>
  <si>
    <t>合計 ③</t>
    <phoneticPr fontId="3"/>
  </si>
  <si>
    <t>粗利額
①－③</t>
    <phoneticPr fontId="3"/>
  </si>
  <si>
    <t>粗利額
①－②</t>
    <phoneticPr fontId="3"/>
  </si>
  <si>
    <t>契約形態</t>
    <rPh sb="0" eb="2">
      <t>ケイヤク</t>
    </rPh>
    <rPh sb="2" eb="4">
      <t>ケイタイ</t>
    </rPh>
    <phoneticPr fontId="3"/>
  </si>
  <si>
    <t>種別</t>
    <rPh sb="0" eb="2">
      <t>シュベツ</t>
    </rPh>
    <phoneticPr fontId="3"/>
  </si>
  <si>
    <t>【合計】</t>
    <phoneticPr fontId="3"/>
  </si>
  <si>
    <t>30000863</t>
  </si>
  <si>
    <t>30000864</t>
  </si>
  <si>
    <t>30000880</t>
  </si>
  <si>
    <t>30000911</t>
  </si>
  <si>
    <t>30000928</t>
  </si>
  <si>
    <t>30000964</t>
  </si>
  <si>
    <t>30000969</t>
  </si>
  <si>
    <t>30000972</t>
  </si>
  <si>
    <t>30001066</t>
  </si>
  <si>
    <t>30001078</t>
  </si>
  <si>
    <t>30001084</t>
  </si>
  <si>
    <t>30001085</t>
  </si>
  <si>
    <t>30001090</t>
  </si>
  <si>
    <t>30001101</t>
  </si>
  <si>
    <t>30001171</t>
  </si>
  <si>
    <t>30001172</t>
  </si>
  <si>
    <t>30001208</t>
  </si>
  <si>
    <t>30001209</t>
  </si>
  <si>
    <t>30001214</t>
  </si>
  <si>
    <t>30001225</t>
  </si>
  <si>
    <t>30001241</t>
  </si>
  <si>
    <t>30001258</t>
  </si>
  <si>
    <t>30001278</t>
  </si>
  <si>
    <t>30001289</t>
  </si>
  <si>
    <t>30001303</t>
  </si>
  <si>
    <t>30001339</t>
  </si>
  <si>
    <t>30001345</t>
  </si>
  <si>
    <t>30001355</t>
  </si>
  <si>
    <t>30001358</t>
  </si>
  <si>
    <t>30001359</t>
  </si>
  <si>
    <t>30001361</t>
  </si>
  <si>
    <t>30001379</t>
  </si>
  <si>
    <t>30001380</t>
  </si>
  <si>
    <t>30001381</t>
  </si>
  <si>
    <t>30001429</t>
  </si>
  <si>
    <t>30001434</t>
  </si>
  <si>
    <t>30001498</t>
  </si>
  <si>
    <t>30001500</t>
  </si>
  <si>
    <t>30001519</t>
  </si>
  <si>
    <t>30001525</t>
  </si>
  <si>
    <t>30001543</t>
  </si>
  <si>
    <t>30001552</t>
  </si>
  <si>
    <t>30001553</t>
  </si>
  <si>
    <t>30001571</t>
  </si>
  <si>
    <t>30001579</t>
  </si>
  <si>
    <t>30001581</t>
  </si>
  <si>
    <t>30001583</t>
  </si>
  <si>
    <t>30001598</t>
  </si>
  <si>
    <t>30001686</t>
  </si>
  <si>
    <t>30001705</t>
  </si>
  <si>
    <t>30001720</t>
  </si>
  <si>
    <t>30001723</t>
  </si>
  <si>
    <t>30001740</t>
  </si>
  <si>
    <t>30001759</t>
  </si>
  <si>
    <t>30001792</t>
  </si>
  <si>
    <t>30001799</t>
  </si>
  <si>
    <t>30001806</t>
  </si>
  <si>
    <t>30001863</t>
  </si>
  <si>
    <t>30001865</t>
  </si>
  <si>
    <t>30001895</t>
  </si>
  <si>
    <t>30001900</t>
  </si>
  <si>
    <t>30001901</t>
  </si>
  <si>
    <t>30001937</t>
  </si>
  <si>
    <t>30001938</t>
  </si>
  <si>
    <t>30001965</t>
  </si>
  <si>
    <t>30001966</t>
  </si>
  <si>
    <t>30001968</t>
  </si>
  <si>
    <t>30001973</t>
  </si>
  <si>
    <t>30001974</t>
  </si>
  <si>
    <t>30002020</t>
  </si>
  <si>
    <t>30002031</t>
  </si>
  <si>
    <t>30002033</t>
  </si>
  <si>
    <t>30002048</t>
  </si>
  <si>
    <t>30002064</t>
  </si>
  <si>
    <t>30002066</t>
  </si>
  <si>
    <t>30002073</t>
  </si>
  <si>
    <t>30002080</t>
  </si>
  <si>
    <t>30002102</t>
  </si>
  <si>
    <t>30002103</t>
  </si>
  <si>
    <t>30002105</t>
  </si>
  <si>
    <t>30002106</t>
  </si>
  <si>
    <t>30002127</t>
  </si>
  <si>
    <t>30002131</t>
  </si>
  <si>
    <t>30002134</t>
  </si>
  <si>
    <t>30002149</t>
  </si>
  <si>
    <t>30002176</t>
  </si>
  <si>
    <t>30002178</t>
  </si>
  <si>
    <t>30002179</t>
  </si>
  <si>
    <t>30002180</t>
  </si>
  <si>
    <t>30002181</t>
  </si>
  <si>
    <t>30002208</t>
  </si>
  <si>
    <t>30002217</t>
  </si>
  <si>
    <t>30002221</t>
  </si>
  <si>
    <t>30002242</t>
  </si>
  <si>
    <t>30002257</t>
  </si>
  <si>
    <t>30002263</t>
  </si>
  <si>
    <t>30002268</t>
  </si>
  <si>
    <t>30002275</t>
  </si>
  <si>
    <t>30002280</t>
  </si>
  <si>
    <t>30002290</t>
  </si>
  <si>
    <t>30002324</t>
  </si>
  <si>
    <t>30002331</t>
  </si>
  <si>
    <t>30002335</t>
  </si>
  <si>
    <t>30002340</t>
  </si>
  <si>
    <t>30002346</t>
  </si>
  <si>
    <t>30002349</t>
  </si>
  <si>
    <t>30002351</t>
  </si>
  <si>
    <t>30002353</t>
  </si>
  <si>
    <t>30002358</t>
  </si>
  <si>
    <t>30002361</t>
  </si>
  <si>
    <t>30002366</t>
  </si>
  <si>
    <t>30002369</t>
  </si>
  <si>
    <t>30002373</t>
  </si>
  <si>
    <t>30002383</t>
  </si>
  <si>
    <t>30002387</t>
  </si>
  <si>
    <t>30002389</t>
  </si>
  <si>
    <t>30002392</t>
  </si>
  <si>
    <t>30002398</t>
  </si>
  <si>
    <t>30002399</t>
  </si>
  <si>
    <t>30002405</t>
  </si>
  <si>
    <t>30002406</t>
  </si>
  <si>
    <t>30002407</t>
  </si>
  <si>
    <t>30002408</t>
  </si>
  <si>
    <t>30002411</t>
  </si>
  <si>
    <t>30002416</t>
  </si>
  <si>
    <t>30002419</t>
  </si>
  <si>
    <t>30002420</t>
  </si>
  <si>
    <t>30002421</t>
  </si>
  <si>
    <t>30002432</t>
  </si>
  <si>
    <t>30002433</t>
  </si>
  <si>
    <t>30002437</t>
  </si>
  <si>
    <t>30002439</t>
  </si>
  <si>
    <t>30002440</t>
  </si>
  <si>
    <t>30002444</t>
  </si>
  <si>
    <t>30002446</t>
  </si>
  <si>
    <t>30002452</t>
  </si>
  <si>
    <t>30002453</t>
  </si>
  <si>
    <t>30002454</t>
  </si>
  <si>
    <t>30002456</t>
  </si>
  <si>
    <t>30002457</t>
  </si>
  <si>
    <t>30002459</t>
  </si>
  <si>
    <t>30002460</t>
  </si>
  <si>
    <t>30002461</t>
  </si>
  <si>
    <t>30002463</t>
  </si>
  <si>
    <t>30002475</t>
  </si>
  <si>
    <t>30002476</t>
  </si>
  <si>
    <t>30002477</t>
  </si>
  <si>
    <t>30002478</t>
  </si>
  <si>
    <t>30002479</t>
  </si>
  <si>
    <t>30002480</t>
  </si>
  <si>
    <t>30002481</t>
  </si>
  <si>
    <t>30002482</t>
  </si>
  <si>
    <t>30002483</t>
  </si>
  <si>
    <t>30002484</t>
  </si>
  <si>
    <t>30002485</t>
  </si>
  <si>
    <t>30002486</t>
  </si>
  <si>
    <t>30002490</t>
  </si>
  <si>
    <t>30002492</t>
  </si>
  <si>
    <t>30002498</t>
  </si>
  <si>
    <t>30002499</t>
  </si>
  <si>
    <t>30002502</t>
  </si>
  <si>
    <t>30002503</t>
  </si>
  <si>
    <t>10月</t>
  </si>
  <si>
    <t>　　　　上記以外：期間計算　(営業日考慮せず)</t>
    <rPh sb="4" eb="6">
      <t>ジョウキ</t>
    </rPh>
    <rPh sb="6" eb="8">
      <t>イガイ</t>
    </rPh>
    <rPh sb="9" eb="11">
      <t>キカン</t>
    </rPh>
    <rPh sb="11" eb="13">
      <t>ケイサン</t>
    </rPh>
    <rPh sb="15" eb="18">
      <t>エイギョウビ</t>
    </rPh>
    <rPh sb="18" eb="20">
      <t>コウリョ</t>
    </rPh>
    <phoneticPr fontId="3"/>
  </si>
  <si>
    <t>　　青色掛部分 ：工数計算</t>
    <rPh sb="2" eb="3">
      <t>アオ</t>
    </rPh>
    <rPh sb="3" eb="4">
      <t>イロ</t>
    </rPh>
    <rPh sb="4" eb="5">
      <t>カ</t>
    </rPh>
    <rPh sb="5" eb="7">
      <t>ブブン</t>
    </rPh>
    <rPh sb="9" eb="11">
      <t>コウスウ</t>
    </rPh>
    <rPh sb="11" eb="13">
      <t>ケイサン</t>
    </rPh>
    <phoneticPr fontId="3"/>
  </si>
  <si>
    <t>※進捗率計算</t>
    <rPh sb="1" eb="3">
      <t>シンチョク</t>
    </rPh>
    <rPh sb="3" eb="4">
      <t>リツ</t>
    </rPh>
    <rPh sb="4" eb="6">
      <t>ケイサン</t>
    </rPh>
    <phoneticPr fontId="3"/>
  </si>
  <si>
    <t>合計</t>
    <rPh sb="0" eb="2">
      <t>ゴウケイ</t>
    </rPh>
    <phoneticPr fontId="3"/>
  </si>
  <si>
    <t>SI部</t>
  </si>
  <si>
    <t>PA･興安計装 1031 SOPHOS初期導入ｻｰﾊﾞ作業</t>
  </si>
  <si>
    <t>PA ・NOS 1031【DIR】監視経路FW更改(豊洲)</t>
  </si>
  <si>
    <t>PA ・NOS 10310【NKSOL】営業店ﾌｧｲﾙｻｰﾊﾞ集約化対応</t>
  </si>
  <si>
    <t>PA ・NOS 1031【NKSOL】ASAﾊﾞｰｼﾞｮﾝｱｯﾌﾟ(EZ以外)</t>
  </si>
  <si>
    <t>PA ・NOS 1031【NKSOL】ﾓﾊﾞｲﾙｺﾈｸﾄ(L3SW別ｼｮｯﾄ作業)</t>
  </si>
  <si>
    <t>BS部</t>
  </si>
  <si>
    <t>～</t>
  </si>
  <si>
    <t>第二部</t>
  </si>
  <si>
    <t>第一部</t>
  </si>
  <si>
    <t>粗利額
①－⑨</t>
    <rPh sb="0" eb="1">
      <t>アラ</t>
    </rPh>
    <rPh sb="1" eb="2">
      <t>リ</t>
    </rPh>
    <rPh sb="2" eb="3">
      <t>ガク</t>
    </rPh>
    <phoneticPr fontId="3"/>
  </si>
  <si>
    <t>総原価 ⑨
④÷②</t>
    <rPh sb="0" eb="1">
      <t>ソウ</t>
    </rPh>
    <rPh sb="1" eb="3">
      <t>ゲンカ</t>
    </rPh>
    <phoneticPr fontId="3"/>
  </si>
  <si>
    <t>粗利率
⑧÷③</t>
    <rPh sb="0" eb="1">
      <t>アラ</t>
    </rPh>
    <rPh sb="1" eb="2">
      <t>リ</t>
    </rPh>
    <rPh sb="2" eb="3">
      <t>リツ</t>
    </rPh>
    <phoneticPr fontId="3"/>
  </si>
  <si>
    <t>粗利額 ⑧
③－④</t>
    <rPh sb="0" eb="1">
      <t>アラ</t>
    </rPh>
    <rPh sb="1" eb="2">
      <t>リ</t>
    </rPh>
    <rPh sb="2" eb="3">
      <t>ガク</t>
    </rPh>
    <phoneticPr fontId="3"/>
  </si>
  <si>
    <t>粗利額
①－⑦</t>
    <rPh sb="0" eb="1">
      <t>アラ</t>
    </rPh>
    <rPh sb="1" eb="2">
      <t>リ</t>
    </rPh>
    <rPh sb="2" eb="3">
      <t>ガク</t>
    </rPh>
    <phoneticPr fontId="3"/>
  </si>
  <si>
    <r>
      <t xml:space="preserve">総原価 </t>
    </r>
    <r>
      <rPr>
        <sz val="11"/>
        <color indexed="8"/>
        <rFont val="ＭＳ Ｐゴシック"/>
        <family val="3"/>
        <charset val="128"/>
      </rPr>
      <t>⑦</t>
    </r>
    <r>
      <rPr>
        <sz val="11"/>
        <rFont val="ＭＳ Ｐゴシック"/>
        <family val="3"/>
        <charset val="128"/>
      </rPr>
      <t xml:space="preserve">
</t>
    </r>
    <r>
      <rPr>
        <sz val="11"/>
        <color indexed="8"/>
        <rFont val="ＭＳ Ｐゴシック"/>
        <family val="3"/>
        <charset val="128"/>
      </rPr>
      <t>⑤</t>
    </r>
    <r>
      <rPr>
        <sz val="11"/>
        <rFont val="ＭＳ Ｐゴシック"/>
        <family val="3"/>
        <charset val="128"/>
      </rPr>
      <t>÷</t>
    </r>
    <r>
      <rPr>
        <sz val="11"/>
        <color indexed="8"/>
        <rFont val="ＭＳ Ｐゴシック"/>
        <family val="3"/>
        <charset val="128"/>
      </rPr>
      <t>②</t>
    </r>
    <rPh sb="0" eb="1">
      <t>ソウ</t>
    </rPh>
    <rPh sb="1" eb="3">
      <t>ゲンカ</t>
    </rPh>
    <phoneticPr fontId="3"/>
  </si>
  <si>
    <t>粗利率
⑥÷③</t>
    <rPh sb="0" eb="1">
      <t>アラ</t>
    </rPh>
    <rPh sb="1" eb="2">
      <t>リ</t>
    </rPh>
    <rPh sb="2" eb="3">
      <t>リツ</t>
    </rPh>
    <phoneticPr fontId="3"/>
  </si>
  <si>
    <r>
      <t xml:space="preserve">粗利額 </t>
    </r>
    <r>
      <rPr>
        <sz val="11"/>
        <color indexed="8"/>
        <rFont val="ＭＳ Ｐゴシック"/>
        <family val="3"/>
        <charset val="128"/>
      </rPr>
      <t>⑥</t>
    </r>
    <r>
      <rPr>
        <sz val="11"/>
        <rFont val="ＭＳ Ｐゴシック"/>
        <family val="3"/>
        <charset val="128"/>
      </rPr>
      <t xml:space="preserve">
③－⑤</t>
    </r>
    <rPh sb="0" eb="1">
      <t>アラ</t>
    </rPh>
    <rPh sb="1" eb="2">
      <t>リ</t>
    </rPh>
    <rPh sb="2" eb="3">
      <t>ガク</t>
    </rPh>
    <phoneticPr fontId="3"/>
  </si>
  <si>
    <t>合計 ⑤</t>
    <phoneticPr fontId="3"/>
  </si>
  <si>
    <t>直接費 ④</t>
    <phoneticPr fontId="3"/>
  </si>
  <si>
    <t>経過
日数</t>
    <rPh sb="0" eb="2">
      <t>ケイカ</t>
    </rPh>
    <rPh sb="3" eb="5">
      <t>ニッスウ</t>
    </rPh>
    <phoneticPr fontId="3"/>
  </si>
  <si>
    <t>総作業
日数</t>
    <rPh sb="0" eb="1">
      <t>ソウ</t>
    </rPh>
    <rPh sb="1" eb="3">
      <t>サギョウ</t>
    </rPh>
    <rPh sb="4" eb="6">
      <t>ニッスウ</t>
    </rPh>
    <phoneticPr fontId="3"/>
  </si>
  <si>
    <t>プロジェクト終了時</t>
    <rPh sb="6" eb="9">
      <t>シュウリョウジ</t>
    </rPh>
    <phoneticPr fontId="3"/>
  </si>
  <si>
    <t>当月までの稼動</t>
    <rPh sb="0" eb="2">
      <t>トウゲツ</t>
    </rPh>
    <rPh sb="5" eb="7">
      <t>カドウ</t>
    </rPh>
    <phoneticPr fontId="3"/>
  </si>
  <si>
    <t>間接費を除く見込</t>
    <rPh sb="0" eb="2">
      <t>カンセツ</t>
    </rPh>
    <rPh sb="2" eb="3">
      <t>ヒ</t>
    </rPh>
    <rPh sb="4" eb="5">
      <t>ノゾ</t>
    </rPh>
    <rPh sb="6" eb="8">
      <t>ミコミ</t>
    </rPh>
    <phoneticPr fontId="3"/>
  </si>
  <si>
    <t>間接費を含む見込</t>
    <rPh sb="0" eb="2">
      <t>カンセツ</t>
    </rPh>
    <rPh sb="2" eb="3">
      <t>ヒ</t>
    </rPh>
    <rPh sb="4" eb="5">
      <t>フク</t>
    </rPh>
    <rPh sb="6" eb="8">
      <t>ミコ</t>
    </rPh>
    <phoneticPr fontId="3"/>
  </si>
  <si>
    <t>仕掛品原価</t>
    <rPh sb="0" eb="2">
      <t>シカカリ</t>
    </rPh>
    <rPh sb="2" eb="3">
      <t>ヒン</t>
    </rPh>
    <rPh sb="3" eb="5">
      <t>ゲンカ</t>
    </rPh>
    <phoneticPr fontId="3"/>
  </si>
  <si>
    <r>
      <t xml:space="preserve">仕掛品売価
</t>
    </r>
    <r>
      <rPr>
        <sz val="11"/>
        <color indexed="8"/>
        <rFont val="ＭＳ Ｐゴシック"/>
        <family val="3"/>
        <charset val="128"/>
      </rPr>
      <t>③</t>
    </r>
    <r>
      <rPr>
        <sz val="11"/>
        <rFont val="ＭＳ Ｐゴシック"/>
        <family val="3"/>
        <charset val="128"/>
      </rPr>
      <t xml:space="preserve">
①×②</t>
    </r>
    <rPh sb="0" eb="2">
      <t>シカカリ</t>
    </rPh>
    <rPh sb="2" eb="3">
      <t>ヒン</t>
    </rPh>
    <rPh sb="3" eb="5">
      <t>バイカ</t>
    </rPh>
    <phoneticPr fontId="3"/>
  </si>
  <si>
    <t>進捗率
②</t>
    <rPh sb="0" eb="2">
      <t>シンチョク</t>
    </rPh>
    <rPh sb="2" eb="3">
      <t>リツ</t>
    </rPh>
    <phoneticPr fontId="3"/>
  </si>
  <si>
    <t>作業予定期間</t>
    <rPh sb="0" eb="2">
      <t>サギョウ</t>
    </rPh>
    <rPh sb="2" eb="4">
      <t>ヨテイ</t>
    </rPh>
    <rPh sb="4" eb="6">
      <t>キカン</t>
    </rPh>
    <phoneticPr fontId="3"/>
  </si>
  <si>
    <t>受注金額 ①</t>
    <rPh sb="0" eb="2">
      <t>ジュチュウ</t>
    </rPh>
    <rPh sb="2" eb="4">
      <t>キンガク</t>
    </rPh>
    <phoneticPr fontId="3"/>
  </si>
  <si>
    <t>9月末仕掛プロジェクト一覧表</t>
    <phoneticPr fontId="3"/>
  </si>
  <si>
    <t>㈱ジャパンコンピューターサービス　第42期</t>
    <phoneticPr fontId="3"/>
  </si>
  <si>
    <t>10月末仕掛プロジェクト一覧表</t>
    <phoneticPr fontId="3"/>
  </si>
  <si>
    <t>-</t>
    <phoneticPr fontId="1"/>
  </si>
  <si>
    <t>2021/11/11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</si>
</sst>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9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6FFFF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00">
    <xf numFmtId="0" fontId="0" fillId="0" borderId="0" xfId="0">
      <alignment vertical="center"/>
    </xf>
    <xf numFmtId="0" fontId="2" fillId="0" borderId="0" xfId="1" applyBorder="1">
      <alignment vertical="center"/>
    </xf>
    <xf numFmtId="49" fontId="2" fillId="0" borderId="0" xfId="1" applyNumberFormat="1">
      <alignment vertical="center"/>
    </xf>
    <xf numFmtId="14" fontId="2" fillId="0" borderId="0" xfId="1" applyNumberFormat="1">
      <alignment vertical="center"/>
    </xf>
    <xf numFmtId="14" fontId="2" fillId="0" borderId="0" xfId="1" applyNumberFormat="1" applyAlignment="1">
      <alignment horizontal="center" vertical="center"/>
    </xf>
    <xf numFmtId="38" fontId="2" fillId="0" borderId="0" xfId="2" applyFont="1" applyAlignment="1">
      <alignment horizontal="center" vertical="center"/>
    </xf>
    <xf numFmtId="38" fontId="2" fillId="0" borderId="0" xfId="2" applyFont="1">
      <alignment vertical="center"/>
    </xf>
    <xf numFmtId="0" fontId="2" fillId="0" borderId="0" xfId="1" applyBorder="1" applyAlignment="1">
      <alignment horizontal="right" vertical="center"/>
    </xf>
    <xf numFmtId="0" fontId="2" fillId="0" borderId="0" xfId="1">
      <alignment vertical="center"/>
    </xf>
    <xf numFmtId="38" fontId="5" fillId="0" borderId="0" xfId="3" applyFont="1" applyBorder="1">
      <alignment vertical="center"/>
    </xf>
    <xf numFmtId="0" fontId="2" fillId="0" borderId="0" xfId="1" applyNumberFormat="1">
      <alignment vertical="center"/>
    </xf>
    <xf numFmtId="49" fontId="2" fillId="0" borderId="0" xfId="1" applyNumberFormat="1" applyAlignment="1">
      <alignment horizontal="center" vertical="center"/>
    </xf>
    <xf numFmtId="49" fontId="5" fillId="0" borderId="0" xfId="3" applyNumberFormat="1" applyBorder="1" applyAlignment="1">
      <alignment horizontal="right" vertical="center"/>
    </xf>
    <xf numFmtId="38" fontId="5" fillId="0" borderId="0" xfId="3" applyBorder="1">
      <alignment vertical="center"/>
    </xf>
    <xf numFmtId="38" fontId="5" fillId="0" borderId="0" xfId="3" applyFont="1" applyBorder="1" applyAlignment="1">
      <alignment horizontal="right" vertical="center"/>
    </xf>
    <xf numFmtId="0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3" xfId="1" applyNumberFormat="1" applyFill="1" applyBorder="1" applyAlignment="1">
      <alignment horizontal="center" vertical="center"/>
    </xf>
    <xf numFmtId="49" fontId="2" fillId="0" borderId="12" xfId="1" applyNumberFormat="1" applyFill="1" applyBorder="1" applyAlignment="1">
      <alignment horizontal="center" vertical="center"/>
    </xf>
    <xf numFmtId="0" fontId="2" fillId="0" borderId="15" xfId="1" applyNumberFormat="1" applyFill="1" applyBorder="1" applyAlignment="1">
      <alignment horizontal="center" vertical="top"/>
    </xf>
    <xf numFmtId="0" fontId="2" fillId="0" borderId="15" xfId="1" applyNumberFormat="1" applyFont="1" applyFill="1" applyBorder="1" applyAlignment="1">
      <alignment horizontal="center" vertical="top" wrapText="1"/>
    </xf>
    <xf numFmtId="49" fontId="2" fillId="0" borderId="15" xfId="1" applyNumberFormat="1" applyFill="1" applyBorder="1" applyAlignment="1">
      <alignment horizontal="center" vertical="top"/>
    </xf>
    <xf numFmtId="49" fontId="2" fillId="0" borderId="16" xfId="1" applyNumberFormat="1" applyFill="1" applyBorder="1" applyAlignment="1">
      <alignment horizontal="center" vertical="top"/>
    </xf>
    <xf numFmtId="38" fontId="2" fillId="3" borderId="18" xfId="2" applyFont="1" applyFill="1" applyBorder="1" applyAlignment="1">
      <alignment horizontal="center" vertical="center"/>
    </xf>
    <xf numFmtId="38" fontId="2" fillId="0" borderId="19" xfId="2" applyFont="1" applyFill="1" applyBorder="1" applyAlignment="1">
      <alignment horizontal="center" vertical="center"/>
    </xf>
    <xf numFmtId="38" fontId="2" fillId="2" borderId="15" xfId="2" applyFont="1" applyFill="1" applyBorder="1" applyAlignment="1">
      <alignment horizontal="center" vertical="center"/>
    </xf>
    <xf numFmtId="38" fontId="2" fillId="3" borderId="20" xfId="2" applyFont="1" applyFill="1" applyBorder="1" applyAlignment="1">
      <alignment horizontal="center" vertical="center"/>
    </xf>
    <xf numFmtId="38" fontId="2" fillId="0" borderId="19" xfId="2" applyFont="1" applyBorder="1" applyAlignment="1">
      <alignment horizontal="center" vertical="center"/>
    </xf>
    <xf numFmtId="38" fontId="2" fillId="2" borderId="21" xfId="2" applyFont="1" applyFill="1" applyBorder="1" applyAlignment="1">
      <alignment horizontal="center" vertical="center"/>
    </xf>
    <xf numFmtId="38" fontId="2" fillId="2" borderId="22" xfId="2" applyFont="1" applyFill="1" applyBorder="1" applyAlignment="1">
      <alignment horizontal="center" vertical="center"/>
    </xf>
    <xf numFmtId="38" fontId="2" fillId="3" borderId="23" xfId="2" applyFont="1" applyFill="1" applyBorder="1" applyAlignment="1">
      <alignment horizontal="center" vertical="center"/>
    </xf>
    <xf numFmtId="38" fontId="2" fillId="2" borderId="16" xfId="2" applyFont="1" applyFill="1" applyBorder="1" applyAlignment="1">
      <alignment horizontal="center" vertical="center"/>
    </xf>
    <xf numFmtId="38" fontId="2" fillId="0" borderId="24" xfId="2" applyFont="1" applyFill="1" applyBorder="1" applyAlignment="1">
      <alignment horizontal="center" vertical="center" wrapText="1"/>
    </xf>
    <xf numFmtId="49" fontId="2" fillId="0" borderId="25" xfId="1" applyNumberFormat="1" applyFill="1" applyBorder="1" applyAlignment="1">
      <alignment horizontal="center" vertical="center"/>
    </xf>
    <xf numFmtId="38" fontId="2" fillId="0" borderId="26" xfId="2" applyFont="1" applyFill="1" applyBorder="1" applyAlignment="1">
      <alignment horizontal="center" vertical="center" wrapText="1"/>
    </xf>
    <xf numFmtId="49" fontId="2" fillId="0" borderId="27" xfId="1" applyNumberFormat="1" applyFill="1" applyBorder="1" applyAlignment="1">
      <alignment horizontal="center" vertical="center"/>
    </xf>
    <xf numFmtId="49" fontId="2" fillId="0" borderId="28" xfId="1" applyNumberFormat="1" applyFill="1" applyBorder="1" applyAlignment="1">
      <alignment horizontal="center" vertical="top"/>
    </xf>
    <xf numFmtId="0" fontId="2" fillId="0" borderId="0" xfId="1" applyAlignment="1">
      <alignment horizontal="center" vertical="center"/>
    </xf>
    <xf numFmtId="49" fontId="2" fillId="4" borderId="29" xfId="1" applyNumberFormat="1" applyFont="1" applyFill="1" applyBorder="1">
      <alignment vertical="center"/>
    </xf>
    <xf numFmtId="49" fontId="2" fillId="4" borderId="30" xfId="1" applyNumberFormat="1" applyFont="1" applyFill="1" applyBorder="1">
      <alignment vertical="center"/>
    </xf>
    <xf numFmtId="49" fontId="2" fillId="4" borderId="30" xfId="1" applyNumberFormat="1" applyFont="1" applyFill="1" applyBorder="1" applyAlignment="1">
      <alignment horizontal="center" vertical="center"/>
    </xf>
    <xf numFmtId="38" fontId="2" fillId="4" borderId="30" xfId="1" applyNumberFormat="1" applyFont="1" applyFill="1" applyBorder="1">
      <alignment vertical="center"/>
    </xf>
    <xf numFmtId="38" fontId="2" fillId="4" borderId="31" xfId="1" applyNumberFormat="1" applyFont="1" applyFill="1" applyBorder="1">
      <alignment vertical="center"/>
    </xf>
    <xf numFmtId="38" fontId="2" fillId="4" borderId="32" xfId="1" applyNumberFormat="1" applyFont="1" applyFill="1" applyBorder="1">
      <alignment vertical="center"/>
    </xf>
    <xf numFmtId="38" fontId="2" fillId="4" borderId="33" xfId="1" applyNumberFormat="1" applyFont="1" applyFill="1" applyBorder="1">
      <alignment vertical="center"/>
    </xf>
    <xf numFmtId="38" fontId="2" fillId="4" borderId="34" xfId="1" applyNumberFormat="1" applyFont="1" applyFill="1" applyBorder="1">
      <alignment vertical="center"/>
    </xf>
    <xf numFmtId="0" fontId="2" fillId="4" borderId="35" xfId="1" applyNumberFormat="1" applyFont="1" applyFill="1" applyBorder="1">
      <alignment vertical="center"/>
    </xf>
    <xf numFmtId="38" fontId="2" fillId="4" borderId="36" xfId="1" applyNumberFormat="1" applyFont="1" applyFill="1" applyBorder="1">
      <alignment vertical="center"/>
    </xf>
    <xf numFmtId="49" fontId="2" fillId="4" borderId="37" xfId="1" applyNumberFormat="1" applyFont="1" applyFill="1" applyBorder="1" applyAlignment="1">
      <alignment horizontal="center" vertical="center"/>
    </xf>
    <xf numFmtId="176" fontId="2" fillId="0" borderId="0" xfId="1" applyNumberFormat="1">
      <alignment vertical="center"/>
    </xf>
    <xf numFmtId="0" fontId="2" fillId="0" borderId="38" xfId="1" applyFill="1" applyBorder="1">
      <alignment vertical="center"/>
    </xf>
    <xf numFmtId="0" fontId="2" fillId="0" borderId="39" xfId="1" applyFill="1" applyBorder="1">
      <alignment vertical="center"/>
    </xf>
    <xf numFmtId="0" fontId="2" fillId="0" borderId="39" xfId="1" applyNumberFormat="1" applyFill="1" applyBorder="1">
      <alignment vertical="center"/>
    </xf>
    <xf numFmtId="0" fontId="2" fillId="0" borderId="39" xfId="1" applyFill="1" applyBorder="1" applyAlignment="1">
      <alignment horizontal="center" vertical="center"/>
    </xf>
    <xf numFmtId="38" fontId="2" fillId="0" borderId="39" xfId="2" applyFont="1" applyFill="1" applyBorder="1">
      <alignment vertical="center"/>
    </xf>
    <xf numFmtId="38" fontId="2" fillId="0" borderId="40" xfId="2" applyFont="1" applyFill="1" applyBorder="1">
      <alignment vertical="center"/>
    </xf>
    <xf numFmtId="38" fontId="2" fillId="0" borderId="41" xfId="2" applyFont="1" applyFill="1" applyBorder="1">
      <alignment vertical="center"/>
    </xf>
    <xf numFmtId="38" fontId="2" fillId="0" borderId="42" xfId="2" applyFont="1" applyFill="1" applyBorder="1">
      <alignment vertical="center"/>
    </xf>
    <xf numFmtId="0" fontId="2" fillId="0" borderId="43" xfId="1" applyFill="1" applyBorder="1">
      <alignment vertical="center"/>
    </xf>
    <xf numFmtId="38" fontId="2" fillId="0" borderId="44" xfId="2" applyFont="1" applyFill="1" applyBorder="1">
      <alignment vertical="center"/>
    </xf>
    <xf numFmtId="0" fontId="2" fillId="0" borderId="45" xfId="1" applyFill="1" applyBorder="1" applyAlignment="1">
      <alignment horizontal="center" vertical="center"/>
    </xf>
    <xf numFmtId="0" fontId="5" fillId="0" borderId="0" xfId="4" applyFill="1">
      <alignment vertical="center"/>
    </xf>
    <xf numFmtId="38" fontId="5" fillId="0" borderId="0" xfId="3" applyFill="1">
      <alignment vertical="center"/>
    </xf>
    <xf numFmtId="177" fontId="5" fillId="0" borderId="0" xfId="4" applyNumberFormat="1" applyFill="1">
      <alignment vertical="center"/>
    </xf>
    <xf numFmtId="0" fontId="5" fillId="0" borderId="0" xfId="4" applyFill="1" applyAlignment="1">
      <alignment vertical="center" textRotation="255"/>
    </xf>
    <xf numFmtId="177" fontId="5" fillId="0" borderId="0" xfId="3" applyNumberFormat="1" applyFill="1">
      <alignment vertical="center"/>
    </xf>
    <xf numFmtId="0" fontId="5" fillId="0" borderId="0" xfId="4" applyNumberFormat="1" applyFill="1">
      <alignment vertical="center"/>
    </xf>
    <xf numFmtId="0" fontId="5" fillId="0" borderId="0" xfId="4" applyFill="1" applyAlignment="1">
      <alignment horizontal="right" vertical="center"/>
    </xf>
    <xf numFmtId="0" fontId="6" fillId="0" borderId="0" xfId="4" applyFont="1" applyFill="1">
      <alignment vertical="center"/>
    </xf>
    <xf numFmtId="38" fontId="6" fillId="0" borderId="43" xfId="3" applyFont="1" applyFill="1" applyBorder="1" applyAlignment="1">
      <alignment horizontal="right" vertical="center"/>
    </xf>
    <xf numFmtId="38" fontId="6" fillId="0" borderId="46" xfId="3" applyFont="1" applyFill="1" applyBorder="1" applyAlignment="1">
      <alignment horizontal="right" vertical="center"/>
    </xf>
    <xf numFmtId="177" fontId="6" fillId="0" borderId="40" xfId="3" applyNumberFormat="1" applyFont="1" applyFill="1" applyBorder="1" applyAlignment="1">
      <alignment horizontal="right" vertical="center"/>
    </xf>
    <xf numFmtId="38" fontId="6" fillId="0" borderId="39" xfId="3" applyFont="1" applyFill="1" applyBorder="1" applyAlignment="1">
      <alignment horizontal="right" vertical="center"/>
    </xf>
    <xf numFmtId="38" fontId="6" fillId="0" borderId="39" xfId="3" applyFont="1" applyFill="1" applyBorder="1">
      <alignment vertical="center"/>
    </xf>
    <xf numFmtId="38" fontId="6" fillId="0" borderId="41" xfId="3" applyFont="1" applyFill="1" applyBorder="1">
      <alignment vertical="center"/>
    </xf>
    <xf numFmtId="38" fontId="6" fillId="0" borderId="47" xfId="3" applyFont="1" applyFill="1" applyBorder="1">
      <alignment vertical="center"/>
    </xf>
    <xf numFmtId="38" fontId="6" fillId="0" borderId="48" xfId="3" applyFont="1" applyFill="1" applyBorder="1">
      <alignment vertical="center"/>
    </xf>
    <xf numFmtId="38" fontId="6" fillId="0" borderId="40" xfId="3" applyFont="1" applyFill="1" applyBorder="1">
      <alignment vertical="center"/>
    </xf>
    <xf numFmtId="177" fontId="6" fillId="0" borderId="39" xfId="4" applyNumberFormat="1" applyFont="1" applyFill="1" applyBorder="1">
      <alignment vertical="center"/>
    </xf>
    <xf numFmtId="0" fontId="6" fillId="0" borderId="41" xfId="4" applyFont="1" applyFill="1" applyBorder="1">
      <alignment vertical="center"/>
    </xf>
    <xf numFmtId="0" fontId="6" fillId="0" borderId="49" xfId="4" applyNumberFormat="1" applyFont="1" applyFill="1" applyBorder="1">
      <alignment vertical="center"/>
    </xf>
    <xf numFmtId="14" fontId="6" fillId="0" borderId="50" xfId="4" applyNumberFormat="1" applyFont="1" applyFill="1" applyBorder="1">
      <alignment vertical="center"/>
    </xf>
    <xf numFmtId="14" fontId="6" fillId="0" borderId="48" xfId="4" applyNumberFormat="1" applyFont="1" applyFill="1" applyBorder="1" applyAlignment="1">
      <alignment horizontal="right" vertical="center"/>
    </xf>
    <xf numFmtId="14" fontId="6" fillId="0" borderId="40" xfId="4" applyNumberFormat="1" applyFont="1" applyFill="1" applyBorder="1">
      <alignment vertical="center"/>
    </xf>
    <xf numFmtId="38" fontId="6" fillId="0" borderId="38" xfId="3" applyFont="1" applyFill="1" applyBorder="1">
      <alignment vertical="center"/>
    </xf>
    <xf numFmtId="0" fontId="6" fillId="0" borderId="51" xfId="4" applyFont="1" applyFill="1" applyBorder="1" applyAlignment="1">
      <alignment vertical="center"/>
    </xf>
    <xf numFmtId="0" fontId="6" fillId="0" borderId="48" xfId="4" applyFont="1" applyFill="1" applyBorder="1" applyAlignment="1">
      <alignment vertical="center"/>
    </xf>
    <xf numFmtId="0" fontId="6" fillId="0" borderId="44" xfId="4" applyFont="1" applyFill="1" applyBorder="1" applyAlignment="1">
      <alignment vertical="center"/>
    </xf>
    <xf numFmtId="0" fontId="6" fillId="0" borderId="0" xfId="4" applyFont="1" applyFill="1" applyAlignment="1">
      <alignment vertical="center" textRotation="255"/>
    </xf>
    <xf numFmtId="38" fontId="5" fillId="5" borderId="52" xfId="3" applyFont="1" applyFill="1" applyBorder="1" applyAlignment="1">
      <alignment horizontal="right" vertical="center"/>
    </xf>
    <xf numFmtId="38" fontId="5" fillId="5" borderId="53" xfId="3" applyFont="1" applyFill="1" applyBorder="1" applyAlignment="1">
      <alignment horizontal="right" vertical="center"/>
    </xf>
    <xf numFmtId="177" fontId="5" fillId="5" borderId="54" xfId="3" applyNumberFormat="1" applyFill="1" applyBorder="1">
      <alignment vertical="center"/>
    </xf>
    <xf numFmtId="38" fontId="5" fillId="5" borderId="17" xfId="3" applyFont="1" applyFill="1" applyBorder="1" applyAlignment="1">
      <alignment horizontal="right" vertical="center"/>
    </xf>
    <xf numFmtId="38" fontId="5" fillId="5" borderId="17" xfId="3" applyFill="1" applyBorder="1">
      <alignment vertical="center"/>
    </xf>
    <xf numFmtId="38" fontId="5" fillId="5" borderId="55" xfId="3" applyFill="1" applyBorder="1">
      <alignment vertical="center"/>
    </xf>
    <xf numFmtId="38" fontId="5" fillId="5" borderId="56" xfId="3" applyFill="1" applyBorder="1">
      <alignment vertical="center"/>
    </xf>
    <xf numFmtId="38" fontId="5" fillId="5" borderId="57" xfId="3" applyFill="1" applyBorder="1">
      <alignment vertical="center"/>
    </xf>
    <xf numFmtId="38" fontId="5" fillId="5" borderId="54" xfId="3" applyFill="1" applyBorder="1">
      <alignment vertical="center"/>
    </xf>
    <xf numFmtId="177" fontId="5" fillId="5" borderId="17" xfId="4" applyNumberFormat="1" applyFill="1" applyBorder="1">
      <alignment vertical="center"/>
    </xf>
    <xf numFmtId="0" fontId="5" fillId="5" borderId="55" xfId="4" applyFill="1" applyBorder="1">
      <alignment vertical="center"/>
    </xf>
    <xf numFmtId="0" fontId="5" fillId="5" borderId="58" xfId="4" applyNumberFormat="1" applyFill="1" applyBorder="1">
      <alignment vertical="center"/>
    </xf>
    <xf numFmtId="14" fontId="5" fillId="5" borderId="59" xfId="4" applyNumberFormat="1" applyFill="1" applyBorder="1">
      <alignment vertical="center"/>
    </xf>
    <xf numFmtId="14" fontId="5" fillId="5" borderId="57" xfId="4" applyNumberFormat="1" applyFill="1" applyBorder="1" applyAlignment="1">
      <alignment horizontal="right" vertical="center"/>
    </xf>
    <xf numFmtId="14" fontId="5" fillId="5" borderId="54" xfId="4" applyNumberFormat="1" applyFill="1" applyBorder="1">
      <alignment vertical="center"/>
    </xf>
    <xf numFmtId="38" fontId="5" fillId="5" borderId="60" xfId="3" applyFill="1" applyBorder="1">
      <alignment vertical="center"/>
    </xf>
    <xf numFmtId="0" fontId="5" fillId="5" borderId="54" xfId="4" applyFill="1" applyBorder="1">
      <alignment vertical="center"/>
    </xf>
    <xf numFmtId="0" fontId="5" fillId="5" borderId="17" xfId="4" applyFill="1" applyBorder="1">
      <alignment vertical="center"/>
    </xf>
    <xf numFmtId="0" fontId="5" fillId="5" borderId="60" xfId="4" applyFill="1" applyBorder="1" applyAlignment="1">
      <alignment horizontal="center" vertical="center"/>
    </xf>
    <xf numFmtId="0" fontId="5" fillId="0" borderId="61" xfId="4" applyFill="1" applyBorder="1" applyAlignment="1">
      <alignment vertical="center" textRotation="255"/>
    </xf>
    <xf numFmtId="38" fontId="5" fillId="5" borderId="62" xfId="3" applyFont="1" applyFill="1" applyBorder="1" applyAlignment="1">
      <alignment horizontal="right" vertical="center"/>
    </xf>
    <xf numFmtId="38" fontId="5" fillId="5" borderId="63" xfId="3" applyFont="1" applyFill="1" applyBorder="1" applyAlignment="1">
      <alignment horizontal="right" vertical="center"/>
    </xf>
    <xf numFmtId="177" fontId="5" fillId="5" borderId="64" xfId="3" applyNumberFormat="1" applyFill="1" applyBorder="1">
      <alignment vertical="center"/>
    </xf>
    <xf numFmtId="38" fontId="5" fillId="5" borderId="65" xfId="3" applyFont="1" applyFill="1" applyBorder="1" applyAlignment="1">
      <alignment horizontal="right" vertical="center"/>
    </xf>
    <xf numFmtId="38" fontId="5" fillId="5" borderId="65" xfId="3" applyFill="1" applyBorder="1">
      <alignment vertical="center"/>
    </xf>
    <xf numFmtId="38" fontId="5" fillId="5" borderId="66" xfId="3" applyFill="1" applyBorder="1">
      <alignment vertical="center"/>
    </xf>
    <xf numFmtId="38" fontId="5" fillId="5" borderId="67" xfId="3" applyFill="1" applyBorder="1">
      <alignment vertical="center"/>
    </xf>
    <xf numFmtId="38" fontId="5" fillId="5" borderId="68" xfId="3" applyFill="1" applyBorder="1">
      <alignment vertical="center"/>
    </xf>
    <xf numFmtId="38" fontId="5" fillId="5" borderId="64" xfId="3" applyFill="1" applyBorder="1">
      <alignment vertical="center"/>
    </xf>
    <xf numFmtId="177" fontId="5" fillId="5" borderId="65" xfId="4" applyNumberFormat="1" applyFill="1" applyBorder="1">
      <alignment vertical="center"/>
    </xf>
    <xf numFmtId="0" fontId="5" fillId="5" borderId="66" xfId="4" applyFill="1" applyBorder="1">
      <alignment vertical="center"/>
    </xf>
    <xf numFmtId="0" fontId="5" fillId="5" borderId="69" xfId="4" applyNumberFormat="1" applyFill="1" applyBorder="1">
      <alignment vertical="center"/>
    </xf>
    <xf numFmtId="14" fontId="5" fillId="5" borderId="70" xfId="4" applyNumberFormat="1" applyFill="1" applyBorder="1">
      <alignment vertical="center"/>
    </xf>
    <xf numFmtId="14" fontId="5" fillId="5" borderId="68" xfId="4" applyNumberFormat="1" applyFill="1" applyBorder="1" applyAlignment="1">
      <alignment horizontal="right" vertical="center"/>
    </xf>
    <xf numFmtId="14" fontId="5" fillId="5" borderId="64" xfId="4" applyNumberFormat="1" applyFill="1" applyBorder="1">
      <alignment vertical="center"/>
    </xf>
    <xf numFmtId="38" fontId="5" fillId="5" borderId="71" xfId="3" applyFill="1" applyBorder="1">
      <alignment vertical="center"/>
    </xf>
    <xf numFmtId="0" fontId="5" fillId="5" borderId="64" xfId="4" applyFill="1" applyBorder="1">
      <alignment vertical="center"/>
    </xf>
    <xf numFmtId="0" fontId="5" fillId="5" borderId="65" xfId="4" applyFill="1" applyBorder="1">
      <alignment vertical="center"/>
    </xf>
    <xf numFmtId="0" fontId="5" fillId="5" borderId="71" xfId="4" applyFill="1" applyBorder="1" applyAlignment="1">
      <alignment horizontal="center" vertical="center"/>
    </xf>
    <xf numFmtId="38" fontId="5" fillId="0" borderId="62" xfId="3" applyFont="1" applyFill="1" applyBorder="1" applyAlignment="1">
      <alignment horizontal="right" vertical="center"/>
    </xf>
    <xf numFmtId="38" fontId="5" fillId="0" borderId="63" xfId="3" applyFont="1" applyFill="1" applyBorder="1" applyAlignment="1">
      <alignment horizontal="right" vertical="center"/>
    </xf>
    <xf numFmtId="177" fontId="5" fillId="0" borderId="64" xfId="3" applyNumberFormat="1" applyFill="1" applyBorder="1">
      <alignment vertical="center"/>
    </xf>
    <xf numFmtId="38" fontId="5" fillId="0" borderId="65" xfId="3" applyFont="1" applyFill="1" applyBorder="1" applyAlignment="1">
      <alignment horizontal="right" vertical="center"/>
    </xf>
    <xf numFmtId="38" fontId="5" fillId="0" borderId="65" xfId="3" applyFill="1" applyBorder="1">
      <alignment vertical="center"/>
    </xf>
    <xf numFmtId="38" fontId="5" fillId="0" borderId="66" xfId="3" applyFill="1" applyBorder="1">
      <alignment vertical="center"/>
    </xf>
    <xf numFmtId="38" fontId="5" fillId="0" borderId="67" xfId="3" applyFill="1" applyBorder="1">
      <alignment vertical="center"/>
    </xf>
    <xf numFmtId="38" fontId="5" fillId="0" borderId="68" xfId="3" applyFill="1" applyBorder="1">
      <alignment vertical="center"/>
    </xf>
    <xf numFmtId="38" fontId="5" fillId="0" borderId="64" xfId="3" applyFill="1" applyBorder="1">
      <alignment vertical="center"/>
    </xf>
    <xf numFmtId="177" fontId="5" fillId="0" borderId="65" xfId="4" applyNumberFormat="1" applyFill="1" applyBorder="1">
      <alignment vertical="center"/>
    </xf>
    <xf numFmtId="0" fontId="5" fillId="0" borderId="66" xfId="4" applyFill="1" applyBorder="1">
      <alignment vertical="center"/>
    </xf>
    <xf numFmtId="0" fontId="5" fillId="0" borderId="69" xfId="4" applyNumberFormat="1" applyFill="1" applyBorder="1">
      <alignment vertical="center"/>
    </xf>
    <xf numFmtId="14" fontId="5" fillId="0" borderId="70" xfId="4" applyNumberFormat="1" applyFill="1" applyBorder="1">
      <alignment vertical="center"/>
    </xf>
    <xf numFmtId="14" fontId="5" fillId="0" borderId="68" xfId="4" applyNumberFormat="1" applyFill="1" applyBorder="1" applyAlignment="1">
      <alignment horizontal="right" vertical="center"/>
    </xf>
    <xf numFmtId="14" fontId="5" fillId="0" borderId="64" xfId="4" applyNumberFormat="1" applyFill="1" applyBorder="1">
      <alignment vertical="center"/>
    </xf>
    <xf numFmtId="38" fontId="5" fillId="0" borderId="71" xfId="3" applyFill="1" applyBorder="1">
      <alignment vertical="center"/>
    </xf>
    <xf numFmtId="0" fontId="5" fillId="0" borderId="64" xfId="4" applyFill="1" applyBorder="1">
      <alignment vertical="center"/>
    </xf>
    <xf numFmtId="0" fontId="5" fillId="0" borderId="65" xfId="4" applyFill="1" applyBorder="1">
      <alignment vertical="center"/>
    </xf>
    <xf numFmtId="0" fontId="5" fillId="0" borderId="71" xfId="4" applyFill="1" applyBorder="1" applyAlignment="1">
      <alignment horizontal="center" vertical="center"/>
    </xf>
    <xf numFmtId="38" fontId="5" fillId="0" borderId="72" xfId="3" applyFont="1" applyFill="1" applyBorder="1" applyAlignment="1">
      <alignment horizontal="right" vertical="center"/>
    </xf>
    <xf numFmtId="38" fontId="5" fillId="0" borderId="73" xfId="3" applyFont="1" applyFill="1" applyBorder="1" applyAlignment="1">
      <alignment horizontal="right" vertical="center"/>
    </xf>
    <xf numFmtId="177" fontId="5" fillId="0" borderId="74" xfId="3" applyNumberFormat="1" applyFill="1" applyBorder="1">
      <alignment vertical="center"/>
    </xf>
    <xf numFmtId="38" fontId="5" fillId="0" borderId="75" xfId="3" applyFont="1" applyFill="1" applyBorder="1" applyAlignment="1">
      <alignment horizontal="right" vertical="center"/>
    </xf>
    <xf numFmtId="38" fontId="5" fillId="0" borderId="75" xfId="3" applyFill="1" applyBorder="1">
      <alignment vertical="center"/>
    </xf>
    <xf numFmtId="38" fontId="5" fillId="0" borderId="76" xfId="3" applyFill="1" applyBorder="1">
      <alignment vertical="center"/>
    </xf>
    <xf numFmtId="38" fontId="5" fillId="0" borderId="77" xfId="3" applyFill="1" applyBorder="1">
      <alignment vertical="center"/>
    </xf>
    <xf numFmtId="38" fontId="5" fillId="0" borderId="78" xfId="3" applyFill="1" applyBorder="1">
      <alignment vertical="center"/>
    </xf>
    <xf numFmtId="38" fontId="5" fillId="0" borderId="74" xfId="3" applyFill="1" applyBorder="1">
      <alignment vertical="center"/>
    </xf>
    <xf numFmtId="177" fontId="5" fillId="0" borderId="75" xfId="4" applyNumberFormat="1" applyFill="1" applyBorder="1">
      <alignment vertical="center"/>
    </xf>
    <xf numFmtId="0" fontId="5" fillId="0" borderId="76" xfId="4" applyFill="1" applyBorder="1">
      <alignment vertical="center"/>
    </xf>
    <xf numFmtId="0" fontId="5" fillId="0" borderId="79" xfId="4" applyNumberFormat="1" applyFill="1" applyBorder="1">
      <alignment vertical="center"/>
    </xf>
    <xf numFmtId="14" fontId="5" fillId="0" borderId="80" xfId="4" applyNumberFormat="1" applyFill="1" applyBorder="1">
      <alignment vertical="center"/>
    </xf>
    <xf numFmtId="14" fontId="5" fillId="0" borderId="78" xfId="4" applyNumberFormat="1" applyFill="1" applyBorder="1" applyAlignment="1">
      <alignment horizontal="right" vertical="center"/>
    </xf>
    <xf numFmtId="14" fontId="5" fillId="0" borderId="74" xfId="4" applyNumberFormat="1" applyFill="1" applyBorder="1">
      <alignment vertical="center"/>
    </xf>
    <xf numFmtId="38" fontId="5" fillId="0" borderId="81" xfId="3" applyFill="1" applyBorder="1">
      <alignment vertical="center"/>
    </xf>
    <xf numFmtId="0" fontId="5" fillId="0" borderId="74" xfId="4" applyFill="1" applyBorder="1">
      <alignment vertical="center"/>
    </xf>
    <xf numFmtId="0" fontId="5" fillId="0" borderId="75" xfId="4" applyFill="1" applyBorder="1">
      <alignment vertical="center"/>
    </xf>
    <xf numFmtId="0" fontId="5" fillId="0" borderId="81" xfId="4" applyFill="1" applyBorder="1" applyAlignment="1">
      <alignment horizontal="center" vertical="center"/>
    </xf>
    <xf numFmtId="38" fontId="5" fillId="5" borderId="52" xfId="3" applyFill="1" applyBorder="1">
      <alignment vertical="center"/>
    </xf>
    <xf numFmtId="38" fontId="5" fillId="5" borderId="53" xfId="3" applyFill="1" applyBorder="1">
      <alignment vertical="center"/>
    </xf>
    <xf numFmtId="38" fontId="5" fillId="0" borderId="72" xfId="3" applyFill="1" applyBorder="1">
      <alignment vertical="center"/>
    </xf>
    <xf numFmtId="38" fontId="5" fillId="0" borderId="73" xfId="3" applyFill="1" applyBorder="1">
      <alignment vertical="center"/>
    </xf>
    <xf numFmtId="0" fontId="5" fillId="0" borderId="0" xfId="4" applyAlignment="1">
      <alignment horizontal="center" vertical="center"/>
    </xf>
    <xf numFmtId="38" fontId="5" fillId="6" borderId="82" xfId="3" applyFont="1" applyFill="1" applyBorder="1" applyAlignment="1">
      <alignment horizontal="center" vertical="center" wrapText="1"/>
    </xf>
    <xf numFmtId="38" fontId="5" fillId="6" borderId="83" xfId="3" applyFont="1" applyFill="1" applyBorder="1" applyAlignment="1">
      <alignment horizontal="center" vertical="center" wrapText="1"/>
    </xf>
    <xf numFmtId="177" fontId="5" fillId="4" borderId="84" xfId="3" applyNumberFormat="1" applyFont="1" applyFill="1" applyBorder="1" applyAlignment="1">
      <alignment horizontal="center" vertical="center" wrapText="1"/>
    </xf>
    <xf numFmtId="38" fontId="5" fillId="4" borderId="85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/>
    </xf>
    <xf numFmtId="38" fontId="5" fillId="3" borderId="87" xfId="3" applyFont="1" applyFill="1" applyBorder="1" applyAlignment="1">
      <alignment horizontal="center" vertical="center"/>
    </xf>
    <xf numFmtId="38" fontId="5" fillId="3" borderId="88" xfId="3" applyFont="1" applyFill="1" applyBorder="1" applyAlignment="1">
      <alignment horizontal="center" vertical="center"/>
    </xf>
    <xf numFmtId="38" fontId="5" fillId="2" borderId="89" xfId="3" applyFont="1" applyFill="1" applyBorder="1" applyAlignment="1">
      <alignment horizontal="center" vertical="center"/>
    </xf>
    <xf numFmtId="38" fontId="5" fillId="3" borderId="90" xfId="3" applyFont="1" applyFill="1" applyBorder="1" applyAlignment="1">
      <alignment horizontal="center" vertical="center"/>
    </xf>
    <xf numFmtId="38" fontId="5" fillId="3" borderId="91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 wrapText="1"/>
    </xf>
    <xf numFmtId="38" fontId="5" fillId="2" borderId="92" xfId="3" applyFont="1" applyFill="1" applyBorder="1" applyAlignment="1">
      <alignment horizontal="center" vertical="center" wrapText="1"/>
    </xf>
    <xf numFmtId="0" fontId="7" fillId="0" borderId="93" xfId="4" applyNumberFormat="1" applyFont="1" applyBorder="1" applyAlignment="1">
      <alignment horizontal="center" vertical="center" wrapText="1"/>
    </xf>
    <xf numFmtId="0" fontId="7" fillId="0" borderId="94" xfId="4" applyNumberFormat="1" applyFont="1" applyBorder="1" applyAlignment="1">
      <alignment horizontal="center" vertical="center" wrapText="1"/>
    </xf>
    <xf numFmtId="0" fontId="5" fillId="0" borderId="0" xfId="4">
      <alignment vertical="center"/>
    </xf>
    <xf numFmtId="0" fontId="5" fillId="0" borderId="0" xfId="4" applyNumberFormat="1" applyBorder="1" applyAlignment="1">
      <alignment vertical="center"/>
    </xf>
    <xf numFmtId="0" fontId="5" fillId="0" borderId="5" xfId="4" applyNumberFormat="1" applyBorder="1" applyAlignment="1">
      <alignment vertical="center"/>
    </xf>
    <xf numFmtId="38" fontId="5" fillId="0" borderId="0" xfId="3">
      <alignment vertical="center"/>
    </xf>
    <xf numFmtId="177" fontId="5" fillId="0" borderId="0" xfId="4" applyNumberFormat="1">
      <alignment vertical="center"/>
    </xf>
    <xf numFmtId="0" fontId="5" fillId="0" borderId="0" xfId="3" applyNumberFormat="1">
      <alignment vertical="center"/>
    </xf>
    <xf numFmtId="14" fontId="5" fillId="0" borderId="0" xfId="3" applyNumberFormat="1">
      <alignment vertical="center"/>
    </xf>
    <xf numFmtId="0" fontId="5" fillId="0" borderId="0" xfId="4" applyAlignment="1">
      <alignment vertical="center" textRotation="255"/>
    </xf>
    <xf numFmtId="38" fontId="5" fillId="0" borderId="0" xfId="3" applyFont="1" applyAlignment="1">
      <alignment horizontal="right" vertical="center"/>
    </xf>
    <xf numFmtId="14" fontId="5" fillId="0" borderId="0" xfId="3" applyNumberFormat="1" applyFont="1" applyAlignment="1">
      <alignment horizontal="center" vertical="center"/>
    </xf>
    <xf numFmtId="14" fontId="5" fillId="0" borderId="0" xfId="3" applyNumberFormat="1" applyFont="1">
      <alignment vertical="center"/>
    </xf>
    <xf numFmtId="38" fontId="5" fillId="0" borderId="0" xfId="3" applyFont="1" applyFill="1" applyAlignment="1">
      <alignment horizontal="right" vertical="center"/>
    </xf>
    <xf numFmtId="0" fontId="5" fillId="8" borderId="71" xfId="4" applyFill="1" applyBorder="1" applyAlignment="1">
      <alignment horizontal="center" vertical="center"/>
    </xf>
    <xf numFmtId="0" fontId="5" fillId="8" borderId="65" xfId="4" applyFill="1" applyBorder="1">
      <alignment vertical="center"/>
    </xf>
    <xf numFmtId="0" fontId="5" fillId="8" borderId="64" xfId="4" applyFill="1" applyBorder="1">
      <alignment vertical="center"/>
    </xf>
    <xf numFmtId="38" fontId="5" fillId="8" borderId="71" xfId="3" applyFill="1" applyBorder="1">
      <alignment vertical="center"/>
    </xf>
    <xf numFmtId="14" fontId="5" fillId="8" borderId="64" xfId="4" applyNumberFormat="1" applyFill="1" applyBorder="1">
      <alignment vertical="center"/>
    </xf>
    <xf numFmtId="14" fontId="5" fillId="8" borderId="68" xfId="4" applyNumberFormat="1" applyFill="1" applyBorder="1" applyAlignment="1">
      <alignment horizontal="right" vertical="center"/>
    </xf>
    <xf numFmtId="14" fontId="5" fillId="8" borderId="70" xfId="4" applyNumberFormat="1" applyFill="1" applyBorder="1">
      <alignment vertical="center"/>
    </xf>
    <xf numFmtId="0" fontId="5" fillId="8" borderId="69" xfId="4" applyNumberFormat="1" applyFill="1" applyBorder="1">
      <alignment vertical="center"/>
    </xf>
    <xf numFmtId="0" fontId="5" fillId="8" borderId="66" xfId="4" applyFill="1" applyBorder="1">
      <alignment vertical="center"/>
    </xf>
    <xf numFmtId="177" fontId="5" fillId="8" borderId="65" xfId="4" applyNumberFormat="1" applyFill="1" applyBorder="1">
      <alignment vertical="center"/>
    </xf>
    <xf numFmtId="38" fontId="5" fillId="8" borderId="64" xfId="3" applyFill="1" applyBorder="1">
      <alignment vertical="center"/>
    </xf>
    <xf numFmtId="38" fontId="5" fillId="8" borderId="66" xfId="3" applyFill="1" applyBorder="1">
      <alignment vertical="center"/>
    </xf>
    <xf numFmtId="38" fontId="5" fillId="8" borderId="68" xfId="3" applyFill="1" applyBorder="1">
      <alignment vertical="center"/>
    </xf>
    <xf numFmtId="38" fontId="5" fillId="8" borderId="65" xfId="3" applyFill="1" applyBorder="1">
      <alignment vertical="center"/>
    </xf>
    <xf numFmtId="38" fontId="5" fillId="8" borderId="67" xfId="3" applyFill="1" applyBorder="1">
      <alignment vertical="center"/>
    </xf>
    <xf numFmtId="38" fontId="5" fillId="8" borderId="65" xfId="3" applyFont="1" applyFill="1" applyBorder="1" applyAlignment="1">
      <alignment horizontal="right" vertical="center"/>
    </xf>
    <xf numFmtId="177" fontId="5" fillId="8" borderId="64" xfId="3" applyNumberFormat="1" applyFill="1" applyBorder="1">
      <alignment vertical="center"/>
    </xf>
    <xf numFmtId="38" fontId="5" fillId="8" borderId="63" xfId="3" applyFont="1" applyFill="1" applyBorder="1" applyAlignment="1">
      <alignment horizontal="right" vertical="center"/>
    </xf>
    <xf numFmtId="38" fontId="5" fillId="8" borderId="62" xfId="3" applyFont="1" applyFill="1" applyBorder="1" applyAlignment="1">
      <alignment horizontal="right" vertical="center"/>
    </xf>
    <xf numFmtId="0" fontId="5" fillId="8" borderId="60" xfId="4" applyFill="1" applyBorder="1" applyAlignment="1">
      <alignment horizontal="center" vertical="center"/>
    </xf>
    <xf numFmtId="0" fontId="5" fillId="8" borderId="17" xfId="4" applyFill="1" applyBorder="1">
      <alignment vertical="center"/>
    </xf>
    <xf numFmtId="0" fontId="5" fillId="8" borderId="54" xfId="4" applyFill="1" applyBorder="1">
      <alignment vertical="center"/>
    </xf>
    <xf numFmtId="38" fontId="5" fillId="8" borderId="60" xfId="3" applyFill="1" applyBorder="1">
      <alignment vertical="center"/>
    </xf>
    <xf numFmtId="14" fontId="5" fillId="8" borderId="54" xfId="4" applyNumberFormat="1" applyFill="1" applyBorder="1">
      <alignment vertical="center"/>
    </xf>
    <xf numFmtId="14" fontId="5" fillId="8" borderId="57" xfId="4" applyNumberFormat="1" applyFill="1" applyBorder="1" applyAlignment="1">
      <alignment horizontal="right" vertical="center"/>
    </xf>
    <xf numFmtId="14" fontId="5" fillId="8" borderId="59" xfId="4" applyNumberFormat="1" applyFill="1" applyBorder="1">
      <alignment vertical="center"/>
    </xf>
    <xf numFmtId="0" fontId="5" fillId="8" borderId="58" xfId="4" applyNumberFormat="1" applyFill="1" applyBorder="1">
      <alignment vertical="center"/>
    </xf>
    <xf numFmtId="0" fontId="5" fillId="8" borderId="55" xfId="4" applyFill="1" applyBorder="1">
      <alignment vertical="center"/>
    </xf>
    <xf numFmtId="177" fontId="5" fillId="8" borderId="17" xfId="4" applyNumberFormat="1" applyFill="1" applyBorder="1">
      <alignment vertical="center"/>
    </xf>
    <xf numFmtId="38" fontId="5" fillId="8" borderId="54" xfId="3" applyFill="1" applyBorder="1">
      <alignment vertical="center"/>
    </xf>
    <xf numFmtId="38" fontId="5" fillId="8" borderId="55" xfId="3" applyFill="1" applyBorder="1">
      <alignment vertical="center"/>
    </xf>
    <xf numFmtId="38" fontId="5" fillId="8" borderId="57" xfId="3" applyFill="1" applyBorder="1">
      <alignment vertical="center"/>
    </xf>
    <xf numFmtId="38" fontId="5" fillId="8" borderId="17" xfId="3" applyFill="1" applyBorder="1">
      <alignment vertical="center"/>
    </xf>
    <xf numFmtId="38" fontId="5" fillId="8" borderId="56" xfId="3" applyFill="1" applyBorder="1">
      <alignment vertical="center"/>
    </xf>
    <xf numFmtId="38" fontId="5" fillId="8" borderId="17" xfId="3" applyFont="1" applyFill="1" applyBorder="1" applyAlignment="1">
      <alignment horizontal="right" vertical="center"/>
    </xf>
    <xf numFmtId="177" fontId="5" fillId="8" borderId="54" xfId="3" applyNumberFormat="1" applyFill="1" applyBorder="1">
      <alignment vertical="center"/>
    </xf>
    <xf numFmtId="38" fontId="5" fillId="8" borderId="53" xfId="3" applyFont="1" applyFill="1" applyBorder="1" applyAlignment="1">
      <alignment horizontal="right" vertical="center"/>
    </xf>
    <xf numFmtId="38" fontId="5" fillId="8" borderId="52" xfId="3" applyFont="1" applyFill="1" applyBorder="1" applyAlignment="1">
      <alignment horizontal="right" vertical="center"/>
    </xf>
    <xf numFmtId="38" fontId="5" fillId="8" borderId="53" xfId="3" applyFill="1" applyBorder="1">
      <alignment vertical="center"/>
    </xf>
    <xf numFmtId="38" fontId="5" fillId="8" borderId="52" xfId="3" applyFill="1" applyBorder="1">
      <alignment vertical="center"/>
    </xf>
    <xf numFmtId="38" fontId="2" fillId="3" borderId="11" xfId="2" applyFont="1" applyFill="1" applyBorder="1" applyAlignment="1">
      <alignment horizontal="center" vertical="center"/>
    </xf>
    <xf numFmtId="38" fontId="2" fillId="3" borderId="10" xfId="2" applyFont="1" applyFill="1" applyBorder="1" applyAlignment="1">
      <alignment horizontal="center" vertical="center"/>
    </xf>
    <xf numFmtId="14" fontId="2" fillId="0" borderId="0" xfId="1" applyNumberFormat="1" applyAlignment="1">
      <alignment horizontal="center" vertical="center"/>
    </xf>
    <xf numFmtId="14" fontId="2" fillId="0" borderId="0" xfId="2" applyNumberFormat="1" applyFont="1" applyAlignment="1">
      <alignment horizontal="right" vertical="center"/>
    </xf>
    <xf numFmtId="49" fontId="2" fillId="0" borderId="1" xfId="1" applyNumberFormat="1" applyFill="1" applyBorder="1" applyAlignment="1">
      <alignment horizontal="center" vertical="center" wrapText="1"/>
    </xf>
    <xf numFmtId="49" fontId="2" fillId="0" borderId="13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14" xfId="1" applyNumberFormat="1" applyFill="1" applyBorder="1" applyAlignment="1">
      <alignment horizontal="center" vertical="center"/>
    </xf>
    <xf numFmtId="38" fontId="2" fillId="0" borderId="4" xfId="2" applyFont="1" applyFill="1" applyBorder="1" applyAlignment="1">
      <alignment horizontal="center" vertical="center"/>
    </xf>
    <xf numFmtId="38" fontId="2" fillId="0" borderId="17" xfId="2" applyFont="1" applyFill="1" applyBorder="1" applyAlignment="1">
      <alignment horizontal="center" vertical="center"/>
    </xf>
    <xf numFmtId="38" fontId="2" fillId="2" borderId="5" xfId="2" applyFont="1" applyFill="1" applyBorder="1" applyAlignment="1">
      <alignment horizontal="center" vertical="center"/>
    </xf>
    <xf numFmtId="38" fontId="2" fillId="2" borderId="6" xfId="2" applyFont="1" applyFill="1" applyBorder="1" applyAlignment="1">
      <alignment horizontal="center" vertical="center"/>
    </xf>
    <xf numFmtId="38" fontId="2" fillId="2" borderId="3" xfId="2" applyFont="1" applyFill="1" applyBorder="1" applyAlignment="1">
      <alignment horizontal="center" vertical="center"/>
    </xf>
    <xf numFmtId="38" fontId="2" fillId="2" borderId="7" xfId="2" applyFont="1" applyFill="1" applyBorder="1" applyAlignment="1">
      <alignment horizontal="center" vertical="center"/>
    </xf>
    <xf numFmtId="38" fontId="2" fillId="2" borderId="8" xfId="2" applyFont="1" applyFill="1" applyBorder="1" applyAlignment="1">
      <alignment horizontal="center" vertical="center"/>
    </xf>
    <xf numFmtId="38" fontId="2" fillId="2" borderId="9" xfId="2" applyFont="1" applyFill="1" applyBorder="1" applyAlignment="1">
      <alignment horizontal="center" vertical="center"/>
    </xf>
    <xf numFmtId="38" fontId="2" fillId="2" borderId="10" xfId="2" applyFont="1" applyFill="1" applyBorder="1" applyAlignment="1">
      <alignment horizontal="center" vertical="center"/>
    </xf>
    <xf numFmtId="38" fontId="5" fillId="4" borderId="99" xfId="3" applyFont="1" applyFill="1" applyBorder="1" applyAlignment="1">
      <alignment horizontal="center" vertical="center"/>
    </xf>
    <xf numFmtId="38" fontId="5" fillId="4" borderId="98" xfId="3" applyFont="1" applyFill="1" applyBorder="1" applyAlignment="1">
      <alignment horizontal="center" vertical="center"/>
    </xf>
    <xf numFmtId="38" fontId="5" fillId="6" borderId="30" xfId="3" applyFont="1" applyFill="1" applyBorder="1" applyAlignment="1">
      <alignment horizontal="center" vertical="center"/>
    </xf>
    <xf numFmtId="38" fontId="5" fillId="6" borderId="100" xfId="3" applyFill="1" applyBorder="1" applyAlignment="1">
      <alignment horizontal="center" vertical="center"/>
    </xf>
    <xf numFmtId="38" fontId="5" fillId="6" borderId="31" xfId="3" applyFont="1" applyFill="1" applyBorder="1" applyAlignment="1">
      <alignment horizontal="center" vertical="center"/>
    </xf>
    <xf numFmtId="38" fontId="5" fillId="6" borderId="35" xfId="3" applyFont="1" applyFill="1" applyBorder="1" applyAlignment="1">
      <alignment horizontal="center" vertical="center"/>
    </xf>
    <xf numFmtId="177" fontId="5" fillId="0" borderId="2" xfId="4" applyNumberFormat="1" applyBorder="1" applyAlignment="1">
      <alignment horizontal="center" vertical="center" wrapText="1"/>
    </xf>
    <xf numFmtId="177" fontId="5" fillId="0" borderId="15" xfId="4" applyNumberFormat="1" applyBorder="1" applyAlignment="1">
      <alignment horizontal="center" vertical="center" wrapText="1"/>
    </xf>
    <xf numFmtId="177" fontId="5" fillId="0" borderId="86" xfId="4" applyNumberFormat="1" applyBorder="1" applyAlignment="1">
      <alignment horizontal="center" vertical="center" wrapText="1"/>
    </xf>
    <xf numFmtId="38" fontId="5" fillId="0" borderId="2" xfId="3" applyFont="1" applyFill="1" applyBorder="1" applyAlignment="1">
      <alignment horizontal="center" vertical="center" wrapText="1"/>
    </xf>
    <xf numFmtId="38" fontId="5" fillId="0" borderId="15" xfId="3" applyFont="1" applyFill="1" applyBorder="1" applyAlignment="1">
      <alignment horizontal="center" vertical="center" wrapText="1"/>
    </xf>
    <xf numFmtId="38" fontId="5" fillId="0" borderId="86" xfId="3" applyFont="1" applyFill="1" applyBorder="1" applyAlignment="1">
      <alignment horizontal="center" vertical="center" wrapText="1"/>
    </xf>
    <xf numFmtId="38" fontId="5" fillId="7" borderId="106" xfId="3" applyFont="1" applyFill="1" applyBorder="1" applyAlignment="1">
      <alignment horizontal="center" vertical="center" wrapText="1"/>
    </xf>
    <xf numFmtId="38" fontId="5" fillId="7" borderId="104" xfId="3" applyFont="1" applyFill="1" applyBorder="1" applyAlignment="1">
      <alignment horizontal="center" vertical="center" wrapText="1"/>
    </xf>
    <xf numFmtId="38" fontId="5" fillId="7" borderId="105" xfId="3" applyFont="1" applyFill="1" applyBorder="1" applyAlignment="1">
      <alignment horizontal="center" vertical="center" wrapText="1"/>
    </xf>
    <xf numFmtId="38" fontId="5" fillId="2" borderId="104" xfId="3" applyFont="1" applyFill="1" applyBorder="1" applyAlignment="1">
      <alignment horizontal="center" vertical="center"/>
    </xf>
    <xf numFmtId="38" fontId="5" fillId="2" borderId="10" xfId="3" applyFont="1" applyFill="1" applyBorder="1" applyAlignment="1">
      <alignment horizontal="center" vertical="center"/>
    </xf>
    <xf numFmtId="38" fontId="5" fillId="3" borderId="11" xfId="3" applyFill="1" applyBorder="1" applyAlignment="1">
      <alignment horizontal="center" vertical="center"/>
    </xf>
    <xf numFmtId="38" fontId="5" fillId="3" borderId="104" xfId="3" applyFill="1" applyBorder="1" applyAlignment="1">
      <alignment horizontal="center" vertical="center"/>
    </xf>
    <xf numFmtId="38" fontId="5" fillId="3" borderId="10" xfId="3" applyFill="1" applyBorder="1" applyAlignment="1">
      <alignment horizontal="center" vertical="center"/>
    </xf>
    <xf numFmtId="38" fontId="5" fillId="2" borderId="103" xfId="3" applyFont="1" applyFill="1" applyBorder="1" applyAlignment="1">
      <alignment horizontal="center" vertical="center" wrapText="1"/>
    </xf>
    <xf numFmtId="38" fontId="5" fillId="2" borderId="101" xfId="3" applyFont="1" applyFill="1" applyBorder="1" applyAlignment="1">
      <alignment horizontal="center" vertical="center" wrapText="1"/>
    </xf>
    <xf numFmtId="38" fontId="5" fillId="2" borderId="0" xfId="3" applyFont="1" applyFill="1" applyBorder="1" applyAlignment="1">
      <alignment horizontal="center" vertical="center" wrapText="1"/>
    </xf>
    <xf numFmtId="38" fontId="5" fillId="2" borderId="21" xfId="3" applyFont="1" applyFill="1" applyBorder="1" applyAlignment="1">
      <alignment horizontal="center" vertical="center" wrapText="1"/>
    </xf>
    <xf numFmtId="38" fontId="5" fillId="2" borderId="102" xfId="3" applyFont="1" applyFill="1" applyBorder="1" applyAlignment="1">
      <alignment horizontal="center" vertical="center"/>
    </xf>
    <xf numFmtId="38" fontId="5" fillId="2" borderId="101" xfId="3" applyFont="1" applyFill="1" applyBorder="1" applyAlignment="1">
      <alignment horizontal="center" vertical="center"/>
    </xf>
    <xf numFmtId="38" fontId="5" fillId="2" borderId="21" xfId="3" applyFont="1" applyFill="1" applyBorder="1" applyAlignment="1">
      <alignment horizontal="center" vertical="center"/>
    </xf>
    <xf numFmtId="14" fontId="5" fillId="0" borderId="3" xfId="4" applyNumberFormat="1" applyBorder="1" applyAlignment="1">
      <alignment horizontal="center" vertical="center"/>
    </xf>
    <xf numFmtId="14" fontId="5" fillId="0" borderId="5" xfId="4" applyNumberFormat="1" applyBorder="1" applyAlignment="1">
      <alignment horizontal="center" vertical="center"/>
    </xf>
    <xf numFmtId="14" fontId="5" fillId="0" borderId="16" xfId="4" applyNumberFormat="1" applyBorder="1" applyAlignment="1">
      <alignment horizontal="center" vertical="center"/>
    </xf>
    <xf numFmtId="14" fontId="5" fillId="0" borderId="0" xfId="4" applyNumberFormat="1" applyBorder="1" applyAlignment="1">
      <alignment horizontal="center" vertical="center"/>
    </xf>
    <xf numFmtId="14" fontId="5" fillId="0" borderId="91" xfId="4" applyNumberFormat="1" applyBorder="1" applyAlignment="1">
      <alignment horizontal="center" vertical="center"/>
    </xf>
    <xf numFmtId="14" fontId="5" fillId="0" borderId="89" xfId="4" applyNumberFormat="1" applyBorder="1" applyAlignment="1">
      <alignment horizontal="center" vertical="center"/>
    </xf>
    <xf numFmtId="0" fontId="5" fillId="0" borderId="0" xfId="4" applyBorder="1" applyAlignment="1">
      <alignment horizontal="center" vertical="center" textRotation="255"/>
    </xf>
    <xf numFmtId="0" fontId="5" fillId="0" borderId="1" xfId="4" applyBorder="1" applyAlignment="1">
      <alignment horizontal="center" vertical="center" textRotation="255"/>
    </xf>
    <xf numFmtId="0" fontId="5" fillId="0" borderId="13" xfId="4" applyBorder="1" applyAlignment="1">
      <alignment horizontal="center" vertical="center" textRotation="255"/>
    </xf>
    <xf numFmtId="0" fontId="5" fillId="0" borderId="97" xfId="4" applyBorder="1" applyAlignment="1">
      <alignment horizontal="center" vertical="center" textRotation="255"/>
    </xf>
    <xf numFmtId="0" fontId="5" fillId="0" borderId="108" xfId="4" applyFill="1" applyBorder="1" applyAlignment="1">
      <alignment horizontal="center" vertical="center" wrapText="1"/>
    </xf>
    <xf numFmtId="0" fontId="5" fillId="0" borderId="30" xfId="4" applyFill="1" applyBorder="1" applyAlignment="1">
      <alignment horizontal="center" vertical="center"/>
    </xf>
    <xf numFmtId="0" fontId="5" fillId="0" borderId="96" xfId="4" applyFill="1" applyBorder="1" applyAlignment="1">
      <alignment horizontal="center" vertical="center"/>
    </xf>
    <xf numFmtId="0" fontId="5" fillId="0" borderId="107" xfId="4" applyFill="1" applyBorder="1" applyAlignment="1">
      <alignment horizontal="center" vertical="center"/>
    </xf>
    <xf numFmtId="0" fontId="5" fillId="0" borderId="100" xfId="4" applyFill="1" applyBorder="1" applyAlignment="1">
      <alignment horizontal="center" vertical="center"/>
    </xf>
    <xf numFmtId="0" fontId="5" fillId="0" borderId="95" xfId="4" applyFill="1" applyBorder="1" applyAlignment="1">
      <alignment horizontal="center" vertical="center"/>
    </xf>
    <xf numFmtId="38" fontId="5" fillId="0" borderId="105" xfId="3" applyFont="1" applyFill="1" applyBorder="1" applyAlignment="1">
      <alignment horizontal="center" vertical="center"/>
    </xf>
    <xf numFmtId="38" fontId="5" fillId="0" borderId="98" xfId="3" applyFont="1" applyFill="1" applyBorder="1" applyAlignment="1">
      <alignment horizontal="center" vertical="center"/>
    </xf>
    <xf numFmtId="38" fontId="5" fillId="0" borderId="85" xfId="3" applyFont="1" applyFill="1" applyBorder="1" applyAlignment="1">
      <alignment horizontal="center" vertical="center"/>
    </xf>
  </cellXfs>
  <cellStyles count="5">
    <cellStyle name="桁区切り 2" xfId="2" xr:uid="{00000000-0005-0000-0000-000000000000}"/>
    <cellStyle name="桁区切り 2 2" xfId="3" xr:uid="{00000000-0005-0000-0000-000001000000}"/>
    <cellStyle name="標準" xfId="0" builtinId="0"/>
    <cellStyle name="標準 2" xfId="4" xr:uid="{00000000-0005-0000-0000-000003000000}"/>
    <cellStyle name="標準_JCS35期12月ﾌﾟﾛｼﾞｪｸﾄ一覧表" xfId="1" xr:uid="{00000000-0005-0000-0000-000004000000}"/>
  </cellStyles>
  <dxfs count="12"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99"/>
    <pageSetUpPr fitToPage="1"/>
  </sheetPr>
  <dimension ref="B1:AD492"/>
  <sheetViews>
    <sheetView showGridLines="0" tabSelected="1" zoomScale="75" zoomScaleNormal="75" workbookViewId="0">
      <pane xSplit="8" ySplit="5" topLeftCell="Q6" activePane="bottomRight" state="frozen"/>
      <selection pane="topRight" activeCell="I1" sqref="I1"/>
      <selection pane="bottomLeft" activeCell="A6" sqref="A6"/>
      <selection pane="bottomRight" activeCell="B3" sqref="B3"/>
    </sheetView>
  </sheetViews>
  <sheetFormatPr defaultColWidth="9" defaultRowHeight="13.5" x14ac:dyDescent="0.15"/>
  <cols>
    <col min="1" max="1" width="2.875" style="8" customWidth="1"/>
    <col min="2" max="2" width="14" style="8" customWidth="1"/>
    <col min="3" max="3" width="43.25" style="8" customWidth="1"/>
    <col min="4" max="4" width="12.125" style="10" customWidth="1"/>
    <col min="5" max="5" width="6.625" style="10" customWidth="1"/>
    <col min="6" max="7" width="9" style="37" customWidth="1"/>
    <col min="8" max="8" width="11.75" style="6" bestFit="1" customWidth="1"/>
    <col min="9" max="9" width="8.25" style="6" bestFit="1" customWidth="1"/>
    <col min="10" max="10" width="7.5" style="6" bestFit="1" customWidth="1"/>
    <col min="11" max="11" width="8.25" style="6" customWidth="1"/>
    <col min="12" max="12" width="11.75" style="6" customWidth="1"/>
    <col min="13" max="13" width="10.625" style="6" bestFit="1" customWidth="1"/>
    <col min="14" max="14" width="11.75" style="6" bestFit="1" customWidth="1"/>
    <col min="15" max="15" width="10.625" style="6" bestFit="1" customWidth="1"/>
    <col min="16" max="16" width="9.125" style="6" bestFit="1" customWidth="1"/>
    <col min="17" max="20" width="10.625" style="6" bestFit="1" customWidth="1"/>
    <col min="21" max="21" width="11.75" style="6" bestFit="1" customWidth="1"/>
    <col min="22" max="22" width="10.625" style="6" bestFit="1" customWidth="1"/>
    <col min="23" max="23" width="11.75" style="6" bestFit="1" customWidth="1"/>
    <col min="24" max="24" width="10.625" style="6" bestFit="1" customWidth="1"/>
    <col min="25" max="25" width="7.375" style="8" customWidth="1"/>
    <col min="26" max="26" width="10.625" style="6" bestFit="1" customWidth="1"/>
    <col min="27" max="27" width="7.5" style="8" customWidth="1"/>
    <col min="28" max="29" width="9" style="37" customWidth="1"/>
    <col min="30" max="16384" width="9" style="8"/>
  </cols>
  <sheetData>
    <row r="1" spans="2:30" x14ac:dyDescent="0.15">
      <c r="B1" s="1" t="s">
        <v>666</v>
      </c>
      <c r="C1" s="2"/>
      <c r="D1" s="3"/>
      <c r="E1" s="3"/>
      <c r="F1" s="239"/>
      <c r="G1" s="239"/>
      <c r="H1" s="4"/>
      <c r="I1" s="240">
        <v>44470</v>
      </c>
      <c r="J1" s="240"/>
      <c r="K1" s="5" t="s">
        <v>667</v>
      </c>
      <c r="L1" s="4">
        <v>44500</v>
      </c>
      <c r="Y1" s="2"/>
      <c r="Z1" s="1"/>
      <c r="AA1" s="7" t="s">
        <v>668</v>
      </c>
      <c r="AB1" s="8"/>
      <c r="AC1" s="8"/>
    </row>
    <row r="2" spans="2:30" x14ac:dyDescent="0.15">
      <c r="B2" s="9" t="s">
        <v>669</v>
      </c>
      <c r="C2" s="2"/>
      <c r="F2" s="11"/>
      <c r="G2" s="11"/>
      <c r="Y2" s="2"/>
      <c r="Z2" s="12"/>
      <c r="AA2" s="12" t="s">
        <v>889</v>
      </c>
      <c r="AB2" s="11"/>
      <c r="AC2" s="11"/>
    </row>
    <row r="3" spans="2:30" ht="14.25" thickBot="1" x14ac:dyDescent="0.2">
      <c r="B3" s="2"/>
      <c r="C3" s="2"/>
      <c r="F3" s="11"/>
      <c r="G3" s="11"/>
      <c r="Y3" s="2"/>
      <c r="Z3" s="13"/>
      <c r="AA3" s="14" t="s">
        <v>670</v>
      </c>
      <c r="AB3" s="11"/>
      <c r="AC3" s="11"/>
    </row>
    <row r="4" spans="2:30" ht="13.5" customHeight="1" x14ac:dyDescent="0.15">
      <c r="B4" s="241" t="s">
        <v>671</v>
      </c>
      <c r="C4" s="243" t="s">
        <v>672</v>
      </c>
      <c r="D4" s="15"/>
      <c r="E4" s="15"/>
      <c r="F4" s="16"/>
      <c r="G4" s="17"/>
      <c r="H4" s="245" t="s">
        <v>673</v>
      </c>
      <c r="I4" s="247" t="s">
        <v>1</v>
      </c>
      <c r="J4" s="247"/>
      <c r="K4" s="248"/>
      <c r="L4" s="249" t="s">
        <v>2</v>
      </c>
      <c r="M4" s="247"/>
      <c r="N4" s="248"/>
      <c r="O4" s="249" t="s">
        <v>3</v>
      </c>
      <c r="P4" s="247"/>
      <c r="Q4" s="248"/>
      <c r="R4" s="247" t="s">
        <v>4</v>
      </c>
      <c r="S4" s="247"/>
      <c r="T4" s="250"/>
      <c r="U4" s="251" t="s">
        <v>5</v>
      </c>
      <c r="V4" s="247"/>
      <c r="W4" s="247"/>
      <c r="X4" s="252" t="s">
        <v>674</v>
      </c>
      <c r="Y4" s="253"/>
      <c r="Z4" s="237" t="s">
        <v>675</v>
      </c>
      <c r="AA4" s="238"/>
      <c r="AB4" s="18"/>
      <c r="AC4" s="18"/>
    </row>
    <row r="5" spans="2:30" s="37" customFormat="1" ht="28.5" customHeight="1" x14ac:dyDescent="0.15">
      <c r="B5" s="242"/>
      <c r="C5" s="244"/>
      <c r="D5" s="19" t="s">
        <v>676</v>
      </c>
      <c r="E5" s="20" t="s">
        <v>677</v>
      </c>
      <c r="F5" s="21" t="s">
        <v>678</v>
      </c>
      <c r="G5" s="22" t="s">
        <v>679</v>
      </c>
      <c r="H5" s="246"/>
      <c r="I5" s="23" t="s">
        <v>7</v>
      </c>
      <c r="J5" s="24" t="s">
        <v>8</v>
      </c>
      <c r="K5" s="25" t="s">
        <v>9</v>
      </c>
      <c r="L5" s="26" t="s">
        <v>7</v>
      </c>
      <c r="M5" s="24" t="s">
        <v>8</v>
      </c>
      <c r="N5" s="25" t="s">
        <v>9</v>
      </c>
      <c r="O5" s="26" t="s">
        <v>7</v>
      </c>
      <c r="P5" s="27" t="s">
        <v>8</v>
      </c>
      <c r="Q5" s="28" t="s">
        <v>9</v>
      </c>
      <c r="R5" s="26" t="s">
        <v>7</v>
      </c>
      <c r="S5" s="27" t="s">
        <v>8</v>
      </c>
      <c r="T5" s="29" t="s">
        <v>9</v>
      </c>
      <c r="U5" s="30" t="s">
        <v>680</v>
      </c>
      <c r="V5" s="27" t="s">
        <v>8</v>
      </c>
      <c r="W5" s="31" t="s">
        <v>681</v>
      </c>
      <c r="X5" s="32" t="s">
        <v>682</v>
      </c>
      <c r="Y5" s="33" t="s">
        <v>6</v>
      </c>
      <c r="Z5" s="34" t="s">
        <v>683</v>
      </c>
      <c r="AA5" s="35" t="s">
        <v>6</v>
      </c>
      <c r="AB5" s="36" t="s">
        <v>684</v>
      </c>
      <c r="AC5" s="36" t="s">
        <v>685</v>
      </c>
    </row>
    <row r="6" spans="2:30" x14ac:dyDescent="0.15">
      <c r="B6" s="38" t="s">
        <v>687</v>
      </c>
      <c r="C6" s="39" t="s">
        <v>33</v>
      </c>
      <c r="D6" s="39" t="s">
        <v>606</v>
      </c>
      <c r="E6" s="39"/>
      <c r="F6" s="40" t="s">
        <v>510</v>
      </c>
      <c r="G6" s="40" t="s">
        <v>524</v>
      </c>
      <c r="H6" s="41">
        <v>620000</v>
      </c>
      <c r="I6" s="42">
        <v>0</v>
      </c>
      <c r="J6" s="43">
        <v>0</v>
      </c>
      <c r="K6" s="41">
        <v>0</v>
      </c>
      <c r="L6" s="42">
        <v>473451</v>
      </c>
      <c r="M6" s="43">
        <v>92917</v>
      </c>
      <c r="N6" s="41">
        <v>566368</v>
      </c>
      <c r="O6" s="42">
        <v>0</v>
      </c>
      <c r="P6" s="43">
        <v>0</v>
      </c>
      <c r="Q6" s="41">
        <v>0</v>
      </c>
      <c r="R6" s="42">
        <v>440</v>
      </c>
      <c r="S6" s="43">
        <v>16377</v>
      </c>
      <c r="T6" s="44">
        <v>16817</v>
      </c>
      <c r="U6" s="45">
        <v>473891</v>
      </c>
      <c r="V6" s="43">
        <v>109294</v>
      </c>
      <c r="W6" s="44">
        <v>583185</v>
      </c>
      <c r="X6" s="45">
        <v>36815</v>
      </c>
      <c r="Y6" s="46">
        <v>5.94</v>
      </c>
      <c r="Z6" s="47">
        <f>H6-U6</f>
        <v>146109</v>
      </c>
      <c r="AA6" s="46">
        <f>IF(H6=0,0,ROUND(Z6/H6%,2))</f>
        <v>23.57</v>
      </c>
      <c r="AB6" s="48" t="s">
        <v>556</v>
      </c>
      <c r="AC6" s="48" t="s">
        <v>508</v>
      </c>
      <c r="AD6" s="49"/>
    </row>
    <row r="7" spans="2:30" x14ac:dyDescent="0.15">
      <c r="B7" s="38" t="s">
        <v>34</v>
      </c>
      <c r="C7" s="39" t="s">
        <v>35</v>
      </c>
      <c r="D7" s="39" t="s">
        <v>606</v>
      </c>
      <c r="E7" s="39" t="s">
        <v>849</v>
      </c>
      <c r="F7" s="40" t="s">
        <v>510</v>
      </c>
      <c r="G7" s="40" t="s">
        <v>524</v>
      </c>
      <c r="H7" s="41">
        <v>620000</v>
      </c>
      <c r="I7" s="42">
        <v>0</v>
      </c>
      <c r="J7" s="43">
        <v>0</v>
      </c>
      <c r="K7" s="41">
        <v>0</v>
      </c>
      <c r="L7" s="42">
        <v>473451</v>
      </c>
      <c r="M7" s="43">
        <v>92917</v>
      </c>
      <c r="N7" s="41">
        <v>566368</v>
      </c>
      <c r="O7" s="42">
        <v>0</v>
      </c>
      <c r="P7" s="43">
        <v>0</v>
      </c>
      <c r="Q7" s="41">
        <v>0</v>
      </c>
      <c r="R7" s="42">
        <v>440</v>
      </c>
      <c r="S7" s="43">
        <v>16377</v>
      </c>
      <c r="T7" s="44">
        <v>16817</v>
      </c>
      <c r="U7" s="45">
        <v>473891</v>
      </c>
      <c r="V7" s="43">
        <v>109294</v>
      </c>
      <c r="W7" s="44">
        <v>583185</v>
      </c>
      <c r="X7" s="45">
        <v>36815</v>
      </c>
      <c r="Y7" s="46">
        <v>5.94</v>
      </c>
      <c r="Z7" s="47">
        <f t="shared" ref="Z7:Z70" si="0">H7-U7</f>
        <v>146109</v>
      </c>
      <c r="AA7" s="46">
        <f t="shared" ref="AA7:AA70" si="1">IF(H7=0,0,ROUND(Z7/H7%,2))</f>
        <v>23.57</v>
      </c>
      <c r="AB7" s="48" t="s">
        <v>556</v>
      </c>
      <c r="AC7" s="48" t="s">
        <v>508</v>
      </c>
      <c r="AD7" s="49"/>
    </row>
    <row r="8" spans="2:30" x14ac:dyDescent="0.15">
      <c r="B8" s="38" t="s">
        <v>0</v>
      </c>
      <c r="C8" s="39" t="s">
        <v>0</v>
      </c>
      <c r="D8" s="39"/>
      <c r="E8" s="39"/>
      <c r="F8" s="40"/>
      <c r="G8" s="40"/>
      <c r="H8" s="41"/>
      <c r="I8" s="42"/>
      <c r="J8" s="43"/>
      <c r="K8" s="41"/>
      <c r="L8" s="42"/>
      <c r="M8" s="43"/>
      <c r="N8" s="41"/>
      <c r="O8" s="42"/>
      <c r="P8" s="43"/>
      <c r="Q8" s="41"/>
      <c r="R8" s="42"/>
      <c r="S8" s="43"/>
      <c r="T8" s="44"/>
      <c r="U8" s="45"/>
      <c r="V8" s="43"/>
      <c r="W8" s="44"/>
      <c r="X8" s="45"/>
      <c r="Y8" s="46"/>
      <c r="Z8" s="47"/>
      <c r="AA8" s="46"/>
      <c r="AB8" s="48"/>
      <c r="AC8" s="48"/>
      <c r="AD8" s="49"/>
    </row>
    <row r="9" spans="2:30" x14ac:dyDescent="0.15">
      <c r="B9" s="38" t="s">
        <v>688</v>
      </c>
      <c r="C9" s="39" t="s">
        <v>36</v>
      </c>
      <c r="D9" s="39" t="s">
        <v>649</v>
      </c>
      <c r="E9" s="39"/>
      <c r="F9" s="40" t="s">
        <v>511</v>
      </c>
      <c r="G9" s="40" t="s">
        <v>518</v>
      </c>
      <c r="H9" s="41">
        <v>3150000</v>
      </c>
      <c r="I9" s="42">
        <v>0</v>
      </c>
      <c r="J9" s="43">
        <v>0</v>
      </c>
      <c r="K9" s="41">
        <v>0</v>
      </c>
      <c r="L9" s="42">
        <v>2152568</v>
      </c>
      <c r="M9" s="43">
        <v>351041</v>
      </c>
      <c r="N9" s="41">
        <v>2503609</v>
      </c>
      <c r="O9" s="42">
        <v>0</v>
      </c>
      <c r="P9" s="43">
        <v>0</v>
      </c>
      <c r="Q9" s="41">
        <v>0</v>
      </c>
      <c r="R9" s="42">
        <v>75060</v>
      </c>
      <c r="S9" s="43">
        <v>125908</v>
      </c>
      <c r="T9" s="44">
        <v>200968</v>
      </c>
      <c r="U9" s="45">
        <v>2227628</v>
      </c>
      <c r="V9" s="43">
        <v>476949</v>
      </c>
      <c r="W9" s="44">
        <v>2704577</v>
      </c>
      <c r="X9" s="45">
        <v>445423</v>
      </c>
      <c r="Y9" s="46">
        <v>14.14</v>
      </c>
      <c r="Z9" s="47">
        <f t="shared" si="0"/>
        <v>922372</v>
      </c>
      <c r="AA9" s="46">
        <f t="shared" si="1"/>
        <v>29.28</v>
      </c>
      <c r="AB9" s="48" t="s">
        <v>528</v>
      </c>
      <c r="AC9" s="48" t="s">
        <v>508</v>
      </c>
      <c r="AD9" s="49"/>
    </row>
    <row r="10" spans="2:30" x14ac:dyDescent="0.15">
      <c r="B10" s="38" t="s">
        <v>37</v>
      </c>
      <c r="C10" s="39" t="s">
        <v>38</v>
      </c>
      <c r="D10" s="39" t="s">
        <v>649</v>
      </c>
      <c r="E10" s="39" t="s">
        <v>849</v>
      </c>
      <c r="F10" s="40" t="s">
        <v>511</v>
      </c>
      <c r="G10" s="40" t="s">
        <v>518</v>
      </c>
      <c r="H10" s="41">
        <v>3150000</v>
      </c>
      <c r="I10" s="42">
        <v>0</v>
      </c>
      <c r="J10" s="43">
        <v>0</v>
      </c>
      <c r="K10" s="41">
        <v>0</v>
      </c>
      <c r="L10" s="42">
        <v>2152568</v>
      </c>
      <c r="M10" s="43">
        <v>351041</v>
      </c>
      <c r="N10" s="41">
        <v>2503609</v>
      </c>
      <c r="O10" s="42">
        <v>0</v>
      </c>
      <c r="P10" s="43">
        <v>0</v>
      </c>
      <c r="Q10" s="41">
        <v>0</v>
      </c>
      <c r="R10" s="42">
        <v>75060</v>
      </c>
      <c r="S10" s="43">
        <v>125908</v>
      </c>
      <c r="T10" s="44">
        <v>200968</v>
      </c>
      <c r="U10" s="45">
        <v>2227628</v>
      </c>
      <c r="V10" s="43">
        <v>476949</v>
      </c>
      <c r="W10" s="44">
        <v>2704577</v>
      </c>
      <c r="X10" s="45">
        <v>445423</v>
      </c>
      <c r="Y10" s="46">
        <v>14.14</v>
      </c>
      <c r="Z10" s="47">
        <f t="shared" si="0"/>
        <v>922372</v>
      </c>
      <c r="AA10" s="46">
        <f t="shared" si="1"/>
        <v>29.28</v>
      </c>
      <c r="AB10" s="48" t="s">
        <v>528</v>
      </c>
      <c r="AC10" s="48" t="s">
        <v>508</v>
      </c>
      <c r="AD10" s="49"/>
    </row>
    <row r="11" spans="2:30" x14ac:dyDescent="0.15">
      <c r="B11" s="38" t="s">
        <v>0</v>
      </c>
      <c r="C11" s="39" t="s">
        <v>0</v>
      </c>
      <c r="D11" s="39"/>
      <c r="E11" s="39"/>
      <c r="F11" s="40"/>
      <c r="G11" s="40"/>
      <c r="H11" s="41"/>
      <c r="I11" s="42"/>
      <c r="J11" s="43"/>
      <c r="K11" s="41"/>
      <c r="L11" s="42"/>
      <c r="M11" s="43"/>
      <c r="N11" s="41"/>
      <c r="O11" s="42"/>
      <c r="P11" s="43"/>
      <c r="Q11" s="41"/>
      <c r="R11" s="42"/>
      <c r="S11" s="43"/>
      <c r="T11" s="44"/>
      <c r="U11" s="45"/>
      <c r="V11" s="43"/>
      <c r="W11" s="44"/>
      <c r="X11" s="45"/>
      <c r="Y11" s="46"/>
      <c r="Z11" s="47"/>
      <c r="AA11" s="46"/>
      <c r="AB11" s="48"/>
      <c r="AC11" s="48"/>
      <c r="AD11" s="49"/>
    </row>
    <row r="12" spans="2:30" x14ac:dyDescent="0.15">
      <c r="B12" s="38" t="s">
        <v>689</v>
      </c>
      <c r="C12" s="39" t="s">
        <v>39</v>
      </c>
      <c r="D12" s="39" t="s">
        <v>594</v>
      </c>
      <c r="E12" s="39"/>
      <c r="F12" s="40" t="s">
        <v>509</v>
      </c>
      <c r="G12" s="40" t="s">
        <v>515</v>
      </c>
      <c r="H12" s="41">
        <v>616387</v>
      </c>
      <c r="I12" s="42">
        <v>0</v>
      </c>
      <c r="J12" s="43">
        <v>0</v>
      </c>
      <c r="K12" s="41">
        <v>0</v>
      </c>
      <c r="L12" s="42">
        <v>425479</v>
      </c>
      <c r="M12" s="43">
        <v>103767</v>
      </c>
      <c r="N12" s="41">
        <v>529246</v>
      </c>
      <c r="O12" s="42">
        <v>0</v>
      </c>
      <c r="P12" s="43">
        <v>0</v>
      </c>
      <c r="Q12" s="41">
        <v>0</v>
      </c>
      <c r="R12" s="42">
        <v>0</v>
      </c>
      <c r="S12" s="43">
        <v>39093</v>
      </c>
      <c r="T12" s="44">
        <v>39093</v>
      </c>
      <c r="U12" s="45">
        <v>425479</v>
      </c>
      <c r="V12" s="43">
        <v>142860</v>
      </c>
      <c r="W12" s="44">
        <v>568339</v>
      </c>
      <c r="X12" s="45">
        <v>48048</v>
      </c>
      <c r="Y12" s="46">
        <v>7.8</v>
      </c>
      <c r="Z12" s="47">
        <f t="shared" si="0"/>
        <v>190908</v>
      </c>
      <c r="AA12" s="46">
        <f t="shared" si="1"/>
        <v>30.97</v>
      </c>
      <c r="AB12" s="48" t="s">
        <v>556</v>
      </c>
      <c r="AC12" s="48" t="s">
        <v>508</v>
      </c>
      <c r="AD12" s="49"/>
    </row>
    <row r="13" spans="2:30" x14ac:dyDescent="0.15">
      <c r="B13" s="38" t="s">
        <v>40</v>
      </c>
      <c r="C13" s="39" t="s">
        <v>41</v>
      </c>
      <c r="D13" s="39" t="s">
        <v>594</v>
      </c>
      <c r="E13" s="39" t="s">
        <v>849</v>
      </c>
      <c r="F13" s="40" t="s">
        <v>509</v>
      </c>
      <c r="G13" s="40" t="s">
        <v>515</v>
      </c>
      <c r="H13" s="41">
        <v>616387</v>
      </c>
      <c r="I13" s="42">
        <v>0</v>
      </c>
      <c r="J13" s="43">
        <v>0</v>
      </c>
      <c r="K13" s="41">
        <v>0</v>
      </c>
      <c r="L13" s="42">
        <v>425479</v>
      </c>
      <c r="M13" s="43">
        <v>103767</v>
      </c>
      <c r="N13" s="41">
        <v>529246</v>
      </c>
      <c r="O13" s="42">
        <v>0</v>
      </c>
      <c r="P13" s="43">
        <v>0</v>
      </c>
      <c r="Q13" s="41">
        <v>0</v>
      </c>
      <c r="R13" s="42">
        <v>0</v>
      </c>
      <c r="S13" s="43">
        <v>39093</v>
      </c>
      <c r="T13" s="44">
        <v>39093</v>
      </c>
      <c r="U13" s="45">
        <v>425479</v>
      </c>
      <c r="V13" s="43">
        <v>142860</v>
      </c>
      <c r="W13" s="44">
        <v>568339</v>
      </c>
      <c r="X13" s="45">
        <v>48048</v>
      </c>
      <c r="Y13" s="46">
        <v>7.8</v>
      </c>
      <c r="Z13" s="47">
        <f t="shared" si="0"/>
        <v>190908</v>
      </c>
      <c r="AA13" s="46">
        <f t="shared" si="1"/>
        <v>30.97</v>
      </c>
      <c r="AB13" s="48" t="s">
        <v>556</v>
      </c>
      <c r="AC13" s="48" t="s">
        <v>508</v>
      </c>
      <c r="AD13" s="49"/>
    </row>
    <row r="14" spans="2:30" x14ac:dyDescent="0.15">
      <c r="B14" s="38" t="s">
        <v>0</v>
      </c>
      <c r="C14" s="39" t="s">
        <v>0</v>
      </c>
      <c r="D14" s="39"/>
      <c r="E14" s="39"/>
      <c r="F14" s="40"/>
      <c r="G14" s="40"/>
      <c r="H14" s="41"/>
      <c r="I14" s="42"/>
      <c r="J14" s="43"/>
      <c r="K14" s="41"/>
      <c r="L14" s="42"/>
      <c r="M14" s="43"/>
      <c r="N14" s="41"/>
      <c r="O14" s="42"/>
      <c r="P14" s="43"/>
      <c r="Q14" s="41"/>
      <c r="R14" s="42"/>
      <c r="S14" s="43"/>
      <c r="T14" s="44"/>
      <c r="U14" s="45"/>
      <c r="V14" s="43"/>
      <c r="W14" s="44"/>
      <c r="X14" s="45"/>
      <c r="Y14" s="46"/>
      <c r="Z14" s="47"/>
      <c r="AA14" s="46"/>
      <c r="AB14" s="48"/>
      <c r="AC14" s="48"/>
      <c r="AD14" s="49"/>
    </row>
    <row r="15" spans="2:30" x14ac:dyDescent="0.15">
      <c r="B15" s="38" t="s">
        <v>690</v>
      </c>
      <c r="C15" s="39" t="s">
        <v>42</v>
      </c>
      <c r="D15" s="39" t="s">
        <v>593</v>
      </c>
      <c r="E15" s="39"/>
      <c r="F15" s="40" t="s">
        <v>511</v>
      </c>
      <c r="G15" s="40" t="s">
        <v>515</v>
      </c>
      <c r="H15" s="41">
        <v>950000</v>
      </c>
      <c r="I15" s="42">
        <v>0</v>
      </c>
      <c r="J15" s="43">
        <v>0</v>
      </c>
      <c r="K15" s="41">
        <v>0</v>
      </c>
      <c r="L15" s="42">
        <v>0</v>
      </c>
      <c r="M15" s="43">
        <v>0</v>
      </c>
      <c r="N15" s="41">
        <v>0</v>
      </c>
      <c r="O15" s="42">
        <v>800000</v>
      </c>
      <c r="P15" s="43">
        <v>0</v>
      </c>
      <c r="Q15" s="41">
        <v>800000</v>
      </c>
      <c r="R15" s="42">
        <v>0</v>
      </c>
      <c r="S15" s="43">
        <v>0</v>
      </c>
      <c r="T15" s="44">
        <v>0</v>
      </c>
      <c r="U15" s="45">
        <v>800000</v>
      </c>
      <c r="V15" s="43">
        <v>0</v>
      </c>
      <c r="W15" s="44">
        <v>800000</v>
      </c>
      <c r="X15" s="45">
        <v>150000</v>
      </c>
      <c r="Y15" s="46">
        <v>15.79</v>
      </c>
      <c r="Z15" s="47">
        <f t="shared" si="0"/>
        <v>150000</v>
      </c>
      <c r="AA15" s="46">
        <f t="shared" si="1"/>
        <v>15.79</v>
      </c>
      <c r="AB15" s="48" t="s">
        <v>525</v>
      </c>
      <c r="AC15" s="48" t="s">
        <v>565</v>
      </c>
      <c r="AD15" s="49"/>
    </row>
    <row r="16" spans="2:30" x14ac:dyDescent="0.15">
      <c r="B16" s="38" t="s">
        <v>43</v>
      </c>
      <c r="C16" s="39" t="s">
        <v>44</v>
      </c>
      <c r="D16" s="39" t="s">
        <v>593</v>
      </c>
      <c r="E16" s="39" t="s">
        <v>849</v>
      </c>
      <c r="F16" s="40" t="s">
        <v>511</v>
      </c>
      <c r="G16" s="40" t="s">
        <v>515</v>
      </c>
      <c r="H16" s="41">
        <v>950000</v>
      </c>
      <c r="I16" s="42">
        <v>0</v>
      </c>
      <c r="J16" s="43">
        <v>0</v>
      </c>
      <c r="K16" s="41">
        <v>0</v>
      </c>
      <c r="L16" s="42">
        <v>0</v>
      </c>
      <c r="M16" s="43">
        <v>0</v>
      </c>
      <c r="N16" s="41">
        <v>0</v>
      </c>
      <c r="O16" s="42">
        <v>800000</v>
      </c>
      <c r="P16" s="43">
        <v>0</v>
      </c>
      <c r="Q16" s="41">
        <v>800000</v>
      </c>
      <c r="R16" s="42">
        <v>0</v>
      </c>
      <c r="S16" s="43">
        <v>0</v>
      </c>
      <c r="T16" s="44">
        <v>0</v>
      </c>
      <c r="U16" s="45">
        <v>800000</v>
      </c>
      <c r="V16" s="43">
        <v>0</v>
      </c>
      <c r="W16" s="44">
        <v>800000</v>
      </c>
      <c r="X16" s="45">
        <v>150000</v>
      </c>
      <c r="Y16" s="46">
        <v>15.79</v>
      </c>
      <c r="Z16" s="47">
        <f t="shared" si="0"/>
        <v>150000</v>
      </c>
      <c r="AA16" s="46">
        <f t="shared" si="1"/>
        <v>15.79</v>
      </c>
      <c r="AB16" s="48" t="s">
        <v>525</v>
      </c>
      <c r="AC16" s="48" t="s">
        <v>508</v>
      </c>
      <c r="AD16" s="49"/>
    </row>
    <row r="17" spans="2:30" x14ac:dyDescent="0.15">
      <c r="B17" s="38" t="s">
        <v>0</v>
      </c>
      <c r="C17" s="39" t="s">
        <v>0</v>
      </c>
      <c r="D17" s="39"/>
      <c r="E17" s="39"/>
      <c r="F17" s="40"/>
      <c r="G17" s="40"/>
      <c r="H17" s="41"/>
      <c r="I17" s="42"/>
      <c r="J17" s="43"/>
      <c r="K17" s="41"/>
      <c r="L17" s="42"/>
      <c r="M17" s="43"/>
      <c r="N17" s="41"/>
      <c r="O17" s="42"/>
      <c r="P17" s="43"/>
      <c r="Q17" s="41"/>
      <c r="R17" s="42"/>
      <c r="S17" s="43"/>
      <c r="T17" s="44"/>
      <c r="U17" s="45"/>
      <c r="V17" s="43"/>
      <c r="W17" s="44"/>
      <c r="X17" s="45"/>
      <c r="Y17" s="46"/>
      <c r="Z17" s="47"/>
      <c r="AA17" s="46"/>
      <c r="AB17" s="48"/>
      <c r="AC17" s="48"/>
      <c r="AD17" s="49"/>
    </row>
    <row r="18" spans="2:30" x14ac:dyDescent="0.15">
      <c r="B18" s="38" t="s">
        <v>691</v>
      </c>
      <c r="C18" s="39" t="s">
        <v>45</v>
      </c>
      <c r="D18" s="39" t="s">
        <v>45</v>
      </c>
      <c r="E18" s="39"/>
      <c r="F18" s="40" t="s">
        <v>514</v>
      </c>
      <c r="G18" s="40" t="s">
        <v>45</v>
      </c>
      <c r="H18" s="41">
        <v>0</v>
      </c>
      <c r="I18" s="42">
        <v>0</v>
      </c>
      <c r="J18" s="43">
        <v>0</v>
      </c>
      <c r="K18" s="41">
        <v>0</v>
      </c>
      <c r="L18" s="42">
        <v>840392</v>
      </c>
      <c r="M18" s="43">
        <v>28204</v>
      </c>
      <c r="N18" s="41">
        <v>868596</v>
      </c>
      <c r="O18" s="42">
        <v>0</v>
      </c>
      <c r="P18" s="43">
        <v>0</v>
      </c>
      <c r="Q18" s="41">
        <v>0</v>
      </c>
      <c r="R18" s="42">
        <v>0</v>
      </c>
      <c r="S18" s="43">
        <v>3644</v>
      </c>
      <c r="T18" s="44">
        <v>3644</v>
      </c>
      <c r="U18" s="45">
        <v>840392</v>
      </c>
      <c r="V18" s="43">
        <v>31848</v>
      </c>
      <c r="W18" s="44">
        <v>872240</v>
      </c>
      <c r="X18" s="45">
        <v>-872240</v>
      </c>
      <c r="Y18" s="46">
        <v>0</v>
      </c>
      <c r="Z18" s="47">
        <f t="shared" si="0"/>
        <v>-840392</v>
      </c>
      <c r="AA18" s="46">
        <f t="shared" si="1"/>
        <v>0</v>
      </c>
      <c r="AB18" s="48" t="s">
        <v>525</v>
      </c>
      <c r="AC18" s="48" t="s">
        <v>508</v>
      </c>
      <c r="AD18" s="49"/>
    </row>
    <row r="19" spans="2:30" x14ac:dyDescent="0.15">
      <c r="B19" s="38" t="s">
        <v>46</v>
      </c>
      <c r="C19" s="39" t="s">
        <v>47</v>
      </c>
      <c r="D19" s="39" t="s">
        <v>45</v>
      </c>
      <c r="E19" s="39" t="s">
        <v>849</v>
      </c>
      <c r="F19" s="40" t="s">
        <v>514</v>
      </c>
      <c r="G19" s="40" t="s">
        <v>45</v>
      </c>
      <c r="H19" s="41">
        <v>0</v>
      </c>
      <c r="I19" s="42">
        <v>0</v>
      </c>
      <c r="J19" s="43">
        <v>0</v>
      </c>
      <c r="K19" s="41">
        <v>0</v>
      </c>
      <c r="L19" s="42">
        <v>840392</v>
      </c>
      <c r="M19" s="43">
        <v>28204</v>
      </c>
      <c r="N19" s="41">
        <v>868596</v>
      </c>
      <c r="O19" s="42">
        <v>0</v>
      </c>
      <c r="P19" s="43">
        <v>0</v>
      </c>
      <c r="Q19" s="41">
        <v>0</v>
      </c>
      <c r="R19" s="42">
        <v>0</v>
      </c>
      <c r="S19" s="43">
        <v>3644</v>
      </c>
      <c r="T19" s="44">
        <v>3644</v>
      </c>
      <c r="U19" s="45">
        <v>840392</v>
      </c>
      <c r="V19" s="43">
        <v>31848</v>
      </c>
      <c r="W19" s="44">
        <v>872240</v>
      </c>
      <c r="X19" s="45">
        <v>-872240</v>
      </c>
      <c r="Y19" s="46">
        <v>0</v>
      </c>
      <c r="Z19" s="47">
        <f t="shared" si="0"/>
        <v>-840392</v>
      </c>
      <c r="AA19" s="46">
        <f t="shared" si="1"/>
        <v>0</v>
      </c>
      <c r="AB19" s="48" t="s">
        <v>525</v>
      </c>
      <c r="AC19" s="48" t="s">
        <v>508</v>
      </c>
      <c r="AD19" s="49"/>
    </row>
    <row r="20" spans="2:30" x14ac:dyDescent="0.15">
      <c r="B20" s="38" t="s">
        <v>0</v>
      </c>
      <c r="C20" s="39" t="s">
        <v>0</v>
      </c>
      <c r="D20" s="39"/>
      <c r="E20" s="39"/>
      <c r="F20" s="40"/>
      <c r="G20" s="40"/>
      <c r="H20" s="41"/>
      <c r="I20" s="42"/>
      <c r="J20" s="43"/>
      <c r="K20" s="41"/>
      <c r="L20" s="42"/>
      <c r="M20" s="43"/>
      <c r="N20" s="41"/>
      <c r="O20" s="42"/>
      <c r="P20" s="43"/>
      <c r="Q20" s="41"/>
      <c r="R20" s="42"/>
      <c r="S20" s="43"/>
      <c r="T20" s="44"/>
      <c r="U20" s="45"/>
      <c r="V20" s="43"/>
      <c r="W20" s="44"/>
      <c r="X20" s="45"/>
      <c r="Y20" s="46"/>
      <c r="Z20" s="47"/>
      <c r="AA20" s="46"/>
      <c r="AB20" s="48"/>
      <c r="AC20" s="48"/>
      <c r="AD20" s="49"/>
    </row>
    <row r="21" spans="2:30" x14ac:dyDescent="0.15">
      <c r="B21" s="38" t="s">
        <v>692</v>
      </c>
      <c r="C21" s="39" t="s">
        <v>48</v>
      </c>
      <c r="D21" s="39" t="s">
        <v>564</v>
      </c>
      <c r="E21" s="39"/>
      <c r="F21" s="40" t="s">
        <v>511</v>
      </c>
      <c r="G21" s="40" t="s">
        <v>518</v>
      </c>
      <c r="H21" s="41">
        <v>754650</v>
      </c>
      <c r="I21" s="42">
        <v>0</v>
      </c>
      <c r="J21" s="43">
        <v>0</v>
      </c>
      <c r="K21" s="41">
        <v>0</v>
      </c>
      <c r="L21" s="42">
        <v>524652</v>
      </c>
      <c r="M21" s="43">
        <v>85560</v>
      </c>
      <c r="N21" s="41">
        <v>610212</v>
      </c>
      <c r="O21" s="42">
        <v>0</v>
      </c>
      <c r="P21" s="43">
        <v>0</v>
      </c>
      <c r="Q21" s="41">
        <v>0</v>
      </c>
      <c r="R21" s="42">
        <v>0</v>
      </c>
      <c r="S21" s="43">
        <v>30691</v>
      </c>
      <c r="T21" s="44">
        <v>30691</v>
      </c>
      <c r="U21" s="45">
        <v>524652</v>
      </c>
      <c r="V21" s="43">
        <v>116251</v>
      </c>
      <c r="W21" s="44">
        <v>640903</v>
      </c>
      <c r="X21" s="45">
        <v>113747</v>
      </c>
      <c r="Y21" s="46">
        <v>15.07</v>
      </c>
      <c r="Z21" s="47">
        <f t="shared" si="0"/>
        <v>229998</v>
      </c>
      <c r="AA21" s="46">
        <f t="shared" si="1"/>
        <v>30.48</v>
      </c>
      <c r="AB21" s="48" t="s">
        <v>556</v>
      </c>
      <c r="AC21" s="48" t="s">
        <v>508</v>
      </c>
      <c r="AD21" s="49"/>
    </row>
    <row r="22" spans="2:30" x14ac:dyDescent="0.15">
      <c r="B22" s="38" t="s">
        <v>49</v>
      </c>
      <c r="C22" s="39" t="s">
        <v>50</v>
      </c>
      <c r="D22" s="39" t="s">
        <v>564</v>
      </c>
      <c r="E22" s="39" t="s">
        <v>849</v>
      </c>
      <c r="F22" s="40" t="s">
        <v>511</v>
      </c>
      <c r="G22" s="40" t="s">
        <v>518</v>
      </c>
      <c r="H22" s="41">
        <v>754650</v>
      </c>
      <c r="I22" s="42">
        <v>0</v>
      </c>
      <c r="J22" s="43">
        <v>0</v>
      </c>
      <c r="K22" s="41">
        <v>0</v>
      </c>
      <c r="L22" s="42">
        <v>524652</v>
      </c>
      <c r="M22" s="43">
        <v>85560</v>
      </c>
      <c r="N22" s="41">
        <v>610212</v>
      </c>
      <c r="O22" s="42">
        <v>0</v>
      </c>
      <c r="P22" s="43">
        <v>0</v>
      </c>
      <c r="Q22" s="41">
        <v>0</v>
      </c>
      <c r="R22" s="42">
        <v>0</v>
      </c>
      <c r="S22" s="43">
        <v>30691</v>
      </c>
      <c r="T22" s="44">
        <v>30691</v>
      </c>
      <c r="U22" s="45">
        <v>524652</v>
      </c>
      <c r="V22" s="43">
        <v>116251</v>
      </c>
      <c r="W22" s="44">
        <v>640903</v>
      </c>
      <c r="X22" s="45">
        <v>113747</v>
      </c>
      <c r="Y22" s="46">
        <v>15.07</v>
      </c>
      <c r="Z22" s="47">
        <f t="shared" si="0"/>
        <v>229998</v>
      </c>
      <c r="AA22" s="46">
        <f t="shared" si="1"/>
        <v>30.48</v>
      </c>
      <c r="AB22" s="48" t="s">
        <v>556</v>
      </c>
      <c r="AC22" s="48" t="s">
        <v>508</v>
      </c>
      <c r="AD22" s="49"/>
    </row>
    <row r="23" spans="2:30" x14ac:dyDescent="0.15">
      <c r="B23" s="38" t="s">
        <v>0</v>
      </c>
      <c r="C23" s="39" t="s">
        <v>0</v>
      </c>
      <c r="D23" s="39"/>
      <c r="E23" s="39"/>
      <c r="F23" s="40"/>
      <c r="G23" s="40"/>
      <c r="H23" s="41"/>
      <c r="I23" s="42"/>
      <c r="J23" s="43"/>
      <c r="K23" s="41"/>
      <c r="L23" s="42"/>
      <c r="M23" s="43"/>
      <c r="N23" s="41"/>
      <c r="O23" s="42"/>
      <c r="P23" s="43"/>
      <c r="Q23" s="41"/>
      <c r="R23" s="42"/>
      <c r="S23" s="43"/>
      <c r="T23" s="44"/>
      <c r="U23" s="45"/>
      <c r="V23" s="43"/>
      <c r="W23" s="44"/>
      <c r="X23" s="45"/>
      <c r="Y23" s="46"/>
      <c r="Z23" s="47"/>
      <c r="AA23" s="46"/>
      <c r="AB23" s="48"/>
      <c r="AC23" s="48"/>
      <c r="AD23" s="49"/>
    </row>
    <row r="24" spans="2:30" x14ac:dyDescent="0.15">
      <c r="B24" s="38" t="s">
        <v>693</v>
      </c>
      <c r="C24" s="39" t="s">
        <v>51</v>
      </c>
      <c r="D24" s="39" t="s">
        <v>650</v>
      </c>
      <c r="E24" s="39"/>
      <c r="F24" s="40" t="s">
        <v>509</v>
      </c>
      <c r="G24" s="40" t="s">
        <v>524</v>
      </c>
      <c r="H24" s="41">
        <v>648000</v>
      </c>
      <c r="I24" s="42">
        <v>0</v>
      </c>
      <c r="J24" s="43">
        <v>0</v>
      </c>
      <c r="K24" s="41">
        <v>0</v>
      </c>
      <c r="L24" s="42">
        <v>481770</v>
      </c>
      <c r="M24" s="43">
        <v>94549</v>
      </c>
      <c r="N24" s="41">
        <v>576319</v>
      </c>
      <c r="O24" s="42">
        <v>0</v>
      </c>
      <c r="P24" s="43">
        <v>0</v>
      </c>
      <c r="Q24" s="41">
        <v>0</v>
      </c>
      <c r="R24" s="42">
        <v>0</v>
      </c>
      <c r="S24" s="43">
        <v>16667</v>
      </c>
      <c r="T24" s="44">
        <v>16667</v>
      </c>
      <c r="U24" s="45">
        <v>481770</v>
      </c>
      <c r="V24" s="43">
        <v>111216</v>
      </c>
      <c r="W24" s="44">
        <v>592986</v>
      </c>
      <c r="X24" s="45">
        <v>55014</v>
      </c>
      <c r="Y24" s="46">
        <v>8.49</v>
      </c>
      <c r="Z24" s="47">
        <f t="shared" si="0"/>
        <v>166230</v>
      </c>
      <c r="AA24" s="46">
        <f t="shared" si="1"/>
        <v>25.65</v>
      </c>
      <c r="AB24" s="48" t="s">
        <v>528</v>
      </c>
      <c r="AC24" s="48" t="s">
        <v>508</v>
      </c>
      <c r="AD24" s="49"/>
    </row>
    <row r="25" spans="2:30" x14ac:dyDescent="0.15">
      <c r="B25" s="38" t="s">
        <v>52</v>
      </c>
      <c r="C25" s="39" t="s">
        <v>53</v>
      </c>
      <c r="D25" s="39" t="s">
        <v>650</v>
      </c>
      <c r="E25" s="39" t="s">
        <v>849</v>
      </c>
      <c r="F25" s="40" t="s">
        <v>509</v>
      </c>
      <c r="G25" s="40" t="s">
        <v>524</v>
      </c>
      <c r="H25" s="41">
        <v>648000</v>
      </c>
      <c r="I25" s="42">
        <v>0</v>
      </c>
      <c r="J25" s="43">
        <v>0</v>
      </c>
      <c r="K25" s="41">
        <v>0</v>
      </c>
      <c r="L25" s="42">
        <v>481770</v>
      </c>
      <c r="M25" s="43">
        <v>94549</v>
      </c>
      <c r="N25" s="41">
        <v>576319</v>
      </c>
      <c r="O25" s="42">
        <v>0</v>
      </c>
      <c r="P25" s="43">
        <v>0</v>
      </c>
      <c r="Q25" s="41">
        <v>0</v>
      </c>
      <c r="R25" s="42">
        <v>0</v>
      </c>
      <c r="S25" s="43">
        <v>16667</v>
      </c>
      <c r="T25" s="44">
        <v>16667</v>
      </c>
      <c r="U25" s="45">
        <v>481770</v>
      </c>
      <c r="V25" s="43">
        <v>111216</v>
      </c>
      <c r="W25" s="44">
        <v>592986</v>
      </c>
      <c r="X25" s="45">
        <v>55014</v>
      </c>
      <c r="Y25" s="46">
        <v>8.49</v>
      </c>
      <c r="Z25" s="47">
        <f t="shared" si="0"/>
        <v>166230</v>
      </c>
      <c r="AA25" s="46">
        <f t="shared" si="1"/>
        <v>25.65</v>
      </c>
      <c r="AB25" s="48" t="s">
        <v>528</v>
      </c>
      <c r="AC25" s="48" t="s">
        <v>508</v>
      </c>
      <c r="AD25" s="49"/>
    </row>
    <row r="26" spans="2:30" x14ac:dyDescent="0.15">
      <c r="B26" s="38" t="s">
        <v>0</v>
      </c>
      <c r="C26" s="39" t="s">
        <v>0</v>
      </c>
      <c r="D26" s="39"/>
      <c r="E26" s="39"/>
      <c r="F26" s="40"/>
      <c r="G26" s="40"/>
      <c r="H26" s="41"/>
      <c r="I26" s="42"/>
      <c r="J26" s="43"/>
      <c r="K26" s="41"/>
      <c r="L26" s="42"/>
      <c r="M26" s="43"/>
      <c r="N26" s="41"/>
      <c r="O26" s="42"/>
      <c r="P26" s="43"/>
      <c r="Q26" s="41"/>
      <c r="R26" s="42"/>
      <c r="S26" s="43"/>
      <c r="T26" s="44"/>
      <c r="U26" s="45"/>
      <c r="V26" s="43"/>
      <c r="W26" s="44"/>
      <c r="X26" s="45"/>
      <c r="Y26" s="46"/>
      <c r="Z26" s="47"/>
      <c r="AA26" s="46"/>
      <c r="AB26" s="48"/>
      <c r="AC26" s="48"/>
      <c r="AD26" s="49"/>
    </row>
    <row r="27" spans="2:30" x14ac:dyDescent="0.15">
      <c r="B27" s="38" t="s">
        <v>694</v>
      </c>
      <c r="C27" s="39" t="s">
        <v>10</v>
      </c>
      <c r="D27" s="39" t="s">
        <v>534</v>
      </c>
      <c r="E27" s="39"/>
      <c r="F27" s="40" t="s">
        <v>512</v>
      </c>
      <c r="G27" s="40" t="s">
        <v>524</v>
      </c>
      <c r="H27" s="41">
        <v>850000</v>
      </c>
      <c r="I27" s="42">
        <v>0</v>
      </c>
      <c r="J27" s="43">
        <v>0</v>
      </c>
      <c r="K27" s="41">
        <v>0</v>
      </c>
      <c r="L27" s="42">
        <v>573113</v>
      </c>
      <c r="M27" s="43">
        <v>110480</v>
      </c>
      <c r="N27" s="41">
        <v>683593</v>
      </c>
      <c r="O27" s="42">
        <v>0</v>
      </c>
      <c r="P27" s="43">
        <v>0</v>
      </c>
      <c r="Q27" s="41">
        <v>0</v>
      </c>
      <c r="R27" s="42">
        <v>0</v>
      </c>
      <c r="S27" s="43">
        <v>22410</v>
      </c>
      <c r="T27" s="44">
        <v>22410</v>
      </c>
      <c r="U27" s="45">
        <v>573113</v>
      </c>
      <c r="V27" s="43">
        <v>132890</v>
      </c>
      <c r="W27" s="44">
        <v>706003</v>
      </c>
      <c r="X27" s="45">
        <v>143997</v>
      </c>
      <c r="Y27" s="46">
        <v>16.940000000000001</v>
      </c>
      <c r="Z27" s="47">
        <f t="shared" si="0"/>
        <v>276887</v>
      </c>
      <c r="AA27" s="46">
        <f t="shared" si="1"/>
        <v>32.57</v>
      </c>
      <c r="AB27" s="48" t="s">
        <v>525</v>
      </c>
      <c r="AC27" s="48" t="s">
        <v>508</v>
      </c>
      <c r="AD27" s="49"/>
    </row>
    <row r="28" spans="2:30" x14ac:dyDescent="0.15">
      <c r="B28" s="38" t="s">
        <v>54</v>
      </c>
      <c r="C28" s="39" t="s">
        <v>55</v>
      </c>
      <c r="D28" s="39" t="s">
        <v>534</v>
      </c>
      <c r="E28" s="39" t="s">
        <v>849</v>
      </c>
      <c r="F28" s="40" t="s">
        <v>512</v>
      </c>
      <c r="G28" s="40" t="s">
        <v>524</v>
      </c>
      <c r="H28" s="41">
        <v>850000</v>
      </c>
      <c r="I28" s="42">
        <v>0</v>
      </c>
      <c r="J28" s="43">
        <v>0</v>
      </c>
      <c r="K28" s="41">
        <v>0</v>
      </c>
      <c r="L28" s="42">
        <v>573113</v>
      </c>
      <c r="M28" s="43">
        <v>110480</v>
      </c>
      <c r="N28" s="41">
        <v>683593</v>
      </c>
      <c r="O28" s="42">
        <v>0</v>
      </c>
      <c r="P28" s="43">
        <v>0</v>
      </c>
      <c r="Q28" s="41">
        <v>0</v>
      </c>
      <c r="R28" s="42">
        <v>0</v>
      </c>
      <c r="S28" s="43">
        <v>22410</v>
      </c>
      <c r="T28" s="44">
        <v>22410</v>
      </c>
      <c r="U28" s="45">
        <v>573113</v>
      </c>
      <c r="V28" s="43">
        <v>132890</v>
      </c>
      <c r="W28" s="44">
        <v>706003</v>
      </c>
      <c r="X28" s="45">
        <v>143997</v>
      </c>
      <c r="Y28" s="46">
        <v>16.940000000000001</v>
      </c>
      <c r="Z28" s="47">
        <f t="shared" si="0"/>
        <v>276887</v>
      </c>
      <c r="AA28" s="46">
        <f t="shared" si="1"/>
        <v>32.57</v>
      </c>
      <c r="AB28" s="48" t="s">
        <v>556</v>
      </c>
      <c r="AC28" s="48" t="s">
        <v>508</v>
      </c>
      <c r="AD28" s="49"/>
    </row>
    <row r="29" spans="2:30" x14ac:dyDescent="0.15">
      <c r="B29" s="38" t="s">
        <v>0</v>
      </c>
      <c r="C29" s="39" t="s">
        <v>0</v>
      </c>
      <c r="D29" s="39"/>
      <c r="E29" s="39"/>
      <c r="F29" s="40"/>
      <c r="G29" s="40"/>
      <c r="H29" s="41"/>
      <c r="I29" s="42"/>
      <c r="J29" s="43"/>
      <c r="K29" s="41"/>
      <c r="L29" s="42"/>
      <c r="M29" s="43"/>
      <c r="N29" s="41"/>
      <c r="O29" s="42"/>
      <c r="P29" s="43"/>
      <c r="Q29" s="41"/>
      <c r="R29" s="42"/>
      <c r="S29" s="43"/>
      <c r="T29" s="44"/>
      <c r="U29" s="45"/>
      <c r="V29" s="43"/>
      <c r="W29" s="44"/>
      <c r="X29" s="45"/>
      <c r="Y29" s="46"/>
      <c r="Z29" s="47"/>
      <c r="AA29" s="46"/>
      <c r="AB29" s="48"/>
      <c r="AC29" s="48"/>
      <c r="AD29" s="49"/>
    </row>
    <row r="30" spans="2:30" x14ac:dyDescent="0.15">
      <c r="B30" s="38" t="s">
        <v>695</v>
      </c>
      <c r="C30" s="39" t="s">
        <v>56</v>
      </c>
      <c r="D30" s="39" t="s">
        <v>628</v>
      </c>
      <c r="E30" s="39"/>
      <c r="F30" s="40" t="s">
        <v>509</v>
      </c>
      <c r="G30" s="40" t="s">
        <v>524</v>
      </c>
      <c r="H30" s="41">
        <v>410000</v>
      </c>
      <c r="I30" s="42">
        <v>0</v>
      </c>
      <c r="J30" s="43">
        <v>0</v>
      </c>
      <c r="K30" s="41">
        <v>0</v>
      </c>
      <c r="L30" s="42">
        <v>198935</v>
      </c>
      <c r="M30" s="43">
        <v>39043</v>
      </c>
      <c r="N30" s="41">
        <v>237978</v>
      </c>
      <c r="O30" s="42">
        <v>217000</v>
      </c>
      <c r="P30" s="43">
        <v>0</v>
      </c>
      <c r="Q30" s="41">
        <v>217000</v>
      </c>
      <c r="R30" s="42">
        <v>4600</v>
      </c>
      <c r="S30" s="43">
        <v>6884</v>
      </c>
      <c r="T30" s="44">
        <v>11484</v>
      </c>
      <c r="U30" s="45">
        <v>420535</v>
      </c>
      <c r="V30" s="43">
        <v>45927</v>
      </c>
      <c r="W30" s="44">
        <v>466462</v>
      </c>
      <c r="X30" s="45">
        <v>-56462</v>
      </c>
      <c r="Y30" s="46">
        <v>-13.77</v>
      </c>
      <c r="Z30" s="47">
        <f t="shared" si="0"/>
        <v>-10535</v>
      </c>
      <c r="AA30" s="46">
        <f t="shared" si="1"/>
        <v>-2.57</v>
      </c>
      <c r="AB30" s="48" t="s">
        <v>528</v>
      </c>
      <c r="AC30" s="48" t="s">
        <v>508</v>
      </c>
      <c r="AD30" s="49"/>
    </row>
    <row r="31" spans="2:30" x14ac:dyDescent="0.15">
      <c r="B31" s="38" t="s">
        <v>57</v>
      </c>
      <c r="C31" s="39" t="s">
        <v>58</v>
      </c>
      <c r="D31" s="39" t="s">
        <v>628</v>
      </c>
      <c r="E31" s="39" t="s">
        <v>849</v>
      </c>
      <c r="F31" s="40" t="s">
        <v>509</v>
      </c>
      <c r="G31" s="40" t="s">
        <v>524</v>
      </c>
      <c r="H31" s="41">
        <v>410000</v>
      </c>
      <c r="I31" s="42">
        <v>0</v>
      </c>
      <c r="J31" s="43">
        <v>0</v>
      </c>
      <c r="K31" s="41">
        <v>0</v>
      </c>
      <c r="L31" s="42">
        <v>198935</v>
      </c>
      <c r="M31" s="43">
        <v>39043</v>
      </c>
      <c r="N31" s="41">
        <v>237978</v>
      </c>
      <c r="O31" s="42">
        <v>217000</v>
      </c>
      <c r="P31" s="43">
        <v>0</v>
      </c>
      <c r="Q31" s="41">
        <v>217000</v>
      </c>
      <c r="R31" s="42">
        <v>4600</v>
      </c>
      <c r="S31" s="43">
        <v>6884</v>
      </c>
      <c r="T31" s="44">
        <v>11484</v>
      </c>
      <c r="U31" s="45">
        <v>420535</v>
      </c>
      <c r="V31" s="43">
        <v>45927</v>
      </c>
      <c r="W31" s="44">
        <v>466462</v>
      </c>
      <c r="X31" s="45">
        <v>-56462</v>
      </c>
      <c r="Y31" s="46">
        <v>-13.77</v>
      </c>
      <c r="Z31" s="47">
        <f t="shared" si="0"/>
        <v>-10535</v>
      </c>
      <c r="AA31" s="46">
        <f t="shared" si="1"/>
        <v>-2.57</v>
      </c>
      <c r="AB31" s="48" t="s">
        <v>528</v>
      </c>
      <c r="AC31" s="48" t="s">
        <v>508</v>
      </c>
      <c r="AD31" s="49"/>
    </row>
    <row r="32" spans="2:30" x14ac:dyDescent="0.15">
      <c r="B32" s="38" t="s">
        <v>0</v>
      </c>
      <c r="C32" s="39" t="s">
        <v>0</v>
      </c>
      <c r="D32" s="39"/>
      <c r="E32" s="39"/>
      <c r="F32" s="40"/>
      <c r="G32" s="40"/>
      <c r="H32" s="41"/>
      <c r="I32" s="42"/>
      <c r="J32" s="43"/>
      <c r="K32" s="41"/>
      <c r="L32" s="42"/>
      <c r="M32" s="43"/>
      <c r="N32" s="41"/>
      <c r="O32" s="42"/>
      <c r="P32" s="43"/>
      <c r="Q32" s="41"/>
      <c r="R32" s="42"/>
      <c r="S32" s="43"/>
      <c r="T32" s="44"/>
      <c r="U32" s="45"/>
      <c r="V32" s="43"/>
      <c r="W32" s="44"/>
      <c r="X32" s="45"/>
      <c r="Y32" s="46"/>
      <c r="Z32" s="47"/>
      <c r="AA32" s="46"/>
      <c r="AB32" s="48"/>
      <c r="AC32" s="48"/>
      <c r="AD32" s="49"/>
    </row>
    <row r="33" spans="2:30" x14ac:dyDescent="0.15">
      <c r="B33" s="38" t="s">
        <v>696</v>
      </c>
      <c r="C33" s="39" t="s">
        <v>59</v>
      </c>
      <c r="D33" s="39" t="s">
        <v>633</v>
      </c>
      <c r="E33" s="39"/>
      <c r="F33" s="40" t="s">
        <v>512</v>
      </c>
      <c r="G33" s="40" t="s">
        <v>520</v>
      </c>
      <c r="H33" s="41">
        <v>1079027</v>
      </c>
      <c r="I33" s="42">
        <v>0</v>
      </c>
      <c r="J33" s="43">
        <v>0</v>
      </c>
      <c r="K33" s="41">
        <v>0</v>
      </c>
      <c r="L33" s="42">
        <v>583853</v>
      </c>
      <c r="M33" s="43">
        <v>95216</v>
      </c>
      <c r="N33" s="41">
        <v>679069</v>
      </c>
      <c r="O33" s="42">
        <v>0</v>
      </c>
      <c r="P33" s="43">
        <v>0</v>
      </c>
      <c r="Q33" s="41">
        <v>0</v>
      </c>
      <c r="R33" s="42">
        <v>0</v>
      </c>
      <c r="S33" s="43">
        <v>34154</v>
      </c>
      <c r="T33" s="44">
        <v>34154</v>
      </c>
      <c r="U33" s="45">
        <v>583853</v>
      </c>
      <c r="V33" s="43">
        <v>129370</v>
      </c>
      <c r="W33" s="44">
        <v>713223</v>
      </c>
      <c r="X33" s="45">
        <v>365804</v>
      </c>
      <c r="Y33" s="46">
        <v>33.9</v>
      </c>
      <c r="Z33" s="47">
        <f t="shared" si="0"/>
        <v>495174</v>
      </c>
      <c r="AA33" s="46">
        <f t="shared" si="1"/>
        <v>45.89</v>
      </c>
      <c r="AB33" s="48" t="s">
        <v>556</v>
      </c>
      <c r="AC33" s="48" t="s">
        <v>508</v>
      </c>
      <c r="AD33" s="49"/>
    </row>
    <row r="34" spans="2:30" x14ac:dyDescent="0.15">
      <c r="B34" s="38" t="s">
        <v>60</v>
      </c>
      <c r="C34" s="39" t="s">
        <v>61</v>
      </c>
      <c r="D34" s="39" t="s">
        <v>633</v>
      </c>
      <c r="E34" s="39" t="s">
        <v>849</v>
      </c>
      <c r="F34" s="40" t="s">
        <v>512</v>
      </c>
      <c r="G34" s="40" t="s">
        <v>520</v>
      </c>
      <c r="H34" s="41">
        <v>1079027</v>
      </c>
      <c r="I34" s="42">
        <v>0</v>
      </c>
      <c r="J34" s="43">
        <v>0</v>
      </c>
      <c r="K34" s="41">
        <v>0</v>
      </c>
      <c r="L34" s="42">
        <v>583853</v>
      </c>
      <c r="M34" s="43">
        <v>95216</v>
      </c>
      <c r="N34" s="41">
        <v>679069</v>
      </c>
      <c r="O34" s="42">
        <v>0</v>
      </c>
      <c r="P34" s="43">
        <v>0</v>
      </c>
      <c r="Q34" s="41">
        <v>0</v>
      </c>
      <c r="R34" s="42">
        <v>0</v>
      </c>
      <c r="S34" s="43">
        <v>34154</v>
      </c>
      <c r="T34" s="44">
        <v>34154</v>
      </c>
      <c r="U34" s="45">
        <v>583853</v>
      </c>
      <c r="V34" s="43">
        <v>129370</v>
      </c>
      <c r="W34" s="44">
        <v>713223</v>
      </c>
      <c r="X34" s="45">
        <v>365804</v>
      </c>
      <c r="Y34" s="46">
        <v>33.9</v>
      </c>
      <c r="Z34" s="47">
        <f t="shared" si="0"/>
        <v>495174</v>
      </c>
      <c r="AA34" s="46">
        <f t="shared" si="1"/>
        <v>45.89</v>
      </c>
      <c r="AB34" s="48" t="s">
        <v>556</v>
      </c>
      <c r="AC34" s="48" t="s">
        <v>508</v>
      </c>
      <c r="AD34" s="49"/>
    </row>
    <row r="35" spans="2:30" x14ac:dyDescent="0.15">
      <c r="B35" s="38" t="s">
        <v>0</v>
      </c>
      <c r="C35" s="39" t="s">
        <v>0</v>
      </c>
      <c r="D35" s="39"/>
      <c r="E35" s="39"/>
      <c r="F35" s="40"/>
      <c r="G35" s="40"/>
      <c r="H35" s="41"/>
      <c r="I35" s="42"/>
      <c r="J35" s="43"/>
      <c r="K35" s="41"/>
      <c r="L35" s="42"/>
      <c r="M35" s="43"/>
      <c r="N35" s="41"/>
      <c r="O35" s="42"/>
      <c r="P35" s="43"/>
      <c r="Q35" s="41"/>
      <c r="R35" s="42"/>
      <c r="S35" s="43"/>
      <c r="T35" s="44"/>
      <c r="U35" s="45"/>
      <c r="V35" s="43"/>
      <c r="W35" s="44"/>
      <c r="X35" s="45"/>
      <c r="Y35" s="46"/>
      <c r="Z35" s="47"/>
      <c r="AA35" s="46"/>
      <c r="AB35" s="48"/>
      <c r="AC35" s="48"/>
      <c r="AD35" s="49"/>
    </row>
    <row r="36" spans="2:30" x14ac:dyDescent="0.15">
      <c r="B36" s="38" t="s">
        <v>697</v>
      </c>
      <c r="C36" s="39" t="s">
        <v>13</v>
      </c>
      <c r="D36" s="39" t="s">
        <v>648</v>
      </c>
      <c r="E36" s="39"/>
      <c r="F36" s="40" t="s">
        <v>512</v>
      </c>
      <c r="G36" s="40" t="s">
        <v>517</v>
      </c>
      <c r="H36" s="41">
        <v>647850</v>
      </c>
      <c r="I36" s="42">
        <v>0</v>
      </c>
      <c r="J36" s="43">
        <v>0</v>
      </c>
      <c r="K36" s="41">
        <v>0</v>
      </c>
      <c r="L36" s="42">
        <v>416125</v>
      </c>
      <c r="M36" s="43">
        <v>91087</v>
      </c>
      <c r="N36" s="41">
        <v>507212</v>
      </c>
      <c r="O36" s="42">
        <v>0</v>
      </c>
      <c r="P36" s="43">
        <v>0</v>
      </c>
      <c r="Q36" s="41">
        <v>0</v>
      </c>
      <c r="R36" s="42">
        <v>3080</v>
      </c>
      <c r="S36" s="43">
        <v>356218</v>
      </c>
      <c r="T36" s="44">
        <v>359298</v>
      </c>
      <c r="U36" s="45">
        <v>419205</v>
      </c>
      <c r="V36" s="43">
        <v>447305</v>
      </c>
      <c r="W36" s="44">
        <v>866510</v>
      </c>
      <c r="X36" s="45">
        <v>-218660</v>
      </c>
      <c r="Y36" s="46">
        <v>-33.75</v>
      </c>
      <c r="Z36" s="47">
        <f t="shared" si="0"/>
        <v>228645</v>
      </c>
      <c r="AA36" s="46">
        <f t="shared" si="1"/>
        <v>35.29</v>
      </c>
      <c r="AB36" s="48" t="s">
        <v>525</v>
      </c>
      <c r="AC36" s="48" t="s">
        <v>508</v>
      </c>
      <c r="AD36" s="49"/>
    </row>
    <row r="37" spans="2:30" x14ac:dyDescent="0.15">
      <c r="B37" s="38" t="s">
        <v>62</v>
      </c>
      <c r="C37" s="39" t="s">
        <v>63</v>
      </c>
      <c r="D37" s="39" t="s">
        <v>648</v>
      </c>
      <c r="E37" s="39" t="s">
        <v>849</v>
      </c>
      <c r="F37" s="40" t="s">
        <v>512</v>
      </c>
      <c r="G37" s="40" t="s">
        <v>517</v>
      </c>
      <c r="H37" s="41">
        <v>647850</v>
      </c>
      <c r="I37" s="42">
        <v>0</v>
      </c>
      <c r="J37" s="43">
        <v>0</v>
      </c>
      <c r="K37" s="41">
        <v>0</v>
      </c>
      <c r="L37" s="42">
        <v>416125</v>
      </c>
      <c r="M37" s="43">
        <v>91087</v>
      </c>
      <c r="N37" s="41">
        <v>507212</v>
      </c>
      <c r="O37" s="42">
        <v>0</v>
      </c>
      <c r="P37" s="43">
        <v>0</v>
      </c>
      <c r="Q37" s="41">
        <v>0</v>
      </c>
      <c r="R37" s="42">
        <v>3080</v>
      </c>
      <c r="S37" s="43">
        <v>356218</v>
      </c>
      <c r="T37" s="44">
        <v>359298</v>
      </c>
      <c r="U37" s="45">
        <v>419205</v>
      </c>
      <c r="V37" s="43">
        <v>447305</v>
      </c>
      <c r="W37" s="44">
        <v>866510</v>
      </c>
      <c r="X37" s="45">
        <v>-218660</v>
      </c>
      <c r="Y37" s="46">
        <v>-33.75</v>
      </c>
      <c r="Z37" s="47">
        <f t="shared" si="0"/>
        <v>228645</v>
      </c>
      <c r="AA37" s="46">
        <f t="shared" si="1"/>
        <v>35.29</v>
      </c>
      <c r="AB37" s="48" t="s">
        <v>528</v>
      </c>
      <c r="AC37" s="48" t="s">
        <v>508</v>
      </c>
      <c r="AD37" s="49"/>
    </row>
    <row r="38" spans="2:30" x14ac:dyDescent="0.15">
      <c r="B38" s="38" t="s">
        <v>0</v>
      </c>
      <c r="C38" s="39" t="s">
        <v>0</v>
      </c>
      <c r="D38" s="39"/>
      <c r="E38" s="39"/>
      <c r="F38" s="40"/>
      <c r="G38" s="40"/>
      <c r="H38" s="41"/>
      <c r="I38" s="42"/>
      <c r="J38" s="43"/>
      <c r="K38" s="41"/>
      <c r="L38" s="42"/>
      <c r="M38" s="43"/>
      <c r="N38" s="41"/>
      <c r="O38" s="42"/>
      <c r="P38" s="43"/>
      <c r="Q38" s="41"/>
      <c r="R38" s="42"/>
      <c r="S38" s="43"/>
      <c r="T38" s="44"/>
      <c r="U38" s="45"/>
      <c r="V38" s="43"/>
      <c r="W38" s="44"/>
      <c r="X38" s="45"/>
      <c r="Y38" s="46"/>
      <c r="Z38" s="47"/>
      <c r="AA38" s="46"/>
      <c r="AB38" s="48"/>
      <c r="AC38" s="48"/>
      <c r="AD38" s="49"/>
    </row>
    <row r="39" spans="2:30" x14ac:dyDescent="0.15">
      <c r="B39" s="38" t="s">
        <v>698</v>
      </c>
      <c r="C39" s="39" t="s">
        <v>64</v>
      </c>
      <c r="D39" s="39" t="s">
        <v>648</v>
      </c>
      <c r="E39" s="39"/>
      <c r="F39" s="40" t="s">
        <v>512</v>
      </c>
      <c r="G39" s="40" t="s">
        <v>520</v>
      </c>
      <c r="H39" s="41">
        <v>860283</v>
      </c>
      <c r="I39" s="42">
        <v>0</v>
      </c>
      <c r="J39" s="43">
        <v>0</v>
      </c>
      <c r="K39" s="41">
        <v>0</v>
      </c>
      <c r="L39" s="42">
        <v>573351</v>
      </c>
      <c r="M39" s="43">
        <v>93503</v>
      </c>
      <c r="N39" s="41">
        <v>666854</v>
      </c>
      <c r="O39" s="42">
        <v>0</v>
      </c>
      <c r="P39" s="43">
        <v>0</v>
      </c>
      <c r="Q39" s="41">
        <v>0</v>
      </c>
      <c r="R39" s="42">
        <v>13150</v>
      </c>
      <c r="S39" s="43">
        <v>33535</v>
      </c>
      <c r="T39" s="44">
        <v>46685</v>
      </c>
      <c r="U39" s="45">
        <v>586501</v>
      </c>
      <c r="V39" s="43">
        <v>127038</v>
      </c>
      <c r="W39" s="44">
        <v>713539</v>
      </c>
      <c r="X39" s="45">
        <v>146744</v>
      </c>
      <c r="Y39" s="46">
        <v>17.059999999999999</v>
      </c>
      <c r="Z39" s="47">
        <f t="shared" si="0"/>
        <v>273782</v>
      </c>
      <c r="AA39" s="46">
        <f t="shared" si="1"/>
        <v>31.82</v>
      </c>
      <c r="AB39" s="48" t="s">
        <v>556</v>
      </c>
      <c r="AC39" s="48" t="s">
        <v>508</v>
      </c>
      <c r="AD39" s="49"/>
    </row>
    <row r="40" spans="2:30" x14ac:dyDescent="0.15">
      <c r="B40" s="38" t="s">
        <v>65</v>
      </c>
      <c r="C40" s="39" t="s">
        <v>66</v>
      </c>
      <c r="D40" s="39" t="s">
        <v>648</v>
      </c>
      <c r="E40" s="39" t="s">
        <v>849</v>
      </c>
      <c r="F40" s="40" t="s">
        <v>512</v>
      </c>
      <c r="G40" s="40" t="s">
        <v>520</v>
      </c>
      <c r="H40" s="41">
        <v>860283</v>
      </c>
      <c r="I40" s="42">
        <v>0</v>
      </c>
      <c r="J40" s="43">
        <v>0</v>
      </c>
      <c r="K40" s="41">
        <v>0</v>
      </c>
      <c r="L40" s="42">
        <v>573351</v>
      </c>
      <c r="M40" s="43">
        <v>93503</v>
      </c>
      <c r="N40" s="41">
        <v>666854</v>
      </c>
      <c r="O40" s="42">
        <v>0</v>
      </c>
      <c r="P40" s="43">
        <v>0</v>
      </c>
      <c r="Q40" s="41">
        <v>0</v>
      </c>
      <c r="R40" s="42">
        <v>13150</v>
      </c>
      <c r="S40" s="43">
        <v>33535</v>
      </c>
      <c r="T40" s="44">
        <v>46685</v>
      </c>
      <c r="U40" s="45">
        <v>586501</v>
      </c>
      <c r="V40" s="43">
        <v>127038</v>
      </c>
      <c r="W40" s="44">
        <v>713539</v>
      </c>
      <c r="X40" s="45">
        <v>146744</v>
      </c>
      <c r="Y40" s="46">
        <v>17.059999999999999</v>
      </c>
      <c r="Z40" s="47">
        <f t="shared" si="0"/>
        <v>273782</v>
      </c>
      <c r="AA40" s="46">
        <f t="shared" si="1"/>
        <v>31.82</v>
      </c>
      <c r="AB40" s="48" t="s">
        <v>556</v>
      </c>
      <c r="AC40" s="48" t="s">
        <v>508</v>
      </c>
      <c r="AD40" s="49"/>
    </row>
    <row r="41" spans="2:30" x14ac:dyDescent="0.15">
      <c r="B41" s="38" t="s">
        <v>0</v>
      </c>
      <c r="C41" s="39" t="s">
        <v>0</v>
      </c>
      <c r="D41" s="39"/>
      <c r="E41" s="39"/>
      <c r="F41" s="40"/>
      <c r="G41" s="40"/>
      <c r="H41" s="41"/>
      <c r="I41" s="42"/>
      <c r="J41" s="43"/>
      <c r="K41" s="41"/>
      <c r="L41" s="42"/>
      <c r="M41" s="43"/>
      <c r="N41" s="41"/>
      <c r="O41" s="42"/>
      <c r="P41" s="43"/>
      <c r="Q41" s="41"/>
      <c r="R41" s="42"/>
      <c r="S41" s="43"/>
      <c r="T41" s="44"/>
      <c r="U41" s="45"/>
      <c r="V41" s="43"/>
      <c r="W41" s="44"/>
      <c r="X41" s="45"/>
      <c r="Y41" s="46"/>
      <c r="Z41" s="47"/>
      <c r="AA41" s="46"/>
      <c r="AB41" s="48"/>
      <c r="AC41" s="48"/>
      <c r="AD41" s="49"/>
    </row>
    <row r="42" spans="2:30" x14ac:dyDescent="0.15">
      <c r="B42" s="38" t="s">
        <v>699</v>
      </c>
      <c r="C42" s="39" t="s">
        <v>16</v>
      </c>
      <c r="D42" s="39" t="s">
        <v>648</v>
      </c>
      <c r="E42" s="39"/>
      <c r="F42" s="40" t="s">
        <v>512</v>
      </c>
      <c r="G42" s="40" t="s">
        <v>517</v>
      </c>
      <c r="H42" s="41">
        <v>448200</v>
      </c>
      <c r="I42" s="42">
        <v>0</v>
      </c>
      <c r="J42" s="43">
        <v>0</v>
      </c>
      <c r="K42" s="41">
        <v>0</v>
      </c>
      <c r="L42" s="42">
        <v>258813</v>
      </c>
      <c r="M42" s="43">
        <v>56809</v>
      </c>
      <c r="N42" s="41">
        <v>315622</v>
      </c>
      <c r="O42" s="42">
        <v>0</v>
      </c>
      <c r="P42" s="43">
        <v>0</v>
      </c>
      <c r="Q42" s="41">
        <v>0</v>
      </c>
      <c r="R42" s="42">
        <v>4128</v>
      </c>
      <c r="S42" s="43">
        <v>220952</v>
      </c>
      <c r="T42" s="44">
        <v>225080</v>
      </c>
      <c r="U42" s="45">
        <v>262941</v>
      </c>
      <c r="V42" s="43">
        <v>277761</v>
      </c>
      <c r="W42" s="44">
        <v>540702</v>
      </c>
      <c r="X42" s="45">
        <v>-92502</v>
      </c>
      <c r="Y42" s="46">
        <v>-20.64</v>
      </c>
      <c r="Z42" s="47">
        <f t="shared" si="0"/>
        <v>185259</v>
      </c>
      <c r="AA42" s="46">
        <f t="shared" si="1"/>
        <v>41.33</v>
      </c>
      <c r="AB42" s="48" t="s">
        <v>525</v>
      </c>
      <c r="AC42" s="48" t="s">
        <v>508</v>
      </c>
      <c r="AD42" s="49"/>
    </row>
    <row r="43" spans="2:30" x14ac:dyDescent="0.15">
      <c r="B43" s="38" t="s">
        <v>67</v>
      </c>
      <c r="C43" s="39" t="s">
        <v>68</v>
      </c>
      <c r="D43" s="39" t="s">
        <v>648</v>
      </c>
      <c r="E43" s="39" t="s">
        <v>849</v>
      </c>
      <c r="F43" s="40" t="s">
        <v>512</v>
      </c>
      <c r="G43" s="40" t="s">
        <v>517</v>
      </c>
      <c r="H43" s="41">
        <v>448200</v>
      </c>
      <c r="I43" s="42">
        <v>0</v>
      </c>
      <c r="J43" s="43">
        <v>0</v>
      </c>
      <c r="K43" s="41">
        <v>0</v>
      </c>
      <c r="L43" s="42">
        <v>258813</v>
      </c>
      <c r="M43" s="43">
        <v>56809</v>
      </c>
      <c r="N43" s="41">
        <v>315622</v>
      </c>
      <c r="O43" s="42">
        <v>0</v>
      </c>
      <c r="P43" s="43">
        <v>0</v>
      </c>
      <c r="Q43" s="41">
        <v>0</v>
      </c>
      <c r="R43" s="42">
        <v>4128</v>
      </c>
      <c r="S43" s="43">
        <v>220952</v>
      </c>
      <c r="T43" s="44">
        <v>225080</v>
      </c>
      <c r="U43" s="45">
        <v>262941</v>
      </c>
      <c r="V43" s="43">
        <v>277761</v>
      </c>
      <c r="W43" s="44">
        <v>540702</v>
      </c>
      <c r="X43" s="45">
        <v>-92502</v>
      </c>
      <c r="Y43" s="46">
        <v>-20.64</v>
      </c>
      <c r="Z43" s="47">
        <f t="shared" si="0"/>
        <v>185259</v>
      </c>
      <c r="AA43" s="46">
        <f t="shared" si="1"/>
        <v>41.33</v>
      </c>
      <c r="AB43" s="48" t="s">
        <v>528</v>
      </c>
      <c r="AC43" s="48" t="s">
        <v>508</v>
      </c>
      <c r="AD43" s="49"/>
    </row>
    <row r="44" spans="2:30" x14ac:dyDescent="0.15">
      <c r="B44" s="38" t="s">
        <v>0</v>
      </c>
      <c r="C44" s="39" t="s">
        <v>0</v>
      </c>
      <c r="D44" s="39"/>
      <c r="E44" s="39"/>
      <c r="F44" s="40"/>
      <c r="G44" s="40"/>
      <c r="H44" s="41"/>
      <c r="I44" s="42"/>
      <c r="J44" s="43"/>
      <c r="K44" s="41"/>
      <c r="L44" s="42"/>
      <c r="M44" s="43"/>
      <c r="N44" s="41"/>
      <c r="O44" s="42"/>
      <c r="P44" s="43"/>
      <c r="Q44" s="41"/>
      <c r="R44" s="42"/>
      <c r="S44" s="43"/>
      <c r="T44" s="44"/>
      <c r="U44" s="45"/>
      <c r="V44" s="43"/>
      <c r="W44" s="44"/>
      <c r="X44" s="45"/>
      <c r="Y44" s="46"/>
      <c r="Z44" s="47"/>
      <c r="AA44" s="46"/>
      <c r="AB44" s="48"/>
      <c r="AC44" s="48"/>
      <c r="AD44" s="49"/>
    </row>
    <row r="45" spans="2:30" x14ac:dyDescent="0.15">
      <c r="B45" s="38" t="s">
        <v>700</v>
      </c>
      <c r="C45" s="39" t="s">
        <v>69</v>
      </c>
      <c r="D45" s="39" t="s">
        <v>552</v>
      </c>
      <c r="E45" s="39"/>
      <c r="F45" s="40" t="s">
        <v>512</v>
      </c>
      <c r="G45" s="40" t="s">
        <v>517</v>
      </c>
      <c r="H45" s="41">
        <v>2995350</v>
      </c>
      <c r="I45" s="42">
        <v>0</v>
      </c>
      <c r="J45" s="43">
        <v>0</v>
      </c>
      <c r="K45" s="41">
        <v>0</v>
      </c>
      <c r="L45" s="42">
        <v>1220246</v>
      </c>
      <c r="M45" s="43">
        <v>284583</v>
      </c>
      <c r="N45" s="41">
        <v>1504829</v>
      </c>
      <c r="O45" s="42">
        <v>703703</v>
      </c>
      <c r="P45" s="43">
        <v>0</v>
      </c>
      <c r="Q45" s="41">
        <v>703703</v>
      </c>
      <c r="R45" s="42">
        <v>413860</v>
      </c>
      <c r="S45" s="43">
        <v>976217</v>
      </c>
      <c r="T45" s="44">
        <v>1390077</v>
      </c>
      <c r="U45" s="45">
        <v>2337809</v>
      </c>
      <c r="V45" s="43">
        <v>1260800</v>
      </c>
      <c r="W45" s="44">
        <v>3598609</v>
      </c>
      <c r="X45" s="45">
        <v>-603259</v>
      </c>
      <c r="Y45" s="46">
        <v>-20.14</v>
      </c>
      <c r="Z45" s="47">
        <f t="shared" si="0"/>
        <v>657541</v>
      </c>
      <c r="AA45" s="46">
        <f t="shared" si="1"/>
        <v>21.95</v>
      </c>
      <c r="AB45" s="48" t="s">
        <v>525</v>
      </c>
      <c r="AC45" s="48" t="s">
        <v>508</v>
      </c>
      <c r="AD45" s="49"/>
    </row>
    <row r="46" spans="2:30" x14ac:dyDescent="0.15">
      <c r="B46" s="38" t="s">
        <v>70</v>
      </c>
      <c r="C46" s="39" t="s">
        <v>71</v>
      </c>
      <c r="D46" s="39" t="s">
        <v>552</v>
      </c>
      <c r="E46" s="39" t="s">
        <v>849</v>
      </c>
      <c r="F46" s="40" t="s">
        <v>512</v>
      </c>
      <c r="G46" s="40" t="s">
        <v>517</v>
      </c>
      <c r="H46" s="41">
        <v>2995350</v>
      </c>
      <c r="I46" s="42">
        <v>0</v>
      </c>
      <c r="J46" s="43">
        <v>0</v>
      </c>
      <c r="K46" s="41">
        <v>0</v>
      </c>
      <c r="L46" s="42">
        <v>1220246</v>
      </c>
      <c r="M46" s="43">
        <v>284583</v>
      </c>
      <c r="N46" s="41">
        <v>1504829</v>
      </c>
      <c r="O46" s="42">
        <v>703703</v>
      </c>
      <c r="P46" s="43">
        <v>0</v>
      </c>
      <c r="Q46" s="41">
        <v>703703</v>
      </c>
      <c r="R46" s="42">
        <v>413860</v>
      </c>
      <c r="S46" s="43">
        <v>976217</v>
      </c>
      <c r="T46" s="44">
        <v>1390077</v>
      </c>
      <c r="U46" s="45">
        <v>2337809</v>
      </c>
      <c r="V46" s="43">
        <v>1260800</v>
      </c>
      <c r="W46" s="44">
        <v>3598609</v>
      </c>
      <c r="X46" s="45">
        <v>-603259</v>
      </c>
      <c r="Y46" s="46">
        <v>-20.14</v>
      </c>
      <c r="Z46" s="47">
        <f t="shared" si="0"/>
        <v>657541</v>
      </c>
      <c r="AA46" s="46">
        <f t="shared" si="1"/>
        <v>21.95</v>
      </c>
      <c r="AB46" s="48" t="s">
        <v>525</v>
      </c>
      <c r="AC46" s="48" t="s">
        <v>508</v>
      </c>
      <c r="AD46" s="49"/>
    </row>
    <row r="47" spans="2:30" x14ac:dyDescent="0.15">
      <c r="B47" s="38" t="s">
        <v>0</v>
      </c>
      <c r="C47" s="39" t="s">
        <v>0</v>
      </c>
      <c r="D47" s="39"/>
      <c r="E47" s="39"/>
      <c r="F47" s="40"/>
      <c r="G47" s="40"/>
      <c r="H47" s="41"/>
      <c r="I47" s="42"/>
      <c r="J47" s="43"/>
      <c r="K47" s="41"/>
      <c r="L47" s="42"/>
      <c r="M47" s="43"/>
      <c r="N47" s="41"/>
      <c r="O47" s="42"/>
      <c r="P47" s="43"/>
      <c r="Q47" s="41"/>
      <c r="R47" s="42"/>
      <c r="S47" s="43"/>
      <c r="T47" s="44"/>
      <c r="U47" s="45"/>
      <c r="V47" s="43"/>
      <c r="W47" s="44"/>
      <c r="X47" s="45"/>
      <c r="Y47" s="46"/>
      <c r="Z47" s="47"/>
      <c r="AA47" s="46"/>
      <c r="AB47" s="48"/>
      <c r="AC47" s="48"/>
      <c r="AD47" s="49"/>
    </row>
    <row r="48" spans="2:30" x14ac:dyDescent="0.15">
      <c r="B48" s="38" t="s">
        <v>701</v>
      </c>
      <c r="C48" s="39" t="s">
        <v>72</v>
      </c>
      <c r="D48" s="39" t="s">
        <v>606</v>
      </c>
      <c r="E48" s="39"/>
      <c r="F48" s="40" t="s">
        <v>510</v>
      </c>
      <c r="G48" s="40" t="s">
        <v>524</v>
      </c>
      <c r="H48" s="41">
        <v>600000</v>
      </c>
      <c r="I48" s="42">
        <v>0</v>
      </c>
      <c r="J48" s="43">
        <v>0</v>
      </c>
      <c r="K48" s="41">
        <v>0</v>
      </c>
      <c r="L48" s="42">
        <v>470739</v>
      </c>
      <c r="M48" s="43">
        <v>92383</v>
      </c>
      <c r="N48" s="41">
        <v>563122</v>
      </c>
      <c r="O48" s="42">
        <v>0</v>
      </c>
      <c r="P48" s="43">
        <v>0</v>
      </c>
      <c r="Q48" s="41">
        <v>0</v>
      </c>
      <c r="R48" s="42">
        <v>2008</v>
      </c>
      <c r="S48" s="43">
        <v>16287</v>
      </c>
      <c r="T48" s="44">
        <v>18295</v>
      </c>
      <c r="U48" s="45">
        <v>472747</v>
      </c>
      <c r="V48" s="43">
        <v>108670</v>
      </c>
      <c r="W48" s="44">
        <v>581417</v>
      </c>
      <c r="X48" s="45">
        <v>18583</v>
      </c>
      <c r="Y48" s="46">
        <v>3.1</v>
      </c>
      <c r="Z48" s="47">
        <f t="shared" si="0"/>
        <v>127253</v>
      </c>
      <c r="AA48" s="46">
        <f t="shared" si="1"/>
        <v>21.21</v>
      </c>
      <c r="AB48" s="48" t="s">
        <v>556</v>
      </c>
      <c r="AC48" s="48" t="s">
        <v>508</v>
      </c>
      <c r="AD48" s="49"/>
    </row>
    <row r="49" spans="2:30" x14ac:dyDescent="0.15">
      <c r="B49" s="38" t="s">
        <v>73</v>
      </c>
      <c r="C49" s="39" t="s">
        <v>74</v>
      </c>
      <c r="D49" s="39" t="s">
        <v>606</v>
      </c>
      <c r="E49" s="39" t="s">
        <v>849</v>
      </c>
      <c r="F49" s="40" t="s">
        <v>510</v>
      </c>
      <c r="G49" s="40" t="s">
        <v>524</v>
      </c>
      <c r="H49" s="41">
        <v>600000</v>
      </c>
      <c r="I49" s="42">
        <v>0</v>
      </c>
      <c r="J49" s="43">
        <v>0</v>
      </c>
      <c r="K49" s="41">
        <v>0</v>
      </c>
      <c r="L49" s="42">
        <v>470739</v>
      </c>
      <c r="M49" s="43">
        <v>92383</v>
      </c>
      <c r="N49" s="41">
        <v>563122</v>
      </c>
      <c r="O49" s="42">
        <v>0</v>
      </c>
      <c r="P49" s="43">
        <v>0</v>
      </c>
      <c r="Q49" s="41">
        <v>0</v>
      </c>
      <c r="R49" s="42">
        <v>2008</v>
      </c>
      <c r="S49" s="43">
        <v>16287</v>
      </c>
      <c r="T49" s="44">
        <v>18295</v>
      </c>
      <c r="U49" s="45">
        <v>472747</v>
      </c>
      <c r="V49" s="43">
        <v>108670</v>
      </c>
      <c r="W49" s="44">
        <v>581417</v>
      </c>
      <c r="X49" s="45">
        <v>18583</v>
      </c>
      <c r="Y49" s="46">
        <v>3.1</v>
      </c>
      <c r="Z49" s="47">
        <f t="shared" si="0"/>
        <v>127253</v>
      </c>
      <c r="AA49" s="46">
        <f t="shared" si="1"/>
        <v>21.21</v>
      </c>
      <c r="AB49" s="48" t="s">
        <v>556</v>
      </c>
      <c r="AC49" s="48" t="s">
        <v>508</v>
      </c>
      <c r="AD49" s="49"/>
    </row>
    <row r="50" spans="2:30" x14ac:dyDescent="0.15">
      <c r="B50" s="38" t="s">
        <v>0</v>
      </c>
      <c r="C50" s="39" t="s">
        <v>0</v>
      </c>
      <c r="D50" s="39"/>
      <c r="E50" s="39"/>
      <c r="F50" s="40"/>
      <c r="G50" s="40"/>
      <c r="H50" s="41"/>
      <c r="I50" s="42"/>
      <c r="J50" s="43"/>
      <c r="K50" s="41"/>
      <c r="L50" s="42"/>
      <c r="M50" s="43"/>
      <c r="N50" s="41"/>
      <c r="O50" s="42"/>
      <c r="P50" s="43"/>
      <c r="Q50" s="41"/>
      <c r="R50" s="42"/>
      <c r="S50" s="43"/>
      <c r="T50" s="44"/>
      <c r="U50" s="45"/>
      <c r="V50" s="43"/>
      <c r="W50" s="44"/>
      <c r="X50" s="45"/>
      <c r="Y50" s="46"/>
      <c r="Z50" s="47"/>
      <c r="AA50" s="46"/>
      <c r="AB50" s="48"/>
      <c r="AC50" s="48"/>
      <c r="AD50" s="49"/>
    </row>
    <row r="51" spans="2:30" x14ac:dyDescent="0.15">
      <c r="B51" s="38" t="s">
        <v>702</v>
      </c>
      <c r="C51" s="39" t="s">
        <v>75</v>
      </c>
      <c r="D51" s="39" t="s">
        <v>534</v>
      </c>
      <c r="E51" s="39"/>
      <c r="F51" s="40" t="s">
        <v>512</v>
      </c>
      <c r="G51" s="40" t="s">
        <v>520</v>
      </c>
      <c r="H51" s="41">
        <v>2950000</v>
      </c>
      <c r="I51" s="42">
        <v>0</v>
      </c>
      <c r="J51" s="43">
        <v>0</v>
      </c>
      <c r="K51" s="41">
        <v>0</v>
      </c>
      <c r="L51" s="42">
        <v>1371989</v>
      </c>
      <c r="M51" s="43">
        <v>223744</v>
      </c>
      <c r="N51" s="41">
        <v>1595733</v>
      </c>
      <c r="O51" s="42">
        <v>0</v>
      </c>
      <c r="P51" s="43">
        <v>0</v>
      </c>
      <c r="Q51" s="41">
        <v>0</v>
      </c>
      <c r="R51" s="42">
        <v>2012</v>
      </c>
      <c r="S51" s="43">
        <v>80253</v>
      </c>
      <c r="T51" s="44">
        <v>82265</v>
      </c>
      <c r="U51" s="45">
        <v>1374001</v>
      </c>
      <c r="V51" s="43">
        <v>303997</v>
      </c>
      <c r="W51" s="44">
        <v>1677998</v>
      </c>
      <c r="X51" s="45">
        <v>1272002</v>
      </c>
      <c r="Y51" s="46">
        <v>43.12</v>
      </c>
      <c r="Z51" s="47">
        <f t="shared" si="0"/>
        <v>1575999</v>
      </c>
      <c r="AA51" s="46">
        <f t="shared" si="1"/>
        <v>53.42</v>
      </c>
      <c r="AB51" s="48" t="s">
        <v>525</v>
      </c>
      <c r="AC51" s="48" t="s">
        <v>508</v>
      </c>
      <c r="AD51" s="49"/>
    </row>
    <row r="52" spans="2:30" x14ac:dyDescent="0.15">
      <c r="B52" s="38" t="s">
        <v>76</v>
      </c>
      <c r="C52" s="39" t="s">
        <v>77</v>
      </c>
      <c r="D52" s="39" t="s">
        <v>534</v>
      </c>
      <c r="E52" s="39" t="s">
        <v>849</v>
      </c>
      <c r="F52" s="40" t="s">
        <v>512</v>
      </c>
      <c r="G52" s="40" t="s">
        <v>520</v>
      </c>
      <c r="H52" s="41">
        <v>2950000</v>
      </c>
      <c r="I52" s="42">
        <v>0</v>
      </c>
      <c r="J52" s="43">
        <v>0</v>
      </c>
      <c r="K52" s="41">
        <v>0</v>
      </c>
      <c r="L52" s="42">
        <v>1371989</v>
      </c>
      <c r="M52" s="43">
        <v>223744</v>
      </c>
      <c r="N52" s="41">
        <v>1595733</v>
      </c>
      <c r="O52" s="42">
        <v>0</v>
      </c>
      <c r="P52" s="43">
        <v>0</v>
      </c>
      <c r="Q52" s="41">
        <v>0</v>
      </c>
      <c r="R52" s="42">
        <v>2012</v>
      </c>
      <c r="S52" s="43">
        <v>80253</v>
      </c>
      <c r="T52" s="44">
        <v>82265</v>
      </c>
      <c r="U52" s="45">
        <v>1374001</v>
      </c>
      <c r="V52" s="43">
        <v>303997</v>
      </c>
      <c r="W52" s="44">
        <v>1677998</v>
      </c>
      <c r="X52" s="45">
        <v>1272002</v>
      </c>
      <c r="Y52" s="46">
        <v>43.12</v>
      </c>
      <c r="Z52" s="47">
        <f t="shared" si="0"/>
        <v>1575999</v>
      </c>
      <c r="AA52" s="46">
        <f t="shared" si="1"/>
        <v>53.42</v>
      </c>
      <c r="AB52" s="48" t="s">
        <v>525</v>
      </c>
      <c r="AC52" s="48" t="s">
        <v>508</v>
      </c>
      <c r="AD52" s="49"/>
    </row>
    <row r="53" spans="2:30" x14ac:dyDescent="0.15">
      <c r="B53" s="38" t="s">
        <v>0</v>
      </c>
      <c r="C53" s="39" t="s">
        <v>0</v>
      </c>
      <c r="D53" s="39"/>
      <c r="E53" s="39"/>
      <c r="F53" s="40"/>
      <c r="G53" s="40"/>
      <c r="H53" s="41"/>
      <c r="I53" s="42"/>
      <c r="J53" s="43"/>
      <c r="K53" s="41"/>
      <c r="L53" s="42"/>
      <c r="M53" s="43"/>
      <c r="N53" s="41"/>
      <c r="O53" s="42"/>
      <c r="P53" s="43"/>
      <c r="Q53" s="41"/>
      <c r="R53" s="42"/>
      <c r="S53" s="43"/>
      <c r="T53" s="44"/>
      <c r="U53" s="45"/>
      <c r="V53" s="43"/>
      <c r="W53" s="44"/>
      <c r="X53" s="45"/>
      <c r="Y53" s="46"/>
      <c r="Z53" s="47"/>
      <c r="AA53" s="46"/>
      <c r="AB53" s="48"/>
      <c r="AC53" s="48"/>
      <c r="AD53" s="49"/>
    </row>
    <row r="54" spans="2:30" x14ac:dyDescent="0.15">
      <c r="B54" s="38" t="s">
        <v>703</v>
      </c>
      <c r="C54" s="39" t="s">
        <v>78</v>
      </c>
      <c r="D54" s="39" t="s">
        <v>606</v>
      </c>
      <c r="E54" s="39"/>
      <c r="F54" s="40" t="s">
        <v>510</v>
      </c>
      <c r="G54" s="40" t="s">
        <v>524</v>
      </c>
      <c r="H54" s="41">
        <v>480000</v>
      </c>
      <c r="I54" s="42">
        <v>0</v>
      </c>
      <c r="J54" s="43">
        <v>0</v>
      </c>
      <c r="K54" s="41">
        <v>0</v>
      </c>
      <c r="L54" s="42">
        <v>331432</v>
      </c>
      <c r="M54" s="43">
        <v>65045</v>
      </c>
      <c r="N54" s="41">
        <v>396477</v>
      </c>
      <c r="O54" s="42">
        <v>0</v>
      </c>
      <c r="P54" s="43">
        <v>0</v>
      </c>
      <c r="Q54" s="41">
        <v>0</v>
      </c>
      <c r="R54" s="42">
        <v>9864</v>
      </c>
      <c r="S54" s="43">
        <v>11466</v>
      </c>
      <c r="T54" s="44">
        <v>21330</v>
      </c>
      <c r="U54" s="45">
        <v>341296</v>
      </c>
      <c r="V54" s="43">
        <v>76511</v>
      </c>
      <c r="W54" s="44">
        <v>417807</v>
      </c>
      <c r="X54" s="45">
        <v>62193</v>
      </c>
      <c r="Y54" s="46">
        <v>12.96</v>
      </c>
      <c r="Z54" s="47">
        <f t="shared" si="0"/>
        <v>138704</v>
      </c>
      <c r="AA54" s="46">
        <f t="shared" si="1"/>
        <v>28.9</v>
      </c>
      <c r="AB54" s="48" t="s">
        <v>556</v>
      </c>
      <c r="AC54" s="48" t="s">
        <v>508</v>
      </c>
      <c r="AD54" s="49"/>
    </row>
    <row r="55" spans="2:30" x14ac:dyDescent="0.15">
      <c r="B55" s="38" t="s">
        <v>79</v>
      </c>
      <c r="C55" s="39" t="s">
        <v>80</v>
      </c>
      <c r="D55" s="39" t="s">
        <v>606</v>
      </c>
      <c r="E55" s="39" t="s">
        <v>849</v>
      </c>
      <c r="F55" s="40" t="s">
        <v>510</v>
      </c>
      <c r="G55" s="40" t="s">
        <v>524</v>
      </c>
      <c r="H55" s="41">
        <v>480000</v>
      </c>
      <c r="I55" s="42">
        <v>0</v>
      </c>
      <c r="J55" s="43">
        <v>0</v>
      </c>
      <c r="K55" s="41">
        <v>0</v>
      </c>
      <c r="L55" s="42">
        <v>331432</v>
      </c>
      <c r="M55" s="43">
        <v>65045</v>
      </c>
      <c r="N55" s="41">
        <v>396477</v>
      </c>
      <c r="O55" s="42">
        <v>0</v>
      </c>
      <c r="P55" s="43">
        <v>0</v>
      </c>
      <c r="Q55" s="41">
        <v>0</v>
      </c>
      <c r="R55" s="42">
        <v>9864</v>
      </c>
      <c r="S55" s="43">
        <v>11466</v>
      </c>
      <c r="T55" s="44">
        <v>21330</v>
      </c>
      <c r="U55" s="45">
        <v>341296</v>
      </c>
      <c r="V55" s="43">
        <v>76511</v>
      </c>
      <c r="W55" s="44">
        <v>417807</v>
      </c>
      <c r="X55" s="45">
        <v>62193</v>
      </c>
      <c r="Y55" s="46">
        <v>12.96</v>
      </c>
      <c r="Z55" s="47">
        <f t="shared" si="0"/>
        <v>138704</v>
      </c>
      <c r="AA55" s="46">
        <f t="shared" si="1"/>
        <v>28.9</v>
      </c>
      <c r="AB55" s="48" t="s">
        <v>556</v>
      </c>
      <c r="AC55" s="48" t="s">
        <v>508</v>
      </c>
      <c r="AD55" s="49"/>
    </row>
    <row r="56" spans="2:30" x14ac:dyDescent="0.15">
      <c r="B56" s="38" t="s">
        <v>0</v>
      </c>
      <c r="C56" s="39" t="s">
        <v>0</v>
      </c>
      <c r="D56" s="39"/>
      <c r="E56" s="39"/>
      <c r="F56" s="40"/>
      <c r="G56" s="40"/>
      <c r="H56" s="41"/>
      <c r="I56" s="42"/>
      <c r="J56" s="43"/>
      <c r="K56" s="41"/>
      <c r="L56" s="42"/>
      <c r="M56" s="43"/>
      <c r="N56" s="41"/>
      <c r="O56" s="42"/>
      <c r="P56" s="43"/>
      <c r="Q56" s="41"/>
      <c r="R56" s="42"/>
      <c r="S56" s="43"/>
      <c r="T56" s="44"/>
      <c r="U56" s="45"/>
      <c r="V56" s="43"/>
      <c r="W56" s="44"/>
      <c r="X56" s="45"/>
      <c r="Y56" s="46"/>
      <c r="Z56" s="47"/>
      <c r="AA56" s="46"/>
      <c r="AB56" s="48"/>
      <c r="AC56" s="48"/>
      <c r="AD56" s="49"/>
    </row>
    <row r="57" spans="2:30" x14ac:dyDescent="0.15">
      <c r="B57" s="38" t="s">
        <v>704</v>
      </c>
      <c r="C57" s="39" t="s">
        <v>81</v>
      </c>
      <c r="D57" s="39" t="s">
        <v>638</v>
      </c>
      <c r="E57" s="39"/>
      <c r="F57" s="40" t="s">
        <v>512</v>
      </c>
      <c r="G57" s="40" t="s">
        <v>519</v>
      </c>
      <c r="H57" s="41">
        <v>250000</v>
      </c>
      <c r="I57" s="42">
        <v>0</v>
      </c>
      <c r="J57" s="43">
        <v>0</v>
      </c>
      <c r="K57" s="41">
        <v>0</v>
      </c>
      <c r="L57" s="42">
        <v>359973</v>
      </c>
      <c r="M57" s="43">
        <v>58704</v>
      </c>
      <c r="N57" s="41">
        <v>418677</v>
      </c>
      <c r="O57" s="42">
        <v>0</v>
      </c>
      <c r="P57" s="43">
        <v>0</v>
      </c>
      <c r="Q57" s="41">
        <v>0</v>
      </c>
      <c r="R57" s="42">
        <v>0</v>
      </c>
      <c r="S57" s="43">
        <v>21057</v>
      </c>
      <c r="T57" s="44">
        <v>21057</v>
      </c>
      <c r="U57" s="45">
        <v>359973</v>
      </c>
      <c r="V57" s="43">
        <v>79761</v>
      </c>
      <c r="W57" s="44">
        <v>439734</v>
      </c>
      <c r="X57" s="45">
        <v>-189734</v>
      </c>
      <c r="Y57" s="46">
        <v>-75.89</v>
      </c>
      <c r="Z57" s="47">
        <f t="shared" si="0"/>
        <v>-109973</v>
      </c>
      <c r="AA57" s="46">
        <f t="shared" si="1"/>
        <v>-43.99</v>
      </c>
      <c r="AB57" s="48" t="s">
        <v>525</v>
      </c>
      <c r="AC57" s="48" t="s">
        <v>508</v>
      </c>
      <c r="AD57" s="49"/>
    </row>
    <row r="58" spans="2:30" x14ac:dyDescent="0.15">
      <c r="B58" s="38" t="s">
        <v>82</v>
      </c>
      <c r="C58" s="39" t="s">
        <v>83</v>
      </c>
      <c r="D58" s="39" t="s">
        <v>638</v>
      </c>
      <c r="E58" s="39" t="s">
        <v>849</v>
      </c>
      <c r="F58" s="40" t="s">
        <v>512</v>
      </c>
      <c r="G58" s="40" t="s">
        <v>519</v>
      </c>
      <c r="H58" s="41">
        <v>250000</v>
      </c>
      <c r="I58" s="42">
        <v>0</v>
      </c>
      <c r="J58" s="43">
        <v>0</v>
      </c>
      <c r="K58" s="41">
        <v>0</v>
      </c>
      <c r="L58" s="42">
        <v>359973</v>
      </c>
      <c r="M58" s="43">
        <v>58704</v>
      </c>
      <c r="N58" s="41">
        <v>418677</v>
      </c>
      <c r="O58" s="42">
        <v>0</v>
      </c>
      <c r="P58" s="43">
        <v>0</v>
      </c>
      <c r="Q58" s="41">
        <v>0</v>
      </c>
      <c r="R58" s="42">
        <v>0</v>
      </c>
      <c r="S58" s="43">
        <v>21057</v>
      </c>
      <c r="T58" s="44">
        <v>21057</v>
      </c>
      <c r="U58" s="45">
        <v>359973</v>
      </c>
      <c r="V58" s="43">
        <v>79761</v>
      </c>
      <c r="W58" s="44">
        <v>439734</v>
      </c>
      <c r="X58" s="45">
        <v>-189734</v>
      </c>
      <c r="Y58" s="46">
        <v>-75.89</v>
      </c>
      <c r="Z58" s="47">
        <f t="shared" si="0"/>
        <v>-109973</v>
      </c>
      <c r="AA58" s="46">
        <f t="shared" si="1"/>
        <v>-43.99</v>
      </c>
      <c r="AB58" s="48" t="s">
        <v>525</v>
      </c>
      <c r="AC58" s="48" t="s">
        <v>508</v>
      </c>
      <c r="AD58" s="49"/>
    </row>
    <row r="59" spans="2:30" x14ac:dyDescent="0.15">
      <c r="B59" s="38" t="s">
        <v>0</v>
      </c>
      <c r="C59" s="39" t="s">
        <v>0</v>
      </c>
      <c r="D59" s="39"/>
      <c r="E59" s="39"/>
      <c r="F59" s="40"/>
      <c r="G59" s="40"/>
      <c r="H59" s="41"/>
      <c r="I59" s="42"/>
      <c r="J59" s="43"/>
      <c r="K59" s="41"/>
      <c r="L59" s="42"/>
      <c r="M59" s="43"/>
      <c r="N59" s="41"/>
      <c r="O59" s="42"/>
      <c r="P59" s="43"/>
      <c r="Q59" s="41"/>
      <c r="R59" s="42"/>
      <c r="S59" s="43"/>
      <c r="T59" s="44"/>
      <c r="U59" s="45"/>
      <c r="V59" s="43"/>
      <c r="W59" s="44"/>
      <c r="X59" s="45"/>
      <c r="Y59" s="46"/>
      <c r="Z59" s="47"/>
      <c r="AA59" s="46"/>
      <c r="AB59" s="48"/>
      <c r="AC59" s="48"/>
      <c r="AD59" s="49"/>
    </row>
    <row r="60" spans="2:30" x14ac:dyDescent="0.15">
      <c r="B60" s="38" t="s">
        <v>705</v>
      </c>
      <c r="C60" s="39" t="s">
        <v>84</v>
      </c>
      <c r="D60" s="39" t="s">
        <v>665</v>
      </c>
      <c r="E60" s="39"/>
      <c r="F60" s="40" t="s">
        <v>510</v>
      </c>
      <c r="G60" s="40" t="s">
        <v>522</v>
      </c>
      <c r="H60" s="41">
        <v>2140000</v>
      </c>
      <c r="I60" s="42">
        <v>0</v>
      </c>
      <c r="J60" s="43">
        <v>0</v>
      </c>
      <c r="K60" s="41">
        <v>0</v>
      </c>
      <c r="L60" s="42">
        <v>1201833</v>
      </c>
      <c r="M60" s="43">
        <v>235864</v>
      </c>
      <c r="N60" s="41">
        <v>1437697</v>
      </c>
      <c r="O60" s="42">
        <v>0</v>
      </c>
      <c r="P60" s="43">
        <v>0</v>
      </c>
      <c r="Q60" s="41">
        <v>0</v>
      </c>
      <c r="R60" s="42">
        <v>0</v>
      </c>
      <c r="S60" s="43">
        <v>41577</v>
      </c>
      <c r="T60" s="44">
        <v>41577</v>
      </c>
      <c r="U60" s="45">
        <v>1201833</v>
      </c>
      <c r="V60" s="43">
        <v>277441</v>
      </c>
      <c r="W60" s="44">
        <v>1479274</v>
      </c>
      <c r="X60" s="45">
        <v>660726</v>
      </c>
      <c r="Y60" s="46">
        <v>30.88</v>
      </c>
      <c r="Z60" s="47">
        <f t="shared" si="0"/>
        <v>938167</v>
      </c>
      <c r="AA60" s="46">
        <f t="shared" si="1"/>
        <v>43.84</v>
      </c>
      <c r="AB60" s="48" t="s">
        <v>525</v>
      </c>
      <c r="AC60" s="48" t="s">
        <v>508</v>
      </c>
      <c r="AD60" s="49"/>
    </row>
    <row r="61" spans="2:30" x14ac:dyDescent="0.15">
      <c r="B61" s="38" t="s">
        <v>85</v>
      </c>
      <c r="C61" s="39" t="s">
        <v>86</v>
      </c>
      <c r="D61" s="39" t="s">
        <v>665</v>
      </c>
      <c r="E61" s="39" t="s">
        <v>849</v>
      </c>
      <c r="F61" s="40" t="s">
        <v>510</v>
      </c>
      <c r="G61" s="40" t="s">
        <v>522</v>
      </c>
      <c r="H61" s="41">
        <v>2140000</v>
      </c>
      <c r="I61" s="42">
        <v>0</v>
      </c>
      <c r="J61" s="43">
        <v>0</v>
      </c>
      <c r="K61" s="41">
        <v>0</v>
      </c>
      <c r="L61" s="42">
        <v>1201833</v>
      </c>
      <c r="M61" s="43">
        <v>235864</v>
      </c>
      <c r="N61" s="41">
        <v>1437697</v>
      </c>
      <c r="O61" s="42">
        <v>0</v>
      </c>
      <c r="P61" s="43">
        <v>0</v>
      </c>
      <c r="Q61" s="41">
        <v>0</v>
      </c>
      <c r="R61" s="42">
        <v>0</v>
      </c>
      <c r="S61" s="43">
        <v>41577</v>
      </c>
      <c r="T61" s="44">
        <v>41577</v>
      </c>
      <c r="U61" s="45">
        <v>1201833</v>
      </c>
      <c r="V61" s="43">
        <v>277441</v>
      </c>
      <c r="W61" s="44">
        <v>1479274</v>
      </c>
      <c r="X61" s="45">
        <v>660726</v>
      </c>
      <c r="Y61" s="46">
        <v>30.88</v>
      </c>
      <c r="Z61" s="47">
        <f t="shared" si="0"/>
        <v>938167</v>
      </c>
      <c r="AA61" s="46">
        <f t="shared" si="1"/>
        <v>43.84</v>
      </c>
      <c r="AB61" s="48" t="s">
        <v>525</v>
      </c>
      <c r="AC61" s="48" t="s">
        <v>508</v>
      </c>
      <c r="AD61" s="49"/>
    </row>
    <row r="62" spans="2:30" x14ac:dyDescent="0.15">
      <c r="B62" s="38" t="s">
        <v>0</v>
      </c>
      <c r="C62" s="39" t="s">
        <v>0</v>
      </c>
      <c r="D62" s="39"/>
      <c r="E62" s="39"/>
      <c r="F62" s="40"/>
      <c r="G62" s="40"/>
      <c r="H62" s="41"/>
      <c r="I62" s="42"/>
      <c r="J62" s="43"/>
      <c r="K62" s="41"/>
      <c r="L62" s="42"/>
      <c r="M62" s="43"/>
      <c r="N62" s="41"/>
      <c r="O62" s="42"/>
      <c r="P62" s="43"/>
      <c r="Q62" s="41"/>
      <c r="R62" s="42"/>
      <c r="S62" s="43"/>
      <c r="T62" s="44"/>
      <c r="U62" s="45"/>
      <c r="V62" s="43"/>
      <c r="W62" s="44"/>
      <c r="X62" s="45"/>
      <c r="Y62" s="46"/>
      <c r="Z62" s="47"/>
      <c r="AA62" s="46"/>
      <c r="AB62" s="48"/>
      <c r="AC62" s="48"/>
      <c r="AD62" s="49"/>
    </row>
    <row r="63" spans="2:30" x14ac:dyDescent="0.15">
      <c r="B63" s="38" t="s">
        <v>706</v>
      </c>
      <c r="C63" s="39" t="s">
        <v>87</v>
      </c>
      <c r="D63" s="39" t="s">
        <v>564</v>
      </c>
      <c r="E63" s="39"/>
      <c r="F63" s="40" t="s">
        <v>511</v>
      </c>
      <c r="G63" s="40" t="s">
        <v>518</v>
      </c>
      <c r="H63" s="41">
        <v>676200</v>
      </c>
      <c r="I63" s="42">
        <v>0</v>
      </c>
      <c r="J63" s="43">
        <v>0</v>
      </c>
      <c r="K63" s="41">
        <v>0</v>
      </c>
      <c r="L63" s="42">
        <v>395783</v>
      </c>
      <c r="M63" s="43">
        <v>64544</v>
      </c>
      <c r="N63" s="41">
        <v>460327</v>
      </c>
      <c r="O63" s="42">
        <v>0</v>
      </c>
      <c r="P63" s="43">
        <v>0</v>
      </c>
      <c r="Q63" s="41">
        <v>0</v>
      </c>
      <c r="R63" s="42">
        <v>0</v>
      </c>
      <c r="S63" s="43">
        <v>23152</v>
      </c>
      <c r="T63" s="44">
        <v>23152</v>
      </c>
      <c r="U63" s="45">
        <v>395783</v>
      </c>
      <c r="V63" s="43">
        <v>87696</v>
      </c>
      <c r="W63" s="44">
        <v>483479</v>
      </c>
      <c r="X63" s="45">
        <v>192721</v>
      </c>
      <c r="Y63" s="46">
        <v>28.5</v>
      </c>
      <c r="Z63" s="47">
        <f t="shared" si="0"/>
        <v>280417</v>
      </c>
      <c r="AA63" s="46">
        <f t="shared" si="1"/>
        <v>41.47</v>
      </c>
      <c r="AB63" s="48" t="s">
        <v>556</v>
      </c>
      <c r="AC63" s="48" t="s">
        <v>508</v>
      </c>
      <c r="AD63" s="49"/>
    </row>
    <row r="64" spans="2:30" x14ac:dyDescent="0.15">
      <c r="B64" s="38" t="s">
        <v>88</v>
      </c>
      <c r="C64" s="39" t="s">
        <v>89</v>
      </c>
      <c r="D64" s="39" t="s">
        <v>564</v>
      </c>
      <c r="E64" s="39" t="s">
        <v>849</v>
      </c>
      <c r="F64" s="40" t="s">
        <v>511</v>
      </c>
      <c r="G64" s="40" t="s">
        <v>518</v>
      </c>
      <c r="H64" s="41">
        <v>676200</v>
      </c>
      <c r="I64" s="42">
        <v>0</v>
      </c>
      <c r="J64" s="43">
        <v>0</v>
      </c>
      <c r="K64" s="41">
        <v>0</v>
      </c>
      <c r="L64" s="42">
        <v>395783</v>
      </c>
      <c r="M64" s="43">
        <v>64544</v>
      </c>
      <c r="N64" s="41">
        <v>460327</v>
      </c>
      <c r="O64" s="42">
        <v>0</v>
      </c>
      <c r="P64" s="43">
        <v>0</v>
      </c>
      <c r="Q64" s="41">
        <v>0</v>
      </c>
      <c r="R64" s="42">
        <v>0</v>
      </c>
      <c r="S64" s="43">
        <v>23152</v>
      </c>
      <c r="T64" s="44">
        <v>23152</v>
      </c>
      <c r="U64" s="45">
        <v>395783</v>
      </c>
      <c r="V64" s="43">
        <v>87696</v>
      </c>
      <c r="W64" s="44">
        <v>483479</v>
      </c>
      <c r="X64" s="45">
        <v>192721</v>
      </c>
      <c r="Y64" s="46">
        <v>28.5</v>
      </c>
      <c r="Z64" s="47">
        <f t="shared" si="0"/>
        <v>280417</v>
      </c>
      <c r="AA64" s="46">
        <f t="shared" si="1"/>
        <v>41.47</v>
      </c>
      <c r="AB64" s="48" t="s">
        <v>556</v>
      </c>
      <c r="AC64" s="48" t="s">
        <v>508</v>
      </c>
      <c r="AD64" s="49"/>
    </row>
    <row r="65" spans="2:30" x14ac:dyDescent="0.15">
      <c r="B65" s="38" t="s">
        <v>0</v>
      </c>
      <c r="C65" s="39" t="s">
        <v>0</v>
      </c>
      <c r="D65" s="39"/>
      <c r="E65" s="39"/>
      <c r="F65" s="40"/>
      <c r="G65" s="40"/>
      <c r="H65" s="41"/>
      <c r="I65" s="42"/>
      <c r="J65" s="43"/>
      <c r="K65" s="41"/>
      <c r="L65" s="42"/>
      <c r="M65" s="43"/>
      <c r="N65" s="41"/>
      <c r="O65" s="42"/>
      <c r="P65" s="43"/>
      <c r="Q65" s="41"/>
      <c r="R65" s="42"/>
      <c r="S65" s="43"/>
      <c r="T65" s="44"/>
      <c r="U65" s="45"/>
      <c r="V65" s="43"/>
      <c r="W65" s="44"/>
      <c r="X65" s="45"/>
      <c r="Y65" s="46"/>
      <c r="Z65" s="47"/>
      <c r="AA65" s="46"/>
      <c r="AB65" s="48"/>
      <c r="AC65" s="48"/>
      <c r="AD65" s="49"/>
    </row>
    <row r="66" spans="2:30" x14ac:dyDescent="0.15">
      <c r="B66" s="38" t="s">
        <v>707</v>
      </c>
      <c r="C66" s="39" t="s">
        <v>90</v>
      </c>
      <c r="D66" s="39" t="s">
        <v>593</v>
      </c>
      <c r="E66" s="39"/>
      <c r="F66" s="40" t="s">
        <v>511</v>
      </c>
      <c r="G66" s="40" t="s">
        <v>515</v>
      </c>
      <c r="H66" s="41">
        <v>2450000</v>
      </c>
      <c r="I66" s="42">
        <v>0</v>
      </c>
      <c r="J66" s="43">
        <v>0</v>
      </c>
      <c r="K66" s="41">
        <v>0</v>
      </c>
      <c r="L66" s="42">
        <v>996112</v>
      </c>
      <c r="M66" s="43">
        <v>242937</v>
      </c>
      <c r="N66" s="41">
        <v>1239049</v>
      </c>
      <c r="O66" s="42">
        <v>750000</v>
      </c>
      <c r="P66" s="43">
        <v>0</v>
      </c>
      <c r="Q66" s="41">
        <v>750000</v>
      </c>
      <c r="R66" s="42">
        <v>35644</v>
      </c>
      <c r="S66" s="43">
        <v>91522</v>
      </c>
      <c r="T66" s="44">
        <v>127166</v>
      </c>
      <c r="U66" s="45">
        <v>1781756</v>
      </c>
      <c r="V66" s="43">
        <v>334459</v>
      </c>
      <c r="W66" s="44">
        <v>2116215</v>
      </c>
      <c r="X66" s="45">
        <v>333785</v>
      </c>
      <c r="Y66" s="46">
        <v>13.62</v>
      </c>
      <c r="Z66" s="47">
        <f t="shared" si="0"/>
        <v>668244</v>
      </c>
      <c r="AA66" s="46">
        <f t="shared" si="1"/>
        <v>27.28</v>
      </c>
      <c r="AB66" s="48" t="s">
        <v>525</v>
      </c>
      <c r="AC66" s="48" t="s">
        <v>508</v>
      </c>
      <c r="AD66" s="49"/>
    </row>
    <row r="67" spans="2:30" x14ac:dyDescent="0.15">
      <c r="B67" s="38" t="s">
        <v>91</v>
      </c>
      <c r="C67" s="39" t="s">
        <v>92</v>
      </c>
      <c r="D67" s="39" t="s">
        <v>593</v>
      </c>
      <c r="E67" s="39" t="s">
        <v>849</v>
      </c>
      <c r="F67" s="40" t="s">
        <v>511</v>
      </c>
      <c r="G67" s="40" t="s">
        <v>515</v>
      </c>
      <c r="H67" s="41">
        <v>2450000</v>
      </c>
      <c r="I67" s="42">
        <v>0</v>
      </c>
      <c r="J67" s="43">
        <v>0</v>
      </c>
      <c r="K67" s="41">
        <v>0</v>
      </c>
      <c r="L67" s="42">
        <v>996112</v>
      </c>
      <c r="M67" s="43">
        <v>242937</v>
      </c>
      <c r="N67" s="41">
        <v>1239049</v>
      </c>
      <c r="O67" s="42">
        <v>750000</v>
      </c>
      <c r="P67" s="43">
        <v>0</v>
      </c>
      <c r="Q67" s="41">
        <v>750000</v>
      </c>
      <c r="R67" s="42">
        <v>35644</v>
      </c>
      <c r="S67" s="43">
        <v>91522</v>
      </c>
      <c r="T67" s="44">
        <v>127166</v>
      </c>
      <c r="U67" s="45">
        <v>1781756</v>
      </c>
      <c r="V67" s="43">
        <v>334459</v>
      </c>
      <c r="W67" s="44">
        <v>2116215</v>
      </c>
      <c r="X67" s="45">
        <v>333785</v>
      </c>
      <c r="Y67" s="46">
        <v>13.62</v>
      </c>
      <c r="Z67" s="47">
        <f t="shared" si="0"/>
        <v>668244</v>
      </c>
      <c r="AA67" s="46">
        <f t="shared" si="1"/>
        <v>27.28</v>
      </c>
      <c r="AB67" s="48" t="s">
        <v>525</v>
      </c>
      <c r="AC67" s="48" t="s">
        <v>508</v>
      </c>
      <c r="AD67" s="49"/>
    </row>
    <row r="68" spans="2:30" x14ac:dyDescent="0.15">
      <c r="B68" s="38" t="s">
        <v>0</v>
      </c>
      <c r="C68" s="39" t="s">
        <v>0</v>
      </c>
      <c r="D68" s="39"/>
      <c r="E68" s="39"/>
      <c r="F68" s="40"/>
      <c r="G68" s="40"/>
      <c r="H68" s="41"/>
      <c r="I68" s="42"/>
      <c r="J68" s="43"/>
      <c r="K68" s="41"/>
      <c r="L68" s="42"/>
      <c r="M68" s="43"/>
      <c r="N68" s="41"/>
      <c r="O68" s="42"/>
      <c r="P68" s="43"/>
      <c r="Q68" s="41"/>
      <c r="R68" s="42"/>
      <c r="S68" s="43"/>
      <c r="T68" s="44"/>
      <c r="U68" s="45"/>
      <c r="V68" s="43"/>
      <c r="W68" s="44"/>
      <c r="X68" s="45"/>
      <c r="Y68" s="46"/>
      <c r="Z68" s="47"/>
      <c r="AA68" s="46"/>
      <c r="AB68" s="48"/>
      <c r="AC68" s="48"/>
      <c r="AD68" s="49"/>
    </row>
    <row r="69" spans="2:30" x14ac:dyDescent="0.15">
      <c r="B69" s="38" t="s">
        <v>708</v>
      </c>
      <c r="C69" s="39" t="s">
        <v>93</v>
      </c>
      <c r="D69" s="39" t="s">
        <v>664</v>
      </c>
      <c r="E69" s="39"/>
      <c r="F69" s="40" t="s">
        <v>510</v>
      </c>
      <c r="G69" s="40" t="s">
        <v>524</v>
      </c>
      <c r="H69" s="41">
        <v>700000</v>
      </c>
      <c r="I69" s="42">
        <v>0</v>
      </c>
      <c r="J69" s="43">
        <v>0</v>
      </c>
      <c r="K69" s="41">
        <v>0</v>
      </c>
      <c r="L69" s="42">
        <v>446855</v>
      </c>
      <c r="M69" s="43">
        <v>87695</v>
      </c>
      <c r="N69" s="41">
        <v>534550</v>
      </c>
      <c r="O69" s="42">
        <v>0</v>
      </c>
      <c r="P69" s="43">
        <v>0</v>
      </c>
      <c r="Q69" s="41">
        <v>0</v>
      </c>
      <c r="R69" s="42">
        <v>0</v>
      </c>
      <c r="S69" s="43">
        <v>15459</v>
      </c>
      <c r="T69" s="44">
        <v>15459</v>
      </c>
      <c r="U69" s="45">
        <v>446855</v>
      </c>
      <c r="V69" s="43">
        <v>103154</v>
      </c>
      <c r="W69" s="44">
        <v>550009</v>
      </c>
      <c r="X69" s="45">
        <v>149991</v>
      </c>
      <c r="Y69" s="46">
        <v>21.43</v>
      </c>
      <c r="Z69" s="47">
        <f t="shared" si="0"/>
        <v>253145</v>
      </c>
      <c r="AA69" s="46">
        <f t="shared" si="1"/>
        <v>36.159999999999997</v>
      </c>
      <c r="AB69" s="48" t="s">
        <v>528</v>
      </c>
      <c r="AC69" s="48" t="s">
        <v>508</v>
      </c>
      <c r="AD69" s="49"/>
    </row>
    <row r="70" spans="2:30" x14ac:dyDescent="0.15">
      <c r="B70" s="38" t="s">
        <v>94</v>
      </c>
      <c r="C70" s="39" t="s">
        <v>95</v>
      </c>
      <c r="D70" s="39" t="s">
        <v>664</v>
      </c>
      <c r="E70" s="39" t="s">
        <v>849</v>
      </c>
      <c r="F70" s="40" t="s">
        <v>510</v>
      </c>
      <c r="G70" s="40" t="s">
        <v>524</v>
      </c>
      <c r="H70" s="41">
        <v>700000</v>
      </c>
      <c r="I70" s="42">
        <v>0</v>
      </c>
      <c r="J70" s="43">
        <v>0</v>
      </c>
      <c r="K70" s="41">
        <v>0</v>
      </c>
      <c r="L70" s="42">
        <v>446855</v>
      </c>
      <c r="M70" s="43">
        <v>87695</v>
      </c>
      <c r="N70" s="41">
        <v>534550</v>
      </c>
      <c r="O70" s="42">
        <v>0</v>
      </c>
      <c r="P70" s="43">
        <v>0</v>
      </c>
      <c r="Q70" s="41">
        <v>0</v>
      </c>
      <c r="R70" s="42">
        <v>0</v>
      </c>
      <c r="S70" s="43">
        <v>15459</v>
      </c>
      <c r="T70" s="44">
        <v>15459</v>
      </c>
      <c r="U70" s="45">
        <v>446855</v>
      </c>
      <c r="V70" s="43">
        <v>103154</v>
      </c>
      <c r="W70" s="44">
        <v>550009</v>
      </c>
      <c r="X70" s="45">
        <v>149991</v>
      </c>
      <c r="Y70" s="46">
        <v>21.43</v>
      </c>
      <c r="Z70" s="47">
        <f t="shared" si="0"/>
        <v>253145</v>
      </c>
      <c r="AA70" s="46">
        <f t="shared" si="1"/>
        <v>36.159999999999997</v>
      </c>
      <c r="AB70" s="48" t="s">
        <v>528</v>
      </c>
      <c r="AC70" s="48" t="s">
        <v>508</v>
      </c>
      <c r="AD70" s="49"/>
    </row>
    <row r="71" spans="2:30" x14ac:dyDescent="0.15">
      <c r="B71" s="38" t="s">
        <v>0</v>
      </c>
      <c r="C71" s="39" t="s">
        <v>0</v>
      </c>
      <c r="D71" s="39"/>
      <c r="E71" s="39"/>
      <c r="F71" s="40"/>
      <c r="G71" s="40"/>
      <c r="H71" s="41"/>
      <c r="I71" s="42"/>
      <c r="J71" s="43"/>
      <c r="K71" s="41"/>
      <c r="L71" s="42"/>
      <c r="M71" s="43"/>
      <c r="N71" s="41"/>
      <c r="O71" s="42"/>
      <c r="P71" s="43"/>
      <c r="Q71" s="41"/>
      <c r="R71" s="42"/>
      <c r="S71" s="43"/>
      <c r="T71" s="44"/>
      <c r="U71" s="45"/>
      <c r="V71" s="43"/>
      <c r="W71" s="44"/>
      <c r="X71" s="45"/>
      <c r="Y71" s="46"/>
      <c r="Z71" s="47"/>
      <c r="AA71" s="46"/>
      <c r="AB71" s="48"/>
      <c r="AC71" s="48"/>
      <c r="AD71" s="49"/>
    </row>
    <row r="72" spans="2:30" x14ac:dyDescent="0.15">
      <c r="B72" s="38" t="s">
        <v>709</v>
      </c>
      <c r="C72" s="39" t="s">
        <v>96</v>
      </c>
      <c r="D72" s="39" t="s">
        <v>591</v>
      </c>
      <c r="E72" s="39"/>
      <c r="F72" s="40" t="s">
        <v>512</v>
      </c>
      <c r="G72" s="40" t="s">
        <v>518</v>
      </c>
      <c r="H72" s="41">
        <v>800000</v>
      </c>
      <c r="I72" s="42">
        <v>0</v>
      </c>
      <c r="J72" s="43">
        <v>0</v>
      </c>
      <c r="K72" s="41">
        <v>0</v>
      </c>
      <c r="L72" s="42">
        <v>565093</v>
      </c>
      <c r="M72" s="43">
        <v>92156</v>
      </c>
      <c r="N72" s="41">
        <v>657249</v>
      </c>
      <c r="O72" s="42">
        <v>0</v>
      </c>
      <c r="P72" s="43">
        <v>0</v>
      </c>
      <c r="Q72" s="41">
        <v>0</v>
      </c>
      <c r="R72" s="42">
        <v>11400</v>
      </c>
      <c r="S72" s="43">
        <v>33054</v>
      </c>
      <c r="T72" s="44">
        <v>44454</v>
      </c>
      <c r="U72" s="45">
        <v>576493</v>
      </c>
      <c r="V72" s="43">
        <v>125210</v>
      </c>
      <c r="W72" s="44">
        <v>701703</v>
      </c>
      <c r="X72" s="45">
        <v>98297</v>
      </c>
      <c r="Y72" s="46">
        <v>12.29</v>
      </c>
      <c r="Z72" s="47">
        <f t="shared" ref="Z72:Z133" si="2">H72-U72</f>
        <v>223507</v>
      </c>
      <c r="AA72" s="46">
        <f t="shared" ref="AA72:AA133" si="3">IF(H72=0,0,ROUND(Z72/H72%,2))</f>
        <v>27.94</v>
      </c>
      <c r="AB72" s="48" t="s">
        <v>556</v>
      </c>
      <c r="AC72" s="48" t="s">
        <v>508</v>
      </c>
      <c r="AD72" s="49"/>
    </row>
    <row r="73" spans="2:30" x14ac:dyDescent="0.15">
      <c r="B73" s="38" t="s">
        <v>97</v>
      </c>
      <c r="C73" s="39" t="s">
        <v>98</v>
      </c>
      <c r="D73" s="39" t="s">
        <v>591</v>
      </c>
      <c r="E73" s="39" t="s">
        <v>849</v>
      </c>
      <c r="F73" s="40" t="s">
        <v>512</v>
      </c>
      <c r="G73" s="40" t="s">
        <v>518</v>
      </c>
      <c r="H73" s="41">
        <v>800000</v>
      </c>
      <c r="I73" s="42">
        <v>0</v>
      </c>
      <c r="J73" s="43">
        <v>0</v>
      </c>
      <c r="K73" s="41">
        <v>0</v>
      </c>
      <c r="L73" s="42">
        <v>565093</v>
      </c>
      <c r="M73" s="43">
        <v>92156</v>
      </c>
      <c r="N73" s="41">
        <v>657249</v>
      </c>
      <c r="O73" s="42">
        <v>0</v>
      </c>
      <c r="P73" s="43">
        <v>0</v>
      </c>
      <c r="Q73" s="41">
        <v>0</v>
      </c>
      <c r="R73" s="42">
        <v>11400</v>
      </c>
      <c r="S73" s="43">
        <v>33054</v>
      </c>
      <c r="T73" s="44">
        <v>44454</v>
      </c>
      <c r="U73" s="45">
        <v>576493</v>
      </c>
      <c r="V73" s="43">
        <v>125210</v>
      </c>
      <c r="W73" s="44">
        <v>701703</v>
      </c>
      <c r="X73" s="45">
        <v>98297</v>
      </c>
      <c r="Y73" s="46">
        <v>12.29</v>
      </c>
      <c r="Z73" s="47">
        <f t="shared" si="2"/>
        <v>223507</v>
      </c>
      <c r="AA73" s="46">
        <f t="shared" si="3"/>
        <v>27.94</v>
      </c>
      <c r="AB73" s="48" t="s">
        <v>556</v>
      </c>
      <c r="AC73" s="48" t="s">
        <v>508</v>
      </c>
      <c r="AD73" s="49"/>
    </row>
    <row r="74" spans="2:30" x14ac:dyDescent="0.15">
      <c r="B74" s="38" t="s">
        <v>0</v>
      </c>
      <c r="C74" s="39" t="s">
        <v>0</v>
      </c>
      <c r="D74" s="39"/>
      <c r="E74" s="39"/>
      <c r="F74" s="40"/>
      <c r="G74" s="40"/>
      <c r="H74" s="41"/>
      <c r="I74" s="42"/>
      <c r="J74" s="43"/>
      <c r="K74" s="41"/>
      <c r="L74" s="42"/>
      <c r="M74" s="43"/>
      <c r="N74" s="41"/>
      <c r="O74" s="42"/>
      <c r="P74" s="43"/>
      <c r="Q74" s="41"/>
      <c r="R74" s="42"/>
      <c r="S74" s="43"/>
      <c r="T74" s="44"/>
      <c r="U74" s="45"/>
      <c r="V74" s="43"/>
      <c r="W74" s="44"/>
      <c r="X74" s="45"/>
      <c r="Y74" s="46"/>
      <c r="Z74" s="47"/>
      <c r="AA74" s="46"/>
      <c r="AB74" s="48"/>
      <c r="AC74" s="48"/>
      <c r="AD74" s="49"/>
    </row>
    <row r="75" spans="2:30" x14ac:dyDescent="0.15">
      <c r="B75" s="38" t="s">
        <v>710</v>
      </c>
      <c r="C75" s="39" t="s">
        <v>99</v>
      </c>
      <c r="D75" s="39" t="s">
        <v>593</v>
      </c>
      <c r="E75" s="39"/>
      <c r="F75" s="40" t="s">
        <v>511</v>
      </c>
      <c r="G75" s="40" t="s">
        <v>515</v>
      </c>
      <c r="H75" s="41">
        <v>833000</v>
      </c>
      <c r="I75" s="42">
        <v>0</v>
      </c>
      <c r="J75" s="43">
        <v>0</v>
      </c>
      <c r="K75" s="41">
        <v>0</v>
      </c>
      <c r="L75" s="42">
        <v>0</v>
      </c>
      <c r="M75" s="43">
        <v>0</v>
      </c>
      <c r="N75" s="41">
        <v>0</v>
      </c>
      <c r="O75" s="42">
        <v>730000</v>
      </c>
      <c r="P75" s="43">
        <v>0</v>
      </c>
      <c r="Q75" s="41">
        <v>730000</v>
      </c>
      <c r="R75" s="42">
        <v>0</v>
      </c>
      <c r="S75" s="43">
        <v>0</v>
      </c>
      <c r="T75" s="44">
        <v>0</v>
      </c>
      <c r="U75" s="45">
        <v>730000</v>
      </c>
      <c r="V75" s="43">
        <v>0</v>
      </c>
      <c r="W75" s="44">
        <v>730000</v>
      </c>
      <c r="X75" s="45">
        <v>103000</v>
      </c>
      <c r="Y75" s="46">
        <v>12.36</v>
      </c>
      <c r="Z75" s="47">
        <f t="shared" si="2"/>
        <v>103000</v>
      </c>
      <c r="AA75" s="46">
        <f t="shared" si="3"/>
        <v>12.36</v>
      </c>
      <c r="AB75" s="48" t="s">
        <v>525</v>
      </c>
      <c r="AC75" s="48" t="s">
        <v>565</v>
      </c>
      <c r="AD75" s="49"/>
    </row>
    <row r="76" spans="2:30" x14ac:dyDescent="0.15">
      <c r="B76" s="38" t="s">
        <v>100</v>
      </c>
      <c r="C76" s="39" t="s">
        <v>101</v>
      </c>
      <c r="D76" s="39" t="s">
        <v>593</v>
      </c>
      <c r="E76" s="39" t="s">
        <v>849</v>
      </c>
      <c r="F76" s="40" t="s">
        <v>511</v>
      </c>
      <c r="G76" s="40" t="s">
        <v>515</v>
      </c>
      <c r="H76" s="41">
        <v>833000</v>
      </c>
      <c r="I76" s="42">
        <v>0</v>
      </c>
      <c r="J76" s="43">
        <v>0</v>
      </c>
      <c r="K76" s="41">
        <v>0</v>
      </c>
      <c r="L76" s="42">
        <v>0</v>
      </c>
      <c r="M76" s="43">
        <v>0</v>
      </c>
      <c r="N76" s="41">
        <v>0</v>
      </c>
      <c r="O76" s="42">
        <v>730000</v>
      </c>
      <c r="P76" s="43">
        <v>0</v>
      </c>
      <c r="Q76" s="41">
        <v>730000</v>
      </c>
      <c r="R76" s="42">
        <v>0</v>
      </c>
      <c r="S76" s="43">
        <v>0</v>
      </c>
      <c r="T76" s="44">
        <v>0</v>
      </c>
      <c r="U76" s="45">
        <v>730000</v>
      </c>
      <c r="V76" s="43">
        <v>0</v>
      </c>
      <c r="W76" s="44">
        <v>730000</v>
      </c>
      <c r="X76" s="45">
        <v>103000</v>
      </c>
      <c r="Y76" s="46">
        <v>12.36</v>
      </c>
      <c r="Z76" s="47">
        <f t="shared" si="2"/>
        <v>103000</v>
      </c>
      <c r="AA76" s="46">
        <f t="shared" si="3"/>
        <v>12.36</v>
      </c>
      <c r="AB76" s="48" t="s">
        <v>525</v>
      </c>
      <c r="AC76" s="48" t="s">
        <v>565</v>
      </c>
      <c r="AD76" s="49"/>
    </row>
    <row r="77" spans="2:30" x14ac:dyDescent="0.15">
      <c r="B77" s="38" t="s">
        <v>0</v>
      </c>
      <c r="C77" s="39" t="s">
        <v>0</v>
      </c>
      <c r="D77" s="39"/>
      <c r="E77" s="39"/>
      <c r="F77" s="40"/>
      <c r="G77" s="40"/>
      <c r="H77" s="41"/>
      <c r="I77" s="42"/>
      <c r="J77" s="43"/>
      <c r="K77" s="41"/>
      <c r="L77" s="42"/>
      <c r="M77" s="43"/>
      <c r="N77" s="41"/>
      <c r="O77" s="42"/>
      <c r="P77" s="43"/>
      <c r="Q77" s="41"/>
      <c r="R77" s="42"/>
      <c r="S77" s="43"/>
      <c r="T77" s="44"/>
      <c r="U77" s="45"/>
      <c r="V77" s="43"/>
      <c r="W77" s="44"/>
      <c r="X77" s="45"/>
      <c r="Y77" s="46"/>
      <c r="Z77" s="47"/>
      <c r="AA77" s="46"/>
      <c r="AB77" s="48"/>
      <c r="AC77" s="48"/>
      <c r="AD77" s="49"/>
    </row>
    <row r="78" spans="2:30" x14ac:dyDescent="0.15">
      <c r="B78" s="38" t="s">
        <v>711</v>
      </c>
      <c r="C78" s="39" t="s">
        <v>102</v>
      </c>
      <c r="D78" s="39" t="s">
        <v>633</v>
      </c>
      <c r="E78" s="39"/>
      <c r="F78" s="40" t="s">
        <v>512</v>
      </c>
      <c r="G78" s="40" t="s">
        <v>520</v>
      </c>
      <c r="H78" s="41">
        <v>729530</v>
      </c>
      <c r="I78" s="42">
        <v>0</v>
      </c>
      <c r="J78" s="43">
        <v>0</v>
      </c>
      <c r="K78" s="41">
        <v>0</v>
      </c>
      <c r="L78" s="42">
        <v>516705</v>
      </c>
      <c r="M78" s="43">
        <v>84265</v>
      </c>
      <c r="N78" s="41">
        <v>600970</v>
      </c>
      <c r="O78" s="42">
        <v>0</v>
      </c>
      <c r="P78" s="43">
        <v>0</v>
      </c>
      <c r="Q78" s="41">
        <v>0</v>
      </c>
      <c r="R78" s="42">
        <v>0</v>
      </c>
      <c r="S78" s="43">
        <v>30223</v>
      </c>
      <c r="T78" s="44">
        <v>30223</v>
      </c>
      <c r="U78" s="45">
        <v>516705</v>
      </c>
      <c r="V78" s="43">
        <v>114488</v>
      </c>
      <c r="W78" s="44">
        <v>631193</v>
      </c>
      <c r="X78" s="45">
        <v>98337</v>
      </c>
      <c r="Y78" s="46">
        <v>13.48</v>
      </c>
      <c r="Z78" s="47">
        <f t="shared" si="2"/>
        <v>212825</v>
      </c>
      <c r="AA78" s="46">
        <f t="shared" si="3"/>
        <v>29.17</v>
      </c>
      <c r="AB78" s="48" t="s">
        <v>556</v>
      </c>
      <c r="AC78" s="48" t="s">
        <v>508</v>
      </c>
      <c r="AD78" s="49"/>
    </row>
    <row r="79" spans="2:30" x14ac:dyDescent="0.15">
      <c r="B79" s="38" t="s">
        <v>103</v>
      </c>
      <c r="C79" s="39" t="s">
        <v>104</v>
      </c>
      <c r="D79" s="39" t="s">
        <v>633</v>
      </c>
      <c r="E79" s="39" t="s">
        <v>849</v>
      </c>
      <c r="F79" s="40" t="s">
        <v>512</v>
      </c>
      <c r="G79" s="40" t="s">
        <v>520</v>
      </c>
      <c r="H79" s="41">
        <v>729530</v>
      </c>
      <c r="I79" s="42">
        <v>0</v>
      </c>
      <c r="J79" s="43">
        <v>0</v>
      </c>
      <c r="K79" s="41">
        <v>0</v>
      </c>
      <c r="L79" s="42">
        <v>516705</v>
      </c>
      <c r="M79" s="43">
        <v>84265</v>
      </c>
      <c r="N79" s="41">
        <v>600970</v>
      </c>
      <c r="O79" s="42">
        <v>0</v>
      </c>
      <c r="P79" s="43">
        <v>0</v>
      </c>
      <c r="Q79" s="41">
        <v>0</v>
      </c>
      <c r="R79" s="42">
        <v>0</v>
      </c>
      <c r="S79" s="43">
        <v>30223</v>
      </c>
      <c r="T79" s="44">
        <v>30223</v>
      </c>
      <c r="U79" s="45">
        <v>516705</v>
      </c>
      <c r="V79" s="43">
        <v>114488</v>
      </c>
      <c r="W79" s="44">
        <v>631193</v>
      </c>
      <c r="X79" s="45">
        <v>98337</v>
      </c>
      <c r="Y79" s="46">
        <v>13.48</v>
      </c>
      <c r="Z79" s="47">
        <f t="shared" si="2"/>
        <v>212825</v>
      </c>
      <c r="AA79" s="46">
        <f t="shared" si="3"/>
        <v>29.17</v>
      </c>
      <c r="AB79" s="48" t="s">
        <v>556</v>
      </c>
      <c r="AC79" s="48" t="s">
        <v>508</v>
      </c>
      <c r="AD79" s="49"/>
    </row>
    <row r="80" spans="2:30" x14ac:dyDescent="0.15">
      <c r="B80" s="38" t="s">
        <v>0</v>
      </c>
      <c r="C80" s="39" t="s">
        <v>0</v>
      </c>
      <c r="D80" s="39"/>
      <c r="E80" s="39"/>
      <c r="F80" s="40"/>
      <c r="G80" s="40"/>
      <c r="H80" s="41"/>
      <c r="I80" s="42"/>
      <c r="J80" s="43"/>
      <c r="K80" s="41"/>
      <c r="L80" s="42"/>
      <c r="M80" s="43"/>
      <c r="N80" s="41"/>
      <c r="O80" s="42"/>
      <c r="P80" s="43"/>
      <c r="Q80" s="41"/>
      <c r="R80" s="42"/>
      <c r="S80" s="43"/>
      <c r="T80" s="44"/>
      <c r="U80" s="45"/>
      <c r="V80" s="43"/>
      <c r="W80" s="44"/>
      <c r="X80" s="45"/>
      <c r="Y80" s="46"/>
      <c r="Z80" s="47"/>
      <c r="AA80" s="46"/>
      <c r="AB80" s="48"/>
      <c r="AC80" s="48"/>
      <c r="AD80" s="49"/>
    </row>
    <row r="81" spans="2:30" x14ac:dyDescent="0.15">
      <c r="B81" s="38" t="s">
        <v>712</v>
      </c>
      <c r="C81" s="39" t="s">
        <v>105</v>
      </c>
      <c r="D81" s="39" t="s">
        <v>593</v>
      </c>
      <c r="E81" s="39"/>
      <c r="F81" s="40" t="s">
        <v>511</v>
      </c>
      <c r="G81" s="40" t="s">
        <v>515</v>
      </c>
      <c r="H81" s="41">
        <v>1555000</v>
      </c>
      <c r="I81" s="42">
        <v>0</v>
      </c>
      <c r="J81" s="43">
        <v>0</v>
      </c>
      <c r="K81" s="41">
        <v>0</v>
      </c>
      <c r="L81" s="42">
        <v>1054985</v>
      </c>
      <c r="M81" s="43">
        <v>257294</v>
      </c>
      <c r="N81" s="41">
        <v>1312279</v>
      </c>
      <c r="O81" s="42">
        <v>0</v>
      </c>
      <c r="P81" s="43">
        <v>0</v>
      </c>
      <c r="Q81" s="41">
        <v>0</v>
      </c>
      <c r="R81" s="42">
        <v>30891</v>
      </c>
      <c r="S81" s="43">
        <v>96929</v>
      </c>
      <c r="T81" s="44">
        <v>127820</v>
      </c>
      <c r="U81" s="45">
        <v>1085876</v>
      </c>
      <c r="V81" s="43">
        <v>354223</v>
      </c>
      <c r="W81" s="44">
        <v>1440099</v>
      </c>
      <c r="X81" s="45">
        <v>114901</v>
      </c>
      <c r="Y81" s="46">
        <v>7.39</v>
      </c>
      <c r="Z81" s="47">
        <f t="shared" si="2"/>
        <v>469124</v>
      </c>
      <c r="AA81" s="46">
        <f t="shared" si="3"/>
        <v>30.17</v>
      </c>
      <c r="AB81" s="48" t="s">
        <v>525</v>
      </c>
      <c r="AC81" s="48" t="s">
        <v>508</v>
      </c>
      <c r="AD81" s="49"/>
    </row>
    <row r="82" spans="2:30" x14ac:dyDescent="0.15">
      <c r="B82" s="38" t="s">
        <v>106</v>
      </c>
      <c r="C82" s="39" t="s">
        <v>107</v>
      </c>
      <c r="D82" s="39" t="s">
        <v>593</v>
      </c>
      <c r="E82" s="39" t="s">
        <v>849</v>
      </c>
      <c r="F82" s="40" t="s">
        <v>511</v>
      </c>
      <c r="G82" s="40" t="s">
        <v>515</v>
      </c>
      <c r="H82" s="41">
        <v>1555000</v>
      </c>
      <c r="I82" s="42">
        <v>0</v>
      </c>
      <c r="J82" s="43">
        <v>0</v>
      </c>
      <c r="K82" s="41">
        <v>0</v>
      </c>
      <c r="L82" s="42">
        <v>1054985</v>
      </c>
      <c r="M82" s="43">
        <v>257294</v>
      </c>
      <c r="N82" s="41">
        <v>1312279</v>
      </c>
      <c r="O82" s="42">
        <v>0</v>
      </c>
      <c r="P82" s="43">
        <v>0</v>
      </c>
      <c r="Q82" s="41">
        <v>0</v>
      </c>
      <c r="R82" s="42">
        <v>30891</v>
      </c>
      <c r="S82" s="43">
        <v>96929</v>
      </c>
      <c r="T82" s="44">
        <v>127820</v>
      </c>
      <c r="U82" s="45">
        <v>1085876</v>
      </c>
      <c r="V82" s="43">
        <v>354223</v>
      </c>
      <c r="W82" s="44">
        <v>1440099</v>
      </c>
      <c r="X82" s="45">
        <v>114901</v>
      </c>
      <c r="Y82" s="46">
        <v>7.39</v>
      </c>
      <c r="Z82" s="47">
        <f t="shared" si="2"/>
        <v>469124</v>
      </c>
      <c r="AA82" s="46">
        <f t="shared" si="3"/>
        <v>30.17</v>
      </c>
      <c r="AB82" s="48" t="s">
        <v>525</v>
      </c>
      <c r="AC82" s="48" t="s">
        <v>508</v>
      </c>
      <c r="AD82" s="49"/>
    </row>
    <row r="83" spans="2:30" x14ac:dyDescent="0.15">
      <c r="B83" s="38" t="s">
        <v>0</v>
      </c>
      <c r="C83" s="39" t="s">
        <v>0</v>
      </c>
      <c r="D83" s="39"/>
      <c r="E83" s="39"/>
      <c r="F83" s="40"/>
      <c r="G83" s="40"/>
      <c r="H83" s="41"/>
      <c r="I83" s="42"/>
      <c r="J83" s="43"/>
      <c r="K83" s="41"/>
      <c r="L83" s="42"/>
      <c r="M83" s="43"/>
      <c r="N83" s="41"/>
      <c r="O83" s="42"/>
      <c r="P83" s="43"/>
      <c r="Q83" s="41"/>
      <c r="R83" s="42"/>
      <c r="S83" s="43"/>
      <c r="T83" s="44"/>
      <c r="U83" s="45"/>
      <c r="V83" s="43"/>
      <c r="W83" s="44"/>
      <c r="X83" s="45"/>
      <c r="Y83" s="46"/>
      <c r="Z83" s="47"/>
      <c r="AA83" s="46"/>
      <c r="AB83" s="48"/>
      <c r="AC83" s="48"/>
      <c r="AD83" s="49"/>
    </row>
    <row r="84" spans="2:30" x14ac:dyDescent="0.15">
      <c r="B84" s="38" t="s">
        <v>713</v>
      </c>
      <c r="C84" s="39" t="s">
        <v>108</v>
      </c>
      <c r="D84" s="39" t="s">
        <v>660</v>
      </c>
      <c r="E84" s="39"/>
      <c r="F84" s="40" t="s">
        <v>509</v>
      </c>
      <c r="G84" s="40" t="s">
        <v>518</v>
      </c>
      <c r="H84" s="41">
        <v>535209</v>
      </c>
      <c r="I84" s="42">
        <v>0</v>
      </c>
      <c r="J84" s="43">
        <v>0</v>
      </c>
      <c r="K84" s="41">
        <v>0</v>
      </c>
      <c r="L84" s="42">
        <v>365663</v>
      </c>
      <c r="M84" s="43">
        <v>59633</v>
      </c>
      <c r="N84" s="41">
        <v>425296</v>
      </c>
      <c r="O84" s="42">
        <v>0</v>
      </c>
      <c r="P84" s="43">
        <v>0</v>
      </c>
      <c r="Q84" s="41">
        <v>0</v>
      </c>
      <c r="R84" s="42">
        <v>18258</v>
      </c>
      <c r="S84" s="43">
        <v>21391</v>
      </c>
      <c r="T84" s="44">
        <v>39649</v>
      </c>
      <c r="U84" s="45">
        <v>383921</v>
      </c>
      <c r="V84" s="43">
        <v>81024</v>
      </c>
      <c r="W84" s="44">
        <v>464945</v>
      </c>
      <c r="X84" s="45">
        <v>70264</v>
      </c>
      <c r="Y84" s="46">
        <v>13.13</v>
      </c>
      <c r="Z84" s="47">
        <f t="shared" si="2"/>
        <v>151288</v>
      </c>
      <c r="AA84" s="46">
        <f t="shared" si="3"/>
        <v>28.27</v>
      </c>
      <c r="AB84" s="48" t="s">
        <v>556</v>
      </c>
      <c r="AC84" s="48" t="s">
        <v>508</v>
      </c>
      <c r="AD84" s="49"/>
    </row>
    <row r="85" spans="2:30" x14ac:dyDescent="0.15">
      <c r="B85" s="38" t="s">
        <v>109</v>
      </c>
      <c r="C85" s="39" t="s">
        <v>110</v>
      </c>
      <c r="D85" s="39" t="s">
        <v>660</v>
      </c>
      <c r="E85" s="39" t="s">
        <v>849</v>
      </c>
      <c r="F85" s="40" t="s">
        <v>509</v>
      </c>
      <c r="G85" s="40" t="s">
        <v>518</v>
      </c>
      <c r="H85" s="41">
        <v>535209</v>
      </c>
      <c r="I85" s="42">
        <v>0</v>
      </c>
      <c r="J85" s="43">
        <v>0</v>
      </c>
      <c r="K85" s="41">
        <v>0</v>
      </c>
      <c r="L85" s="42">
        <v>365663</v>
      </c>
      <c r="M85" s="43">
        <v>59633</v>
      </c>
      <c r="N85" s="41">
        <v>425296</v>
      </c>
      <c r="O85" s="42">
        <v>0</v>
      </c>
      <c r="P85" s="43">
        <v>0</v>
      </c>
      <c r="Q85" s="41">
        <v>0</v>
      </c>
      <c r="R85" s="42">
        <v>18258</v>
      </c>
      <c r="S85" s="43">
        <v>21391</v>
      </c>
      <c r="T85" s="44">
        <v>39649</v>
      </c>
      <c r="U85" s="45">
        <v>383921</v>
      </c>
      <c r="V85" s="43">
        <v>81024</v>
      </c>
      <c r="W85" s="44">
        <v>464945</v>
      </c>
      <c r="X85" s="45">
        <v>70264</v>
      </c>
      <c r="Y85" s="46">
        <v>13.13</v>
      </c>
      <c r="Z85" s="47">
        <f t="shared" si="2"/>
        <v>151288</v>
      </c>
      <c r="AA85" s="46">
        <f t="shared" si="3"/>
        <v>28.27</v>
      </c>
      <c r="AB85" s="48" t="s">
        <v>556</v>
      </c>
      <c r="AC85" s="48" t="s">
        <v>508</v>
      </c>
      <c r="AD85" s="49"/>
    </row>
    <row r="86" spans="2:30" x14ac:dyDescent="0.15">
      <c r="B86" s="38" t="s">
        <v>0</v>
      </c>
      <c r="C86" s="39" t="s">
        <v>0</v>
      </c>
      <c r="D86" s="39"/>
      <c r="E86" s="39"/>
      <c r="F86" s="40"/>
      <c r="G86" s="40"/>
      <c r="H86" s="41"/>
      <c r="I86" s="42"/>
      <c r="J86" s="43"/>
      <c r="K86" s="41"/>
      <c r="L86" s="42"/>
      <c r="M86" s="43"/>
      <c r="N86" s="41"/>
      <c r="O86" s="42"/>
      <c r="P86" s="43"/>
      <c r="Q86" s="41"/>
      <c r="R86" s="42"/>
      <c r="S86" s="43"/>
      <c r="T86" s="44"/>
      <c r="U86" s="45"/>
      <c r="V86" s="43"/>
      <c r="W86" s="44"/>
      <c r="X86" s="45"/>
      <c r="Y86" s="46"/>
      <c r="Z86" s="47"/>
      <c r="AA86" s="46"/>
      <c r="AB86" s="48"/>
      <c r="AC86" s="48"/>
      <c r="AD86" s="49"/>
    </row>
    <row r="87" spans="2:30" x14ac:dyDescent="0.15">
      <c r="B87" s="38" t="s">
        <v>714</v>
      </c>
      <c r="C87" s="39" t="s">
        <v>111</v>
      </c>
      <c r="D87" s="39" t="s">
        <v>594</v>
      </c>
      <c r="E87" s="39"/>
      <c r="F87" s="40" t="s">
        <v>509</v>
      </c>
      <c r="G87" s="40" t="s">
        <v>515</v>
      </c>
      <c r="H87" s="41">
        <v>768093</v>
      </c>
      <c r="I87" s="42">
        <v>0</v>
      </c>
      <c r="J87" s="43">
        <v>0</v>
      </c>
      <c r="K87" s="41">
        <v>0</v>
      </c>
      <c r="L87" s="42">
        <v>534742</v>
      </c>
      <c r="M87" s="43">
        <v>130415</v>
      </c>
      <c r="N87" s="41">
        <v>665157</v>
      </c>
      <c r="O87" s="42">
        <v>0</v>
      </c>
      <c r="P87" s="43">
        <v>0</v>
      </c>
      <c r="Q87" s="41">
        <v>0</v>
      </c>
      <c r="R87" s="42">
        <v>0</v>
      </c>
      <c r="S87" s="43">
        <v>49129</v>
      </c>
      <c r="T87" s="44">
        <v>49129</v>
      </c>
      <c r="U87" s="45">
        <v>534742</v>
      </c>
      <c r="V87" s="43">
        <v>179544</v>
      </c>
      <c r="W87" s="44">
        <v>714286</v>
      </c>
      <c r="X87" s="45">
        <v>53807</v>
      </c>
      <c r="Y87" s="46">
        <v>7.01</v>
      </c>
      <c r="Z87" s="47">
        <f t="shared" si="2"/>
        <v>233351</v>
      </c>
      <c r="AA87" s="46">
        <f t="shared" si="3"/>
        <v>30.38</v>
      </c>
      <c r="AB87" s="48" t="s">
        <v>556</v>
      </c>
      <c r="AC87" s="48" t="s">
        <v>508</v>
      </c>
      <c r="AD87" s="49"/>
    </row>
    <row r="88" spans="2:30" x14ac:dyDescent="0.15">
      <c r="B88" s="38" t="s">
        <v>112</v>
      </c>
      <c r="C88" s="39" t="s">
        <v>113</v>
      </c>
      <c r="D88" s="39" t="s">
        <v>594</v>
      </c>
      <c r="E88" s="39" t="s">
        <v>849</v>
      </c>
      <c r="F88" s="40" t="s">
        <v>509</v>
      </c>
      <c r="G88" s="40" t="s">
        <v>515</v>
      </c>
      <c r="H88" s="41">
        <v>768093</v>
      </c>
      <c r="I88" s="42">
        <v>0</v>
      </c>
      <c r="J88" s="43">
        <v>0</v>
      </c>
      <c r="K88" s="41">
        <v>0</v>
      </c>
      <c r="L88" s="42">
        <v>534742</v>
      </c>
      <c r="M88" s="43">
        <v>130415</v>
      </c>
      <c r="N88" s="41">
        <v>665157</v>
      </c>
      <c r="O88" s="42">
        <v>0</v>
      </c>
      <c r="P88" s="43">
        <v>0</v>
      </c>
      <c r="Q88" s="41">
        <v>0</v>
      </c>
      <c r="R88" s="42">
        <v>0</v>
      </c>
      <c r="S88" s="43">
        <v>49129</v>
      </c>
      <c r="T88" s="44">
        <v>49129</v>
      </c>
      <c r="U88" s="45">
        <v>534742</v>
      </c>
      <c r="V88" s="43">
        <v>179544</v>
      </c>
      <c r="W88" s="44">
        <v>714286</v>
      </c>
      <c r="X88" s="45">
        <v>53807</v>
      </c>
      <c r="Y88" s="46">
        <v>7.01</v>
      </c>
      <c r="Z88" s="47">
        <f t="shared" si="2"/>
        <v>233351</v>
      </c>
      <c r="AA88" s="46">
        <f t="shared" si="3"/>
        <v>30.38</v>
      </c>
      <c r="AB88" s="48" t="s">
        <v>556</v>
      </c>
      <c r="AC88" s="48" t="s">
        <v>508</v>
      </c>
      <c r="AD88" s="49"/>
    </row>
    <row r="89" spans="2:30" x14ac:dyDescent="0.15">
      <c r="B89" s="38" t="s">
        <v>0</v>
      </c>
      <c r="C89" s="39" t="s">
        <v>0</v>
      </c>
      <c r="D89" s="39"/>
      <c r="E89" s="39"/>
      <c r="F89" s="40"/>
      <c r="G89" s="40"/>
      <c r="H89" s="41"/>
      <c r="I89" s="42"/>
      <c r="J89" s="43"/>
      <c r="K89" s="41"/>
      <c r="L89" s="42"/>
      <c r="M89" s="43"/>
      <c r="N89" s="41"/>
      <c r="O89" s="42"/>
      <c r="P89" s="43"/>
      <c r="Q89" s="41"/>
      <c r="R89" s="42"/>
      <c r="S89" s="43"/>
      <c r="T89" s="44"/>
      <c r="U89" s="45"/>
      <c r="V89" s="43"/>
      <c r="W89" s="44"/>
      <c r="X89" s="45"/>
      <c r="Y89" s="46"/>
      <c r="Z89" s="47"/>
      <c r="AA89" s="46"/>
      <c r="AB89" s="48"/>
      <c r="AC89" s="48"/>
      <c r="AD89" s="49"/>
    </row>
    <row r="90" spans="2:30" x14ac:dyDescent="0.15">
      <c r="B90" s="38" t="s">
        <v>715</v>
      </c>
      <c r="C90" s="39" t="s">
        <v>114</v>
      </c>
      <c r="D90" s="39" t="s">
        <v>564</v>
      </c>
      <c r="E90" s="39"/>
      <c r="F90" s="40" t="s">
        <v>511</v>
      </c>
      <c r="G90" s="40" t="s">
        <v>518</v>
      </c>
      <c r="H90" s="41">
        <v>830250</v>
      </c>
      <c r="I90" s="42">
        <v>0</v>
      </c>
      <c r="J90" s="43">
        <v>0</v>
      </c>
      <c r="K90" s="41">
        <v>0</v>
      </c>
      <c r="L90" s="42">
        <v>635337</v>
      </c>
      <c r="M90" s="43">
        <v>103611</v>
      </c>
      <c r="N90" s="41">
        <v>738948</v>
      </c>
      <c r="O90" s="42">
        <v>0</v>
      </c>
      <c r="P90" s="43">
        <v>0</v>
      </c>
      <c r="Q90" s="41">
        <v>0</v>
      </c>
      <c r="R90" s="42">
        <v>0</v>
      </c>
      <c r="S90" s="43">
        <v>37163</v>
      </c>
      <c r="T90" s="44">
        <v>37163</v>
      </c>
      <c r="U90" s="45">
        <v>635337</v>
      </c>
      <c r="V90" s="43">
        <v>140774</v>
      </c>
      <c r="W90" s="44">
        <v>776111</v>
      </c>
      <c r="X90" s="45">
        <v>54139</v>
      </c>
      <c r="Y90" s="46">
        <v>6.52</v>
      </c>
      <c r="Z90" s="47">
        <f t="shared" si="2"/>
        <v>194913</v>
      </c>
      <c r="AA90" s="46">
        <f t="shared" si="3"/>
        <v>23.48</v>
      </c>
      <c r="AB90" s="48" t="s">
        <v>556</v>
      </c>
      <c r="AC90" s="48" t="s">
        <v>508</v>
      </c>
      <c r="AD90" s="49"/>
    </row>
    <row r="91" spans="2:30" x14ac:dyDescent="0.15">
      <c r="B91" s="38" t="s">
        <v>115</v>
      </c>
      <c r="C91" s="39" t="s">
        <v>116</v>
      </c>
      <c r="D91" s="39" t="s">
        <v>564</v>
      </c>
      <c r="E91" s="39" t="s">
        <v>849</v>
      </c>
      <c r="F91" s="40" t="s">
        <v>511</v>
      </c>
      <c r="G91" s="40" t="s">
        <v>518</v>
      </c>
      <c r="H91" s="41">
        <v>830250</v>
      </c>
      <c r="I91" s="42">
        <v>0</v>
      </c>
      <c r="J91" s="43">
        <v>0</v>
      </c>
      <c r="K91" s="41">
        <v>0</v>
      </c>
      <c r="L91" s="42">
        <v>635337</v>
      </c>
      <c r="M91" s="43">
        <v>103611</v>
      </c>
      <c r="N91" s="41">
        <v>738948</v>
      </c>
      <c r="O91" s="42">
        <v>0</v>
      </c>
      <c r="P91" s="43">
        <v>0</v>
      </c>
      <c r="Q91" s="41">
        <v>0</v>
      </c>
      <c r="R91" s="42">
        <v>0</v>
      </c>
      <c r="S91" s="43">
        <v>37163</v>
      </c>
      <c r="T91" s="44">
        <v>37163</v>
      </c>
      <c r="U91" s="45">
        <v>635337</v>
      </c>
      <c r="V91" s="43">
        <v>140774</v>
      </c>
      <c r="W91" s="44">
        <v>776111</v>
      </c>
      <c r="X91" s="45">
        <v>54139</v>
      </c>
      <c r="Y91" s="46">
        <v>6.52</v>
      </c>
      <c r="Z91" s="47">
        <f t="shared" si="2"/>
        <v>194913</v>
      </c>
      <c r="AA91" s="46">
        <f t="shared" si="3"/>
        <v>23.48</v>
      </c>
      <c r="AB91" s="48" t="s">
        <v>556</v>
      </c>
      <c r="AC91" s="48" t="s">
        <v>508</v>
      </c>
      <c r="AD91" s="49"/>
    </row>
    <row r="92" spans="2:30" x14ac:dyDescent="0.15">
      <c r="B92" s="38" t="s">
        <v>0</v>
      </c>
      <c r="C92" s="39" t="s">
        <v>0</v>
      </c>
      <c r="D92" s="39"/>
      <c r="E92" s="39"/>
      <c r="F92" s="40"/>
      <c r="G92" s="40"/>
      <c r="H92" s="41"/>
      <c r="I92" s="42"/>
      <c r="J92" s="43"/>
      <c r="K92" s="41"/>
      <c r="L92" s="42"/>
      <c r="M92" s="43"/>
      <c r="N92" s="41"/>
      <c r="O92" s="42"/>
      <c r="P92" s="43"/>
      <c r="Q92" s="41"/>
      <c r="R92" s="42"/>
      <c r="S92" s="43"/>
      <c r="T92" s="44"/>
      <c r="U92" s="45"/>
      <c r="V92" s="43"/>
      <c r="W92" s="44"/>
      <c r="X92" s="45"/>
      <c r="Y92" s="46"/>
      <c r="Z92" s="47"/>
      <c r="AA92" s="46"/>
      <c r="AB92" s="48"/>
      <c r="AC92" s="48"/>
      <c r="AD92" s="49"/>
    </row>
    <row r="93" spans="2:30" x14ac:dyDescent="0.15">
      <c r="B93" s="38" t="s">
        <v>716</v>
      </c>
      <c r="C93" s="39" t="s">
        <v>117</v>
      </c>
      <c r="D93" s="39" t="s">
        <v>564</v>
      </c>
      <c r="E93" s="39"/>
      <c r="F93" s="40" t="s">
        <v>511</v>
      </c>
      <c r="G93" s="40" t="s">
        <v>518</v>
      </c>
      <c r="H93" s="41">
        <v>729587</v>
      </c>
      <c r="I93" s="42">
        <v>0</v>
      </c>
      <c r="J93" s="43">
        <v>0</v>
      </c>
      <c r="K93" s="41">
        <v>0</v>
      </c>
      <c r="L93" s="42">
        <v>550494</v>
      </c>
      <c r="M93" s="43">
        <v>89774</v>
      </c>
      <c r="N93" s="41">
        <v>640268</v>
      </c>
      <c r="O93" s="42">
        <v>0</v>
      </c>
      <c r="P93" s="43">
        <v>0</v>
      </c>
      <c r="Q93" s="41">
        <v>0</v>
      </c>
      <c r="R93" s="42">
        <v>14096</v>
      </c>
      <c r="S93" s="43">
        <v>32199</v>
      </c>
      <c r="T93" s="44">
        <v>46295</v>
      </c>
      <c r="U93" s="45">
        <v>564590</v>
      </c>
      <c r="V93" s="43">
        <v>121973</v>
      </c>
      <c r="W93" s="44">
        <v>686563</v>
      </c>
      <c r="X93" s="45">
        <v>43024</v>
      </c>
      <c r="Y93" s="46">
        <v>5.9</v>
      </c>
      <c r="Z93" s="47">
        <f t="shared" si="2"/>
        <v>164997</v>
      </c>
      <c r="AA93" s="46">
        <f t="shared" si="3"/>
        <v>22.62</v>
      </c>
      <c r="AB93" s="48" t="s">
        <v>556</v>
      </c>
      <c r="AC93" s="48" t="s">
        <v>508</v>
      </c>
      <c r="AD93" s="49"/>
    </row>
    <row r="94" spans="2:30" x14ac:dyDescent="0.15">
      <c r="B94" s="38" t="s">
        <v>118</v>
      </c>
      <c r="C94" s="39" t="s">
        <v>119</v>
      </c>
      <c r="D94" s="39" t="s">
        <v>564</v>
      </c>
      <c r="E94" s="39" t="s">
        <v>849</v>
      </c>
      <c r="F94" s="40" t="s">
        <v>511</v>
      </c>
      <c r="G94" s="40" t="s">
        <v>518</v>
      </c>
      <c r="H94" s="41">
        <v>729587</v>
      </c>
      <c r="I94" s="42">
        <v>0</v>
      </c>
      <c r="J94" s="43">
        <v>0</v>
      </c>
      <c r="K94" s="41">
        <v>0</v>
      </c>
      <c r="L94" s="42">
        <v>550494</v>
      </c>
      <c r="M94" s="43">
        <v>89774</v>
      </c>
      <c r="N94" s="41">
        <v>640268</v>
      </c>
      <c r="O94" s="42">
        <v>0</v>
      </c>
      <c r="P94" s="43">
        <v>0</v>
      </c>
      <c r="Q94" s="41">
        <v>0</v>
      </c>
      <c r="R94" s="42">
        <v>14096</v>
      </c>
      <c r="S94" s="43">
        <v>32199</v>
      </c>
      <c r="T94" s="44">
        <v>46295</v>
      </c>
      <c r="U94" s="45">
        <v>564590</v>
      </c>
      <c r="V94" s="43">
        <v>121973</v>
      </c>
      <c r="W94" s="44">
        <v>686563</v>
      </c>
      <c r="X94" s="45">
        <v>43024</v>
      </c>
      <c r="Y94" s="46">
        <v>5.9</v>
      </c>
      <c r="Z94" s="47">
        <f t="shared" si="2"/>
        <v>164997</v>
      </c>
      <c r="AA94" s="46">
        <f t="shared" si="3"/>
        <v>22.62</v>
      </c>
      <c r="AB94" s="48" t="s">
        <v>556</v>
      </c>
      <c r="AC94" s="48" t="s">
        <v>508</v>
      </c>
      <c r="AD94" s="49"/>
    </row>
    <row r="95" spans="2:30" x14ac:dyDescent="0.15">
      <c r="B95" s="38" t="s">
        <v>0</v>
      </c>
      <c r="C95" s="39" t="s">
        <v>0</v>
      </c>
      <c r="D95" s="39"/>
      <c r="E95" s="39"/>
      <c r="F95" s="40"/>
      <c r="G95" s="40"/>
      <c r="H95" s="41"/>
      <c r="I95" s="42"/>
      <c r="J95" s="43"/>
      <c r="K95" s="41"/>
      <c r="L95" s="42"/>
      <c r="M95" s="43"/>
      <c r="N95" s="41"/>
      <c r="O95" s="42"/>
      <c r="P95" s="43"/>
      <c r="Q95" s="41"/>
      <c r="R95" s="42"/>
      <c r="S95" s="43"/>
      <c r="T95" s="44"/>
      <c r="U95" s="45"/>
      <c r="V95" s="43"/>
      <c r="W95" s="44"/>
      <c r="X95" s="45"/>
      <c r="Y95" s="46"/>
      <c r="Z95" s="47"/>
      <c r="AA95" s="46"/>
      <c r="AB95" s="48"/>
      <c r="AC95" s="48"/>
      <c r="AD95" s="49"/>
    </row>
    <row r="96" spans="2:30" x14ac:dyDescent="0.15">
      <c r="B96" s="38" t="s">
        <v>717</v>
      </c>
      <c r="C96" s="39" t="s">
        <v>120</v>
      </c>
      <c r="D96" s="39" t="s">
        <v>628</v>
      </c>
      <c r="E96" s="39"/>
      <c r="F96" s="40" t="s">
        <v>509</v>
      </c>
      <c r="G96" s="40" t="s">
        <v>515</v>
      </c>
      <c r="H96" s="41">
        <v>632425</v>
      </c>
      <c r="I96" s="42">
        <v>0</v>
      </c>
      <c r="J96" s="43">
        <v>0</v>
      </c>
      <c r="K96" s="41">
        <v>0</v>
      </c>
      <c r="L96" s="42">
        <v>419083</v>
      </c>
      <c r="M96" s="43">
        <v>102208</v>
      </c>
      <c r="N96" s="41">
        <v>521291</v>
      </c>
      <c r="O96" s="42">
        <v>0</v>
      </c>
      <c r="P96" s="43">
        <v>0</v>
      </c>
      <c r="Q96" s="41">
        <v>0</v>
      </c>
      <c r="R96" s="42">
        <v>1942</v>
      </c>
      <c r="S96" s="43">
        <v>38502</v>
      </c>
      <c r="T96" s="44">
        <v>40444</v>
      </c>
      <c r="U96" s="45">
        <v>421025</v>
      </c>
      <c r="V96" s="43">
        <v>140710</v>
      </c>
      <c r="W96" s="44">
        <v>561735</v>
      </c>
      <c r="X96" s="45">
        <v>70690</v>
      </c>
      <c r="Y96" s="46">
        <v>11.18</v>
      </c>
      <c r="Z96" s="47">
        <f t="shared" si="2"/>
        <v>211400</v>
      </c>
      <c r="AA96" s="46">
        <f t="shared" si="3"/>
        <v>33.43</v>
      </c>
      <c r="AB96" s="48" t="s">
        <v>556</v>
      </c>
      <c r="AC96" s="48" t="s">
        <v>508</v>
      </c>
      <c r="AD96" s="49"/>
    </row>
    <row r="97" spans="2:30" x14ac:dyDescent="0.15">
      <c r="B97" s="38" t="s">
        <v>121</v>
      </c>
      <c r="C97" s="39" t="s">
        <v>122</v>
      </c>
      <c r="D97" s="39" t="s">
        <v>628</v>
      </c>
      <c r="E97" s="39" t="s">
        <v>849</v>
      </c>
      <c r="F97" s="40" t="s">
        <v>509</v>
      </c>
      <c r="G97" s="40" t="s">
        <v>515</v>
      </c>
      <c r="H97" s="41">
        <v>632425</v>
      </c>
      <c r="I97" s="42">
        <v>0</v>
      </c>
      <c r="J97" s="43">
        <v>0</v>
      </c>
      <c r="K97" s="41">
        <v>0</v>
      </c>
      <c r="L97" s="42">
        <v>419083</v>
      </c>
      <c r="M97" s="43">
        <v>102208</v>
      </c>
      <c r="N97" s="41">
        <v>521291</v>
      </c>
      <c r="O97" s="42">
        <v>0</v>
      </c>
      <c r="P97" s="43">
        <v>0</v>
      </c>
      <c r="Q97" s="41">
        <v>0</v>
      </c>
      <c r="R97" s="42">
        <v>1942</v>
      </c>
      <c r="S97" s="43">
        <v>38502</v>
      </c>
      <c r="T97" s="44">
        <v>40444</v>
      </c>
      <c r="U97" s="45">
        <v>421025</v>
      </c>
      <c r="V97" s="43">
        <v>140710</v>
      </c>
      <c r="W97" s="44">
        <v>561735</v>
      </c>
      <c r="X97" s="45">
        <v>70690</v>
      </c>
      <c r="Y97" s="46">
        <v>11.18</v>
      </c>
      <c r="Z97" s="47">
        <f t="shared" si="2"/>
        <v>211400</v>
      </c>
      <c r="AA97" s="46">
        <f t="shared" si="3"/>
        <v>33.43</v>
      </c>
      <c r="AB97" s="48" t="s">
        <v>556</v>
      </c>
      <c r="AC97" s="48" t="s">
        <v>508</v>
      </c>
      <c r="AD97" s="49"/>
    </row>
    <row r="98" spans="2:30" x14ac:dyDescent="0.15">
      <c r="B98" s="38" t="s">
        <v>0</v>
      </c>
      <c r="C98" s="39" t="s">
        <v>0</v>
      </c>
      <c r="D98" s="39"/>
      <c r="E98" s="39"/>
      <c r="F98" s="40"/>
      <c r="G98" s="40"/>
      <c r="H98" s="41"/>
      <c r="I98" s="42"/>
      <c r="J98" s="43"/>
      <c r="K98" s="41"/>
      <c r="L98" s="42"/>
      <c r="M98" s="43"/>
      <c r="N98" s="41"/>
      <c r="O98" s="42"/>
      <c r="P98" s="43"/>
      <c r="Q98" s="41"/>
      <c r="R98" s="42"/>
      <c r="S98" s="43"/>
      <c r="T98" s="44"/>
      <c r="U98" s="45"/>
      <c r="V98" s="43"/>
      <c r="W98" s="44"/>
      <c r="X98" s="45"/>
      <c r="Y98" s="46"/>
      <c r="Z98" s="47"/>
      <c r="AA98" s="46"/>
      <c r="AB98" s="48"/>
      <c r="AC98" s="48"/>
      <c r="AD98" s="49"/>
    </row>
    <row r="99" spans="2:30" x14ac:dyDescent="0.15">
      <c r="B99" s="38" t="s">
        <v>718</v>
      </c>
      <c r="C99" s="39" t="s">
        <v>123</v>
      </c>
      <c r="D99" s="39" t="s">
        <v>534</v>
      </c>
      <c r="E99" s="39"/>
      <c r="F99" s="40" t="s">
        <v>512</v>
      </c>
      <c r="G99" s="40" t="s">
        <v>524</v>
      </c>
      <c r="H99" s="41">
        <v>750000</v>
      </c>
      <c r="I99" s="42">
        <v>0</v>
      </c>
      <c r="J99" s="43">
        <v>0</v>
      </c>
      <c r="K99" s="41">
        <v>0</v>
      </c>
      <c r="L99" s="42">
        <v>964</v>
      </c>
      <c r="M99" s="43">
        <v>189</v>
      </c>
      <c r="N99" s="41">
        <v>1153</v>
      </c>
      <c r="O99" s="42">
        <v>0</v>
      </c>
      <c r="P99" s="43">
        <v>0</v>
      </c>
      <c r="Q99" s="41">
        <v>0</v>
      </c>
      <c r="R99" s="42">
        <v>0</v>
      </c>
      <c r="S99" s="43">
        <v>30</v>
      </c>
      <c r="T99" s="44">
        <v>30</v>
      </c>
      <c r="U99" s="45">
        <v>964</v>
      </c>
      <c r="V99" s="43">
        <v>219</v>
      </c>
      <c r="W99" s="44">
        <v>1183</v>
      </c>
      <c r="X99" s="45">
        <v>748817</v>
      </c>
      <c r="Y99" s="46">
        <v>99.84</v>
      </c>
      <c r="Z99" s="47">
        <f t="shared" si="2"/>
        <v>749036</v>
      </c>
      <c r="AA99" s="46">
        <f t="shared" si="3"/>
        <v>99.87</v>
      </c>
      <c r="AB99" s="48" t="s">
        <v>525</v>
      </c>
      <c r="AC99" s="48" t="s">
        <v>508</v>
      </c>
      <c r="AD99" s="49"/>
    </row>
    <row r="100" spans="2:30" x14ac:dyDescent="0.15">
      <c r="B100" s="38" t="s">
        <v>124</v>
      </c>
      <c r="C100" s="39" t="s">
        <v>125</v>
      </c>
      <c r="D100" s="39" t="s">
        <v>534</v>
      </c>
      <c r="E100" s="39" t="s">
        <v>849</v>
      </c>
      <c r="F100" s="40" t="s">
        <v>512</v>
      </c>
      <c r="G100" s="40" t="s">
        <v>524</v>
      </c>
      <c r="H100" s="41">
        <v>750000</v>
      </c>
      <c r="I100" s="42">
        <v>0</v>
      </c>
      <c r="J100" s="43">
        <v>0</v>
      </c>
      <c r="K100" s="41">
        <v>0</v>
      </c>
      <c r="L100" s="42">
        <v>964</v>
      </c>
      <c r="M100" s="43">
        <v>189</v>
      </c>
      <c r="N100" s="41">
        <v>1153</v>
      </c>
      <c r="O100" s="42">
        <v>0</v>
      </c>
      <c r="P100" s="43">
        <v>0</v>
      </c>
      <c r="Q100" s="41">
        <v>0</v>
      </c>
      <c r="R100" s="42">
        <v>0</v>
      </c>
      <c r="S100" s="43">
        <v>30</v>
      </c>
      <c r="T100" s="44">
        <v>30</v>
      </c>
      <c r="U100" s="45">
        <v>964</v>
      </c>
      <c r="V100" s="43">
        <v>219</v>
      </c>
      <c r="W100" s="44">
        <v>1183</v>
      </c>
      <c r="X100" s="45">
        <v>748817</v>
      </c>
      <c r="Y100" s="46">
        <v>99.84</v>
      </c>
      <c r="Z100" s="47">
        <f t="shared" si="2"/>
        <v>749036</v>
      </c>
      <c r="AA100" s="46">
        <f t="shared" si="3"/>
        <v>99.87</v>
      </c>
      <c r="AB100" s="48" t="s">
        <v>525</v>
      </c>
      <c r="AC100" s="48" t="s">
        <v>508</v>
      </c>
      <c r="AD100" s="49"/>
    </row>
    <row r="101" spans="2:30" x14ac:dyDescent="0.15">
      <c r="B101" s="38" t="s">
        <v>0</v>
      </c>
      <c r="C101" s="39" t="s">
        <v>0</v>
      </c>
      <c r="D101" s="39"/>
      <c r="E101" s="39"/>
      <c r="F101" s="40"/>
      <c r="G101" s="40"/>
      <c r="H101" s="41"/>
      <c r="I101" s="42"/>
      <c r="J101" s="43"/>
      <c r="K101" s="41"/>
      <c r="L101" s="42"/>
      <c r="M101" s="43"/>
      <c r="N101" s="41"/>
      <c r="O101" s="42"/>
      <c r="P101" s="43"/>
      <c r="Q101" s="41"/>
      <c r="R101" s="42"/>
      <c r="S101" s="43"/>
      <c r="T101" s="44"/>
      <c r="U101" s="45"/>
      <c r="V101" s="43"/>
      <c r="W101" s="44"/>
      <c r="X101" s="45"/>
      <c r="Y101" s="46"/>
      <c r="Z101" s="47"/>
      <c r="AA101" s="46"/>
      <c r="AB101" s="48"/>
      <c r="AC101" s="48"/>
      <c r="AD101" s="49"/>
    </row>
    <row r="102" spans="2:30" x14ac:dyDescent="0.15">
      <c r="B102" s="38" t="s">
        <v>719</v>
      </c>
      <c r="C102" s="39" t="s">
        <v>126</v>
      </c>
      <c r="D102" s="39" t="s">
        <v>534</v>
      </c>
      <c r="E102" s="39"/>
      <c r="F102" s="40" t="s">
        <v>512</v>
      </c>
      <c r="G102" s="40" t="s">
        <v>519</v>
      </c>
      <c r="H102" s="41">
        <v>5791000</v>
      </c>
      <c r="I102" s="42">
        <v>0</v>
      </c>
      <c r="J102" s="43">
        <v>0</v>
      </c>
      <c r="K102" s="41">
        <v>0</v>
      </c>
      <c r="L102" s="42">
        <v>3778410</v>
      </c>
      <c r="M102" s="43">
        <v>616184</v>
      </c>
      <c r="N102" s="41">
        <v>4394594</v>
      </c>
      <c r="O102" s="42">
        <v>0</v>
      </c>
      <c r="P102" s="43">
        <v>0</v>
      </c>
      <c r="Q102" s="41">
        <v>0</v>
      </c>
      <c r="R102" s="42">
        <v>0</v>
      </c>
      <c r="S102" s="43">
        <v>221015</v>
      </c>
      <c r="T102" s="44">
        <v>221015</v>
      </c>
      <c r="U102" s="45">
        <v>3778410</v>
      </c>
      <c r="V102" s="43">
        <v>837199</v>
      </c>
      <c r="W102" s="44">
        <v>4615609</v>
      </c>
      <c r="X102" s="45">
        <v>1175391</v>
      </c>
      <c r="Y102" s="46">
        <v>20.3</v>
      </c>
      <c r="Z102" s="47">
        <f t="shared" si="2"/>
        <v>2012590</v>
      </c>
      <c r="AA102" s="46">
        <f t="shared" si="3"/>
        <v>34.75</v>
      </c>
      <c r="AB102" s="48" t="s">
        <v>525</v>
      </c>
      <c r="AC102" s="48" t="s">
        <v>508</v>
      </c>
      <c r="AD102" s="49"/>
    </row>
    <row r="103" spans="2:30" x14ac:dyDescent="0.15">
      <c r="B103" s="38" t="s">
        <v>127</v>
      </c>
      <c r="C103" s="39" t="s">
        <v>128</v>
      </c>
      <c r="D103" s="39" t="s">
        <v>534</v>
      </c>
      <c r="E103" s="39" t="s">
        <v>849</v>
      </c>
      <c r="F103" s="40" t="s">
        <v>512</v>
      </c>
      <c r="G103" s="40" t="s">
        <v>519</v>
      </c>
      <c r="H103" s="41">
        <v>5791000</v>
      </c>
      <c r="I103" s="42">
        <v>0</v>
      </c>
      <c r="J103" s="43">
        <v>0</v>
      </c>
      <c r="K103" s="41">
        <v>0</v>
      </c>
      <c r="L103" s="42">
        <v>3778410</v>
      </c>
      <c r="M103" s="43">
        <v>616184</v>
      </c>
      <c r="N103" s="41">
        <v>4394594</v>
      </c>
      <c r="O103" s="42">
        <v>0</v>
      </c>
      <c r="P103" s="43">
        <v>0</v>
      </c>
      <c r="Q103" s="41">
        <v>0</v>
      </c>
      <c r="R103" s="42">
        <v>0</v>
      </c>
      <c r="S103" s="43">
        <v>221015</v>
      </c>
      <c r="T103" s="44">
        <v>221015</v>
      </c>
      <c r="U103" s="45">
        <v>3778410</v>
      </c>
      <c r="V103" s="43">
        <v>837199</v>
      </c>
      <c r="W103" s="44">
        <v>4615609</v>
      </c>
      <c r="X103" s="45">
        <v>1175391</v>
      </c>
      <c r="Y103" s="46">
        <v>20.3</v>
      </c>
      <c r="Z103" s="47">
        <f t="shared" si="2"/>
        <v>2012590</v>
      </c>
      <c r="AA103" s="46">
        <f t="shared" si="3"/>
        <v>34.75</v>
      </c>
      <c r="AB103" s="48" t="s">
        <v>525</v>
      </c>
      <c r="AC103" s="48" t="s">
        <v>508</v>
      </c>
      <c r="AD103" s="49"/>
    </row>
    <row r="104" spans="2:30" x14ac:dyDescent="0.15">
      <c r="B104" s="38" t="s">
        <v>0</v>
      </c>
      <c r="C104" s="39" t="s">
        <v>0</v>
      </c>
      <c r="D104" s="39"/>
      <c r="E104" s="39"/>
      <c r="F104" s="40"/>
      <c r="G104" s="40"/>
      <c r="H104" s="41"/>
      <c r="I104" s="42"/>
      <c r="J104" s="43"/>
      <c r="K104" s="41"/>
      <c r="L104" s="42"/>
      <c r="M104" s="43"/>
      <c r="N104" s="41"/>
      <c r="O104" s="42"/>
      <c r="P104" s="43"/>
      <c r="Q104" s="41"/>
      <c r="R104" s="42"/>
      <c r="S104" s="43"/>
      <c r="T104" s="44"/>
      <c r="U104" s="45"/>
      <c r="V104" s="43"/>
      <c r="W104" s="44"/>
      <c r="X104" s="45"/>
      <c r="Y104" s="46"/>
      <c r="Z104" s="47"/>
      <c r="AA104" s="46"/>
      <c r="AB104" s="48"/>
      <c r="AC104" s="48"/>
      <c r="AD104" s="49"/>
    </row>
    <row r="105" spans="2:30" x14ac:dyDescent="0.15">
      <c r="B105" s="38" t="s">
        <v>720</v>
      </c>
      <c r="C105" s="39" t="s">
        <v>129</v>
      </c>
      <c r="D105" s="39" t="s">
        <v>661</v>
      </c>
      <c r="E105" s="39"/>
      <c r="F105" s="40" t="s">
        <v>510</v>
      </c>
      <c r="G105" s="40" t="s">
        <v>522</v>
      </c>
      <c r="H105" s="41">
        <v>4217186</v>
      </c>
      <c r="I105" s="42">
        <v>0</v>
      </c>
      <c r="J105" s="43">
        <v>0</v>
      </c>
      <c r="K105" s="41">
        <v>0</v>
      </c>
      <c r="L105" s="42">
        <v>2175146</v>
      </c>
      <c r="M105" s="43">
        <v>426879</v>
      </c>
      <c r="N105" s="41">
        <v>2602025</v>
      </c>
      <c r="O105" s="42">
        <v>633562</v>
      </c>
      <c r="P105" s="43">
        <v>0</v>
      </c>
      <c r="Q105" s="41">
        <v>633562</v>
      </c>
      <c r="R105" s="42">
        <v>968</v>
      </c>
      <c r="S105" s="43">
        <v>75249</v>
      </c>
      <c r="T105" s="44">
        <v>76217</v>
      </c>
      <c r="U105" s="45">
        <v>2809676</v>
      </c>
      <c r="V105" s="43">
        <v>502128</v>
      </c>
      <c r="W105" s="44">
        <v>3311804</v>
      </c>
      <c r="X105" s="45">
        <v>905382</v>
      </c>
      <c r="Y105" s="46">
        <v>21.47</v>
      </c>
      <c r="Z105" s="47">
        <f t="shared" si="2"/>
        <v>1407510</v>
      </c>
      <c r="AA105" s="46">
        <f t="shared" si="3"/>
        <v>33.380000000000003</v>
      </c>
      <c r="AB105" s="48" t="s">
        <v>525</v>
      </c>
      <c r="AC105" s="48" t="s">
        <v>508</v>
      </c>
      <c r="AD105" s="49"/>
    </row>
    <row r="106" spans="2:30" x14ac:dyDescent="0.15">
      <c r="B106" s="38" t="s">
        <v>130</v>
      </c>
      <c r="C106" s="39" t="s">
        <v>131</v>
      </c>
      <c r="D106" s="39" t="s">
        <v>661</v>
      </c>
      <c r="E106" s="39" t="s">
        <v>849</v>
      </c>
      <c r="F106" s="40" t="s">
        <v>510</v>
      </c>
      <c r="G106" s="40" t="s">
        <v>522</v>
      </c>
      <c r="H106" s="41">
        <v>4217186</v>
      </c>
      <c r="I106" s="42">
        <v>0</v>
      </c>
      <c r="J106" s="43">
        <v>0</v>
      </c>
      <c r="K106" s="41">
        <v>0</v>
      </c>
      <c r="L106" s="42">
        <v>2175146</v>
      </c>
      <c r="M106" s="43">
        <v>426879</v>
      </c>
      <c r="N106" s="41">
        <v>2602025</v>
      </c>
      <c r="O106" s="42">
        <v>633562</v>
      </c>
      <c r="P106" s="43">
        <v>0</v>
      </c>
      <c r="Q106" s="41">
        <v>633562</v>
      </c>
      <c r="R106" s="42">
        <v>968</v>
      </c>
      <c r="S106" s="43">
        <v>75249</v>
      </c>
      <c r="T106" s="44">
        <v>76217</v>
      </c>
      <c r="U106" s="45">
        <v>2809676</v>
      </c>
      <c r="V106" s="43">
        <v>502128</v>
      </c>
      <c r="W106" s="44">
        <v>3311804</v>
      </c>
      <c r="X106" s="45">
        <v>905382</v>
      </c>
      <c r="Y106" s="46">
        <v>21.47</v>
      </c>
      <c r="Z106" s="47">
        <f t="shared" si="2"/>
        <v>1407510</v>
      </c>
      <c r="AA106" s="46">
        <f t="shared" si="3"/>
        <v>33.380000000000003</v>
      </c>
      <c r="AB106" s="48" t="s">
        <v>525</v>
      </c>
      <c r="AC106" s="48" t="s">
        <v>508</v>
      </c>
      <c r="AD106" s="49"/>
    </row>
    <row r="107" spans="2:30" x14ac:dyDescent="0.15">
      <c r="B107" s="38" t="s">
        <v>0</v>
      </c>
      <c r="C107" s="39" t="s">
        <v>0</v>
      </c>
      <c r="D107" s="39"/>
      <c r="E107" s="39"/>
      <c r="F107" s="40"/>
      <c r="G107" s="40"/>
      <c r="H107" s="41"/>
      <c r="I107" s="42"/>
      <c r="J107" s="43"/>
      <c r="K107" s="41"/>
      <c r="L107" s="42"/>
      <c r="M107" s="43"/>
      <c r="N107" s="41"/>
      <c r="O107" s="42"/>
      <c r="P107" s="43"/>
      <c r="Q107" s="41"/>
      <c r="R107" s="42"/>
      <c r="S107" s="43"/>
      <c r="T107" s="44"/>
      <c r="U107" s="45"/>
      <c r="V107" s="43"/>
      <c r="W107" s="44"/>
      <c r="X107" s="45"/>
      <c r="Y107" s="46"/>
      <c r="Z107" s="47"/>
      <c r="AA107" s="46"/>
      <c r="AB107" s="48"/>
      <c r="AC107" s="48"/>
      <c r="AD107" s="49"/>
    </row>
    <row r="108" spans="2:30" x14ac:dyDescent="0.15">
      <c r="B108" s="38" t="s">
        <v>721</v>
      </c>
      <c r="C108" s="39" t="s">
        <v>132</v>
      </c>
      <c r="D108" s="39" t="s">
        <v>534</v>
      </c>
      <c r="E108" s="39"/>
      <c r="F108" s="40" t="s">
        <v>512</v>
      </c>
      <c r="G108" s="40" t="s">
        <v>524</v>
      </c>
      <c r="H108" s="41">
        <v>650000</v>
      </c>
      <c r="I108" s="42">
        <v>0</v>
      </c>
      <c r="J108" s="43">
        <v>0</v>
      </c>
      <c r="K108" s="41">
        <v>0</v>
      </c>
      <c r="L108" s="42">
        <v>944139</v>
      </c>
      <c r="M108" s="43">
        <v>185290</v>
      </c>
      <c r="N108" s="41">
        <v>1129429</v>
      </c>
      <c r="O108" s="42">
        <v>0</v>
      </c>
      <c r="P108" s="43">
        <v>0</v>
      </c>
      <c r="Q108" s="41">
        <v>0</v>
      </c>
      <c r="R108" s="42">
        <v>0</v>
      </c>
      <c r="S108" s="43">
        <v>32663</v>
      </c>
      <c r="T108" s="44">
        <v>32663</v>
      </c>
      <c r="U108" s="45">
        <v>944139</v>
      </c>
      <c r="V108" s="43">
        <v>217953</v>
      </c>
      <c r="W108" s="44">
        <v>1162092</v>
      </c>
      <c r="X108" s="45">
        <v>-512092</v>
      </c>
      <c r="Y108" s="46">
        <v>-78.78</v>
      </c>
      <c r="Z108" s="47">
        <f t="shared" si="2"/>
        <v>-294139</v>
      </c>
      <c r="AA108" s="46">
        <f t="shared" si="3"/>
        <v>-45.25</v>
      </c>
      <c r="AB108" s="48" t="s">
        <v>528</v>
      </c>
      <c r="AC108" s="48" t="s">
        <v>508</v>
      </c>
      <c r="AD108" s="49"/>
    </row>
    <row r="109" spans="2:30" x14ac:dyDescent="0.15">
      <c r="B109" s="38" t="s">
        <v>133</v>
      </c>
      <c r="C109" s="39" t="s">
        <v>134</v>
      </c>
      <c r="D109" s="39" t="s">
        <v>534</v>
      </c>
      <c r="E109" s="39" t="s">
        <v>849</v>
      </c>
      <c r="F109" s="40" t="s">
        <v>512</v>
      </c>
      <c r="G109" s="40" t="s">
        <v>524</v>
      </c>
      <c r="H109" s="41">
        <v>650000</v>
      </c>
      <c r="I109" s="42">
        <v>0</v>
      </c>
      <c r="J109" s="43">
        <v>0</v>
      </c>
      <c r="K109" s="41">
        <v>0</v>
      </c>
      <c r="L109" s="42">
        <v>944139</v>
      </c>
      <c r="M109" s="43">
        <v>185290</v>
      </c>
      <c r="N109" s="41">
        <v>1129429</v>
      </c>
      <c r="O109" s="42">
        <v>0</v>
      </c>
      <c r="P109" s="43">
        <v>0</v>
      </c>
      <c r="Q109" s="41">
        <v>0</v>
      </c>
      <c r="R109" s="42">
        <v>0</v>
      </c>
      <c r="S109" s="43">
        <v>32663</v>
      </c>
      <c r="T109" s="44">
        <v>32663</v>
      </c>
      <c r="U109" s="45">
        <v>944139</v>
      </c>
      <c r="V109" s="43">
        <v>217953</v>
      </c>
      <c r="W109" s="44">
        <v>1162092</v>
      </c>
      <c r="X109" s="45">
        <v>-512092</v>
      </c>
      <c r="Y109" s="46">
        <v>-78.78</v>
      </c>
      <c r="Z109" s="47">
        <f t="shared" si="2"/>
        <v>-294139</v>
      </c>
      <c r="AA109" s="46">
        <f t="shared" si="3"/>
        <v>-45.25</v>
      </c>
      <c r="AB109" s="48" t="s">
        <v>528</v>
      </c>
      <c r="AC109" s="48" t="s">
        <v>508</v>
      </c>
      <c r="AD109" s="49"/>
    </row>
    <row r="110" spans="2:30" x14ac:dyDescent="0.15">
      <c r="B110" s="38" t="s">
        <v>0</v>
      </c>
      <c r="C110" s="39" t="s">
        <v>0</v>
      </c>
      <c r="D110" s="39"/>
      <c r="E110" s="39"/>
      <c r="F110" s="40"/>
      <c r="G110" s="40"/>
      <c r="H110" s="41"/>
      <c r="I110" s="42"/>
      <c r="J110" s="43"/>
      <c r="K110" s="41"/>
      <c r="L110" s="42"/>
      <c r="M110" s="43"/>
      <c r="N110" s="41"/>
      <c r="O110" s="42"/>
      <c r="P110" s="43"/>
      <c r="Q110" s="41"/>
      <c r="R110" s="42"/>
      <c r="S110" s="43"/>
      <c r="T110" s="44"/>
      <c r="U110" s="45"/>
      <c r="V110" s="43"/>
      <c r="W110" s="44"/>
      <c r="X110" s="45"/>
      <c r="Y110" s="46"/>
      <c r="Z110" s="47"/>
      <c r="AA110" s="46"/>
      <c r="AB110" s="48"/>
      <c r="AC110" s="48"/>
      <c r="AD110" s="49"/>
    </row>
    <row r="111" spans="2:30" x14ac:dyDescent="0.15">
      <c r="B111" s="38" t="s">
        <v>722</v>
      </c>
      <c r="C111" s="39" t="s">
        <v>135</v>
      </c>
      <c r="D111" s="39" t="s">
        <v>598</v>
      </c>
      <c r="E111" s="39"/>
      <c r="F111" s="40" t="s">
        <v>510</v>
      </c>
      <c r="G111" s="40" t="s">
        <v>524</v>
      </c>
      <c r="H111" s="41">
        <v>300000</v>
      </c>
      <c r="I111" s="42">
        <v>0</v>
      </c>
      <c r="J111" s="43">
        <v>0</v>
      </c>
      <c r="K111" s="41">
        <v>0</v>
      </c>
      <c r="L111" s="42">
        <v>124334</v>
      </c>
      <c r="M111" s="43">
        <v>24402</v>
      </c>
      <c r="N111" s="41">
        <v>148736</v>
      </c>
      <c r="O111" s="42">
        <v>0</v>
      </c>
      <c r="P111" s="43">
        <v>0</v>
      </c>
      <c r="Q111" s="41">
        <v>0</v>
      </c>
      <c r="R111" s="42">
        <v>0</v>
      </c>
      <c r="S111" s="43">
        <v>4300</v>
      </c>
      <c r="T111" s="44">
        <v>4300</v>
      </c>
      <c r="U111" s="45">
        <v>124334</v>
      </c>
      <c r="V111" s="43">
        <v>28702</v>
      </c>
      <c r="W111" s="44">
        <v>153036</v>
      </c>
      <c r="X111" s="45">
        <v>146964</v>
      </c>
      <c r="Y111" s="46">
        <v>48.99</v>
      </c>
      <c r="Z111" s="47">
        <f t="shared" si="2"/>
        <v>175666</v>
      </c>
      <c r="AA111" s="46">
        <f t="shared" si="3"/>
        <v>58.56</v>
      </c>
      <c r="AB111" s="48" t="s">
        <v>525</v>
      </c>
      <c r="AC111" s="48" t="s">
        <v>508</v>
      </c>
      <c r="AD111" s="49"/>
    </row>
    <row r="112" spans="2:30" x14ac:dyDescent="0.15">
      <c r="B112" s="38" t="s">
        <v>136</v>
      </c>
      <c r="C112" s="39" t="s">
        <v>137</v>
      </c>
      <c r="D112" s="39" t="s">
        <v>598</v>
      </c>
      <c r="E112" s="39" t="s">
        <v>849</v>
      </c>
      <c r="F112" s="40" t="s">
        <v>510</v>
      </c>
      <c r="G112" s="40" t="s">
        <v>524</v>
      </c>
      <c r="H112" s="41">
        <v>300000</v>
      </c>
      <c r="I112" s="42">
        <v>0</v>
      </c>
      <c r="J112" s="43">
        <v>0</v>
      </c>
      <c r="K112" s="41">
        <v>0</v>
      </c>
      <c r="L112" s="42">
        <v>124334</v>
      </c>
      <c r="M112" s="43">
        <v>24402</v>
      </c>
      <c r="N112" s="41">
        <v>148736</v>
      </c>
      <c r="O112" s="42">
        <v>0</v>
      </c>
      <c r="P112" s="43">
        <v>0</v>
      </c>
      <c r="Q112" s="41">
        <v>0</v>
      </c>
      <c r="R112" s="42">
        <v>0</v>
      </c>
      <c r="S112" s="43">
        <v>4300</v>
      </c>
      <c r="T112" s="44">
        <v>4300</v>
      </c>
      <c r="U112" s="45">
        <v>124334</v>
      </c>
      <c r="V112" s="43">
        <v>28702</v>
      </c>
      <c r="W112" s="44">
        <v>153036</v>
      </c>
      <c r="X112" s="45">
        <v>146964</v>
      </c>
      <c r="Y112" s="46">
        <v>48.99</v>
      </c>
      <c r="Z112" s="47">
        <f t="shared" si="2"/>
        <v>175666</v>
      </c>
      <c r="AA112" s="46">
        <f t="shared" si="3"/>
        <v>58.56</v>
      </c>
      <c r="AB112" s="48" t="s">
        <v>525</v>
      </c>
      <c r="AC112" s="48" t="s">
        <v>508</v>
      </c>
      <c r="AD112" s="49"/>
    </row>
    <row r="113" spans="2:30" x14ac:dyDescent="0.15">
      <c r="B113" s="38" t="s">
        <v>0</v>
      </c>
      <c r="C113" s="39" t="s">
        <v>0</v>
      </c>
      <c r="D113" s="39"/>
      <c r="E113" s="39"/>
      <c r="F113" s="40"/>
      <c r="G113" s="40"/>
      <c r="H113" s="41"/>
      <c r="I113" s="42"/>
      <c r="J113" s="43"/>
      <c r="K113" s="41"/>
      <c r="L113" s="42"/>
      <c r="M113" s="43"/>
      <c r="N113" s="41"/>
      <c r="O113" s="42"/>
      <c r="P113" s="43"/>
      <c r="Q113" s="41"/>
      <c r="R113" s="42"/>
      <c r="S113" s="43"/>
      <c r="T113" s="44"/>
      <c r="U113" s="45"/>
      <c r="V113" s="43"/>
      <c r="W113" s="44"/>
      <c r="X113" s="45"/>
      <c r="Y113" s="46"/>
      <c r="Z113" s="47"/>
      <c r="AA113" s="46"/>
      <c r="AB113" s="48"/>
      <c r="AC113" s="48"/>
      <c r="AD113" s="49"/>
    </row>
    <row r="114" spans="2:30" x14ac:dyDescent="0.15">
      <c r="B114" s="38" t="s">
        <v>723</v>
      </c>
      <c r="C114" s="39" t="s">
        <v>138</v>
      </c>
      <c r="D114" s="39" t="s">
        <v>628</v>
      </c>
      <c r="E114" s="39"/>
      <c r="F114" s="40" t="s">
        <v>509</v>
      </c>
      <c r="G114" s="40" t="s">
        <v>515</v>
      </c>
      <c r="H114" s="41">
        <v>554087</v>
      </c>
      <c r="I114" s="42">
        <v>0</v>
      </c>
      <c r="J114" s="43">
        <v>0</v>
      </c>
      <c r="K114" s="41">
        <v>0</v>
      </c>
      <c r="L114" s="42">
        <v>319809</v>
      </c>
      <c r="M114" s="43">
        <v>77997</v>
      </c>
      <c r="N114" s="41">
        <v>397806</v>
      </c>
      <c r="O114" s="42">
        <v>0</v>
      </c>
      <c r="P114" s="43">
        <v>0</v>
      </c>
      <c r="Q114" s="41">
        <v>0</v>
      </c>
      <c r="R114" s="42">
        <v>4532</v>
      </c>
      <c r="S114" s="43">
        <v>29384</v>
      </c>
      <c r="T114" s="44">
        <v>33916</v>
      </c>
      <c r="U114" s="45">
        <v>324341</v>
      </c>
      <c r="V114" s="43">
        <v>107381</v>
      </c>
      <c r="W114" s="44">
        <v>431722</v>
      </c>
      <c r="X114" s="45">
        <v>122365</v>
      </c>
      <c r="Y114" s="46">
        <v>22.08</v>
      </c>
      <c r="Z114" s="47">
        <f t="shared" si="2"/>
        <v>229746</v>
      </c>
      <c r="AA114" s="46">
        <f t="shared" si="3"/>
        <v>41.46</v>
      </c>
      <c r="AB114" s="48" t="s">
        <v>556</v>
      </c>
      <c r="AC114" s="48" t="s">
        <v>508</v>
      </c>
      <c r="AD114" s="49"/>
    </row>
    <row r="115" spans="2:30" x14ac:dyDescent="0.15">
      <c r="B115" s="38" t="s">
        <v>139</v>
      </c>
      <c r="C115" s="39" t="s">
        <v>140</v>
      </c>
      <c r="D115" s="39" t="s">
        <v>628</v>
      </c>
      <c r="E115" s="39" t="s">
        <v>849</v>
      </c>
      <c r="F115" s="40" t="s">
        <v>509</v>
      </c>
      <c r="G115" s="40" t="s">
        <v>515</v>
      </c>
      <c r="H115" s="41">
        <v>554087</v>
      </c>
      <c r="I115" s="42">
        <v>0</v>
      </c>
      <c r="J115" s="43">
        <v>0</v>
      </c>
      <c r="K115" s="41">
        <v>0</v>
      </c>
      <c r="L115" s="42">
        <v>319809</v>
      </c>
      <c r="M115" s="43">
        <v>77997</v>
      </c>
      <c r="N115" s="41">
        <v>397806</v>
      </c>
      <c r="O115" s="42">
        <v>0</v>
      </c>
      <c r="P115" s="43">
        <v>0</v>
      </c>
      <c r="Q115" s="41">
        <v>0</v>
      </c>
      <c r="R115" s="42">
        <v>4532</v>
      </c>
      <c r="S115" s="43">
        <v>29384</v>
      </c>
      <c r="T115" s="44">
        <v>33916</v>
      </c>
      <c r="U115" s="45">
        <v>324341</v>
      </c>
      <c r="V115" s="43">
        <v>107381</v>
      </c>
      <c r="W115" s="44">
        <v>431722</v>
      </c>
      <c r="X115" s="45">
        <v>122365</v>
      </c>
      <c r="Y115" s="46">
        <v>22.08</v>
      </c>
      <c r="Z115" s="47">
        <f t="shared" si="2"/>
        <v>229746</v>
      </c>
      <c r="AA115" s="46">
        <f t="shared" si="3"/>
        <v>41.46</v>
      </c>
      <c r="AB115" s="48" t="s">
        <v>556</v>
      </c>
      <c r="AC115" s="48" t="s">
        <v>508</v>
      </c>
      <c r="AD115" s="49"/>
    </row>
    <row r="116" spans="2:30" x14ac:dyDescent="0.15">
      <c r="B116" s="38" t="s">
        <v>0</v>
      </c>
      <c r="C116" s="39" t="s">
        <v>0</v>
      </c>
      <c r="D116" s="39"/>
      <c r="E116" s="39"/>
      <c r="F116" s="40"/>
      <c r="G116" s="40"/>
      <c r="H116" s="41"/>
      <c r="I116" s="42"/>
      <c r="J116" s="43"/>
      <c r="K116" s="41"/>
      <c r="L116" s="42"/>
      <c r="M116" s="43"/>
      <c r="N116" s="41"/>
      <c r="O116" s="42"/>
      <c r="P116" s="43"/>
      <c r="Q116" s="41"/>
      <c r="R116" s="42"/>
      <c r="S116" s="43"/>
      <c r="T116" s="44"/>
      <c r="U116" s="45"/>
      <c r="V116" s="43"/>
      <c r="W116" s="44"/>
      <c r="X116" s="45"/>
      <c r="Y116" s="46"/>
      <c r="Z116" s="47"/>
      <c r="AA116" s="46"/>
      <c r="AB116" s="48"/>
      <c r="AC116" s="48"/>
      <c r="AD116" s="49"/>
    </row>
    <row r="117" spans="2:30" x14ac:dyDescent="0.15">
      <c r="B117" s="38" t="s">
        <v>724</v>
      </c>
      <c r="C117" s="39" t="s">
        <v>141</v>
      </c>
      <c r="D117" s="39" t="s">
        <v>640</v>
      </c>
      <c r="E117" s="39"/>
      <c r="F117" s="40" t="s">
        <v>509</v>
      </c>
      <c r="G117" s="40" t="s">
        <v>515</v>
      </c>
      <c r="H117" s="41">
        <v>1650000</v>
      </c>
      <c r="I117" s="42">
        <v>0</v>
      </c>
      <c r="J117" s="43">
        <v>0</v>
      </c>
      <c r="K117" s="41">
        <v>0</v>
      </c>
      <c r="L117" s="42">
        <v>497712</v>
      </c>
      <c r="M117" s="43">
        <v>121384</v>
      </c>
      <c r="N117" s="41">
        <v>619096</v>
      </c>
      <c r="O117" s="42">
        <v>950000</v>
      </c>
      <c r="P117" s="43">
        <v>0</v>
      </c>
      <c r="Q117" s="41">
        <v>950000</v>
      </c>
      <c r="R117" s="42">
        <v>28123</v>
      </c>
      <c r="S117" s="43">
        <v>45729</v>
      </c>
      <c r="T117" s="44">
        <v>73852</v>
      </c>
      <c r="U117" s="45">
        <v>1475835</v>
      </c>
      <c r="V117" s="43">
        <v>167113</v>
      </c>
      <c r="W117" s="44">
        <v>1642948</v>
      </c>
      <c r="X117" s="45">
        <v>7052</v>
      </c>
      <c r="Y117" s="46">
        <v>0.43</v>
      </c>
      <c r="Z117" s="47">
        <f t="shared" si="2"/>
        <v>174165</v>
      </c>
      <c r="AA117" s="46">
        <f t="shared" si="3"/>
        <v>10.56</v>
      </c>
      <c r="AB117" s="48" t="s">
        <v>525</v>
      </c>
      <c r="AC117" s="48" t="s">
        <v>508</v>
      </c>
      <c r="AD117" s="49"/>
    </row>
    <row r="118" spans="2:30" x14ac:dyDescent="0.15">
      <c r="B118" s="38" t="s">
        <v>142</v>
      </c>
      <c r="C118" s="39" t="s">
        <v>143</v>
      </c>
      <c r="D118" s="39" t="s">
        <v>640</v>
      </c>
      <c r="E118" s="39" t="s">
        <v>849</v>
      </c>
      <c r="F118" s="40" t="s">
        <v>509</v>
      </c>
      <c r="G118" s="40" t="s">
        <v>515</v>
      </c>
      <c r="H118" s="41">
        <v>1650000</v>
      </c>
      <c r="I118" s="42">
        <v>0</v>
      </c>
      <c r="J118" s="43">
        <v>0</v>
      </c>
      <c r="K118" s="41">
        <v>0</v>
      </c>
      <c r="L118" s="42">
        <v>497712</v>
      </c>
      <c r="M118" s="43">
        <v>121384</v>
      </c>
      <c r="N118" s="41">
        <v>619096</v>
      </c>
      <c r="O118" s="42">
        <v>950000</v>
      </c>
      <c r="P118" s="43">
        <v>0</v>
      </c>
      <c r="Q118" s="41">
        <v>950000</v>
      </c>
      <c r="R118" s="42">
        <v>28123</v>
      </c>
      <c r="S118" s="43">
        <v>45729</v>
      </c>
      <c r="T118" s="44">
        <v>73852</v>
      </c>
      <c r="U118" s="45">
        <v>1475835</v>
      </c>
      <c r="V118" s="43">
        <v>167113</v>
      </c>
      <c r="W118" s="44">
        <v>1642948</v>
      </c>
      <c r="X118" s="45">
        <v>7052</v>
      </c>
      <c r="Y118" s="46">
        <v>0.43</v>
      </c>
      <c r="Z118" s="47">
        <f t="shared" si="2"/>
        <v>174165</v>
      </c>
      <c r="AA118" s="46">
        <f t="shared" si="3"/>
        <v>10.56</v>
      </c>
      <c r="AB118" s="48" t="s">
        <v>525</v>
      </c>
      <c r="AC118" s="48" t="s">
        <v>508</v>
      </c>
      <c r="AD118" s="49"/>
    </row>
    <row r="119" spans="2:30" x14ac:dyDescent="0.15">
      <c r="B119" s="38" t="s">
        <v>0</v>
      </c>
      <c r="C119" s="39" t="s">
        <v>0</v>
      </c>
      <c r="D119" s="39"/>
      <c r="E119" s="39"/>
      <c r="F119" s="40"/>
      <c r="G119" s="40"/>
      <c r="H119" s="41"/>
      <c r="I119" s="42"/>
      <c r="J119" s="43"/>
      <c r="K119" s="41"/>
      <c r="L119" s="42"/>
      <c r="M119" s="43"/>
      <c r="N119" s="41"/>
      <c r="O119" s="42"/>
      <c r="P119" s="43"/>
      <c r="Q119" s="41"/>
      <c r="R119" s="42"/>
      <c r="S119" s="43"/>
      <c r="T119" s="44"/>
      <c r="U119" s="45"/>
      <c r="V119" s="43"/>
      <c r="W119" s="44"/>
      <c r="X119" s="45"/>
      <c r="Y119" s="46"/>
      <c r="Z119" s="47"/>
      <c r="AA119" s="46"/>
      <c r="AB119" s="48"/>
      <c r="AC119" s="48"/>
      <c r="AD119" s="49"/>
    </row>
    <row r="120" spans="2:30" x14ac:dyDescent="0.15">
      <c r="B120" s="38" t="s">
        <v>725</v>
      </c>
      <c r="C120" s="39" t="s">
        <v>144</v>
      </c>
      <c r="D120" s="39" t="s">
        <v>647</v>
      </c>
      <c r="E120" s="39"/>
      <c r="F120" s="40" t="s">
        <v>509</v>
      </c>
      <c r="G120" s="40" t="s">
        <v>518</v>
      </c>
      <c r="H120" s="41">
        <v>589590</v>
      </c>
      <c r="I120" s="42">
        <v>0</v>
      </c>
      <c r="J120" s="43">
        <v>0</v>
      </c>
      <c r="K120" s="41">
        <v>0</v>
      </c>
      <c r="L120" s="42">
        <v>0</v>
      </c>
      <c r="M120" s="43">
        <v>0</v>
      </c>
      <c r="N120" s="41">
        <v>0</v>
      </c>
      <c r="O120" s="42">
        <v>548318</v>
      </c>
      <c r="P120" s="43">
        <v>0</v>
      </c>
      <c r="Q120" s="41">
        <v>548318</v>
      </c>
      <c r="R120" s="42">
        <v>0</v>
      </c>
      <c r="S120" s="43">
        <v>0</v>
      </c>
      <c r="T120" s="44">
        <v>0</v>
      </c>
      <c r="U120" s="45">
        <v>548318</v>
      </c>
      <c r="V120" s="43">
        <v>0</v>
      </c>
      <c r="W120" s="44">
        <v>548318</v>
      </c>
      <c r="X120" s="45">
        <v>41272</v>
      </c>
      <c r="Y120" s="46">
        <v>7</v>
      </c>
      <c r="Z120" s="47">
        <f t="shared" si="2"/>
        <v>41272</v>
      </c>
      <c r="AA120" s="46">
        <f t="shared" si="3"/>
        <v>7</v>
      </c>
      <c r="AB120" s="48" t="s">
        <v>525</v>
      </c>
      <c r="AC120" s="48" t="s">
        <v>565</v>
      </c>
      <c r="AD120" s="49"/>
    </row>
    <row r="121" spans="2:30" x14ac:dyDescent="0.15">
      <c r="B121" s="38" t="s">
        <v>145</v>
      </c>
      <c r="C121" s="39" t="s">
        <v>146</v>
      </c>
      <c r="D121" s="39" t="s">
        <v>647</v>
      </c>
      <c r="E121" s="39" t="s">
        <v>849</v>
      </c>
      <c r="F121" s="40" t="s">
        <v>509</v>
      </c>
      <c r="G121" s="40" t="s">
        <v>518</v>
      </c>
      <c r="H121" s="41">
        <v>589590</v>
      </c>
      <c r="I121" s="42">
        <v>0</v>
      </c>
      <c r="J121" s="43">
        <v>0</v>
      </c>
      <c r="K121" s="41">
        <v>0</v>
      </c>
      <c r="L121" s="42">
        <v>0</v>
      </c>
      <c r="M121" s="43">
        <v>0</v>
      </c>
      <c r="N121" s="41">
        <v>0</v>
      </c>
      <c r="O121" s="42">
        <v>548318</v>
      </c>
      <c r="P121" s="43">
        <v>0</v>
      </c>
      <c r="Q121" s="41">
        <v>548318</v>
      </c>
      <c r="R121" s="42">
        <v>0</v>
      </c>
      <c r="S121" s="43">
        <v>0</v>
      </c>
      <c r="T121" s="44">
        <v>0</v>
      </c>
      <c r="U121" s="45">
        <v>548318</v>
      </c>
      <c r="V121" s="43">
        <v>0</v>
      </c>
      <c r="W121" s="44">
        <v>548318</v>
      </c>
      <c r="X121" s="45">
        <v>41272</v>
      </c>
      <c r="Y121" s="46">
        <v>7</v>
      </c>
      <c r="Z121" s="47">
        <f t="shared" si="2"/>
        <v>41272</v>
      </c>
      <c r="AA121" s="46">
        <f t="shared" si="3"/>
        <v>7</v>
      </c>
      <c r="AB121" s="48" t="s">
        <v>525</v>
      </c>
      <c r="AC121" s="48" t="s">
        <v>565</v>
      </c>
      <c r="AD121" s="49"/>
    </row>
    <row r="122" spans="2:30" x14ac:dyDescent="0.15">
      <c r="B122" s="38" t="s">
        <v>0</v>
      </c>
      <c r="C122" s="39" t="s">
        <v>0</v>
      </c>
      <c r="D122" s="39"/>
      <c r="E122" s="39"/>
      <c r="F122" s="40"/>
      <c r="G122" s="40"/>
      <c r="H122" s="41"/>
      <c r="I122" s="42"/>
      <c r="J122" s="43"/>
      <c r="K122" s="41"/>
      <c r="L122" s="42"/>
      <c r="M122" s="43"/>
      <c r="N122" s="41"/>
      <c r="O122" s="42"/>
      <c r="P122" s="43"/>
      <c r="Q122" s="41"/>
      <c r="R122" s="42"/>
      <c r="S122" s="43"/>
      <c r="T122" s="44"/>
      <c r="U122" s="45"/>
      <c r="V122" s="43"/>
      <c r="W122" s="44"/>
      <c r="X122" s="45"/>
      <c r="Y122" s="46"/>
      <c r="Z122" s="47"/>
      <c r="AA122" s="46"/>
      <c r="AB122" s="48"/>
      <c r="AC122" s="48"/>
      <c r="AD122" s="49"/>
    </row>
    <row r="123" spans="2:30" x14ac:dyDescent="0.15">
      <c r="B123" s="38" t="s">
        <v>726</v>
      </c>
      <c r="C123" s="39" t="s">
        <v>147</v>
      </c>
      <c r="D123" s="39" t="s">
        <v>640</v>
      </c>
      <c r="E123" s="39"/>
      <c r="F123" s="40" t="s">
        <v>509</v>
      </c>
      <c r="G123" s="40" t="s">
        <v>515</v>
      </c>
      <c r="H123" s="41">
        <v>145750</v>
      </c>
      <c r="I123" s="42">
        <v>130200</v>
      </c>
      <c r="J123" s="43">
        <v>0</v>
      </c>
      <c r="K123" s="41">
        <v>130200</v>
      </c>
      <c r="L123" s="42">
        <v>0</v>
      </c>
      <c r="M123" s="43">
        <v>0</v>
      </c>
      <c r="N123" s="41">
        <v>0</v>
      </c>
      <c r="O123" s="42">
        <v>0</v>
      </c>
      <c r="P123" s="43">
        <v>0</v>
      </c>
      <c r="Q123" s="41">
        <v>0</v>
      </c>
      <c r="R123" s="42">
        <v>0</v>
      </c>
      <c r="S123" s="43">
        <v>0</v>
      </c>
      <c r="T123" s="44">
        <v>0</v>
      </c>
      <c r="U123" s="45">
        <v>130200</v>
      </c>
      <c r="V123" s="43">
        <v>0</v>
      </c>
      <c r="W123" s="44">
        <v>130200</v>
      </c>
      <c r="X123" s="45">
        <v>15550</v>
      </c>
      <c r="Y123" s="46">
        <v>10.67</v>
      </c>
      <c r="Z123" s="47">
        <f t="shared" si="2"/>
        <v>15550</v>
      </c>
      <c r="AA123" s="46">
        <f t="shared" si="3"/>
        <v>10.67</v>
      </c>
      <c r="AB123" s="48" t="s">
        <v>525</v>
      </c>
      <c r="AC123" s="48" t="s">
        <v>565</v>
      </c>
      <c r="AD123" s="49"/>
    </row>
    <row r="124" spans="2:30" x14ac:dyDescent="0.15">
      <c r="B124" s="38" t="s">
        <v>148</v>
      </c>
      <c r="C124" s="39" t="s">
        <v>149</v>
      </c>
      <c r="D124" s="39" t="s">
        <v>640</v>
      </c>
      <c r="E124" s="39" t="s">
        <v>849</v>
      </c>
      <c r="F124" s="40" t="s">
        <v>509</v>
      </c>
      <c r="G124" s="40" t="s">
        <v>515</v>
      </c>
      <c r="H124" s="41">
        <v>145750</v>
      </c>
      <c r="I124" s="42">
        <v>130200</v>
      </c>
      <c r="J124" s="43">
        <v>0</v>
      </c>
      <c r="K124" s="41">
        <v>130200</v>
      </c>
      <c r="L124" s="42">
        <v>0</v>
      </c>
      <c r="M124" s="43">
        <v>0</v>
      </c>
      <c r="N124" s="41">
        <v>0</v>
      </c>
      <c r="O124" s="42">
        <v>0</v>
      </c>
      <c r="P124" s="43">
        <v>0</v>
      </c>
      <c r="Q124" s="41">
        <v>0</v>
      </c>
      <c r="R124" s="42">
        <v>0</v>
      </c>
      <c r="S124" s="43">
        <v>0</v>
      </c>
      <c r="T124" s="44">
        <v>0</v>
      </c>
      <c r="U124" s="45">
        <v>130200</v>
      </c>
      <c r="V124" s="43">
        <v>0</v>
      </c>
      <c r="W124" s="44">
        <v>130200</v>
      </c>
      <c r="X124" s="45">
        <v>15550</v>
      </c>
      <c r="Y124" s="46">
        <v>10.67</v>
      </c>
      <c r="Z124" s="47">
        <f t="shared" si="2"/>
        <v>15550</v>
      </c>
      <c r="AA124" s="46">
        <f t="shared" si="3"/>
        <v>10.67</v>
      </c>
      <c r="AB124" s="48" t="s">
        <v>525</v>
      </c>
      <c r="AC124" s="48" t="s">
        <v>565</v>
      </c>
      <c r="AD124" s="49"/>
    </row>
    <row r="125" spans="2:30" x14ac:dyDescent="0.15">
      <c r="B125" s="38" t="s">
        <v>0</v>
      </c>
      <c r="C125" s="39" t="s">
        <v>0</v>
      </c>
      <c r="D125" s="39"/>
      <c r="E125" s="39"/>
      <c r="F125" s="40"/>
      <c r="G125" s="40"/>
      <c r="H125" s="41"/>
      <c r="I125" s="42"/>
      <c r="J125" s="43"/>
      <c r="K125" s="41"/>
      <c r="L125" s="42"/>
      <c r="M125" s="43"/>
      <c r="N125" s="41"/>
      <c r="O125" s="42"/>
      <c r="P125" s="43"/>
      <c r="Q125" s="41"/>
      <c r="R125" s="42"/>
      <c r="S125" s="43"/>
      <c r="T125" s="44"/>
      <c r="U125" s="45"/>
      <c r="V125" s="43"/>
      <c r="W125" s="44"/>
      <c r="X125" s="45"/>
      <c r="Y125" s="46"/>
      <c r="Z125" s="47"/>
      <c r="AA125" s="46"/>
      <c r="AB125" s="48"/>
      <c r="AC125" s="48"/>
      <c r="AD125" s="49"/>
    </row>
    <row r="126" spans="2:30" x14ac:dyDescent="0.15">
      <c r="B126" s="38" t="s">
        <v>727</v>
      </c>
      <c r="C126" s="39" t="s">
        <v>150</v>
      </c>
      <c r="D126" s="39" t="s">
        <v>566</v>
      </c>
      <c r="E126" s="39"/>
      <c r="F126" s="40" t="s">
        <v>512</v>
      </c>
      <c r="G126" s="40" t="s">
        <v>524</v>
      </c>
      <c r="H126" s="41">
        <v>750000</v>
      </c>
      <c r="I126" s="42">
        <v>0</v>
      </c>
      <c r="J126" s="43">
        <v>0</v>
      </c>
      <c r="K126" s="41">
        <v>0</v>
      </c>
      <c r="L126" s="42">
        <v>0</v>
      </c>
      <c r="M126" s="43">
        <v>0</v>
      </c>
      <c r="N126" s="41">
        <v>0</v>
      </c>
      <c r="O126" s="42">
        <v>730000</v>
      </c>
      <c r="P126" s="43">
        <v>0</v>
      </c>
      <c r="Q126" s="41">
        <v>730000</v>
      </c>
      <c r="R126" s="42">
        <v>0</v>
      </c>
      <c r="S126" s="43">
        <v>0</v>
      </c>
      <c r="T126" s="44">
        <v>0</v>
      </c>
      <c r="U126" s="45">
        <v>730000</v>
      </c>
      <c r="V126" s="43">
        <v>0</v>
      </c>
      <c r="W126" s="44">
        <v>730000</v>
      </c>
      <c r="X126" s="45">
        <v>20000</v>
      </c>
      <c r="Y126" s="46">
        <v>2.67</v>
      </c>
      <c r="Z126" s="47">
        <f t="shared" si="2"/>
        <v>20000</v>
      </c>
      <c r="AA126" s="46">
        <f t="shared" si="3"/>
        <v>2.67</v>
      </c>
      <c r="AB126" s="48" t="s">
        <v>528</v>
      </c>
      <c r="AC126" s="48" t="s">
        <v>508</v>
      </c>
      <c r="AD126" s="49"/>
    </row>
    <row r="127" spans="2:30" x14ac:dyDescent="0.15">
      <c r="B127" s="38" t="s">
        <v>151</v>
      </c>
      <c r="C127" s="39" t="s">
        <v>152</v>
      </c>
      <c r="D127" s="39" t="s">
        <v>566</v>
      </c>
      <c r="E127" s="39" t="s">
        <v>849</v>
      </c>
      <c r="F127" s="40" t="s">
        <v>512</v>
      </c>
      <c r="G127" s="40" t="s">
        <v>524</v>
      </c>
      <c r="H127" s="41">
        <v>750000</v>
      </c>
      <c r="I127" s="42">
        <v>0</v>
      </c>
      <c r="J127" s="43">
        <v>0</v>
      </c>
      <c r="K127" s="41">
        <v>0</v>
      </c>
      <c r="L127" s="42">
        <v>0</v>
      </c>
      <c r="M127" s="43">
        <v>0</v>
      </c>
      <c r="N127" s="41">
        <v>0</v>
      </c>
      <c r="O127" s="42">
        <v>730000</v>
      </c>
      <c r="P127" s="43">
        <v>0</v>
      </c>
      <c r="Q127" s="41">
        <v>730000</v>
      </c>
      <c r="R127" s="42">
        <v>0</v>
      </c>
      <c r="S127" s="43">
        <v>0</v>
      </c>
      <c r="T127" s="44">
        <v>0</v>
      </c>
      <c r="U127" s="45">
        <v>730000</v>
      </c>
      <c r="V127" s="43">
        <v>0</v>
      </c>
      <c r="W127" s="44">
        <v>730000</v>
      </c>
      <c r="X127" s="45">
        <v>20000</v>
      </c>
      <c r="Y127" s="46">
        <v>2.67</v>
      </c>
      <c r="Z127" s="47">
        <f t="shared" si="2"/>
        <v>20000</v>
      </c>
      <c r="AA127" s="46">
        <f t="shared" si="3"/>
        <v>2.67</v>
      </c>
      <c r="AB127" s="48" t="s">
        <v>528</v>
      </c>
      <c r="AC127" s="48" t="s">
        <v>508</v>
      </c>
      <c r="AD127" s="49"/>
    </row>
    <row r="128" spans="2:30" x14ac:dyDescent="0.15">
      <c r="B128" s="38" t="s">
        <v>0</v>
      </c>
      <c r="C128" s="39" t="s">
        <v>0</v>
      </c>
      <c r="D128" s="39"/>
      <c r="E128" s="39"/>
      <c r="F128" s="40"/>
      <c r="G128" s="40"/>
      <c r="H128" s="41"/>
      <c r="I128" s="42"/>
      <c r="J128" s="43"/>
      <c r="K128" s="41"/>
      <c r="L128" s="42"/>
      <c r="M128" s="43"/>
      <c r="N128" s="41"/>
      <c r="O128" s="42"/>
      <c r="P128" s="43"/>
      <c r="Q128" s="41"/>
      <c r="R128" s="42"/>
      <c r="S128" s="43"/>
      <c r="T128" s="44"/>
      <c r="U128" s="45"/>
      <c r="V128" s="43"/>
      <c r="W128" s="44"/>
      <c r="X128" s="45"/>
      <c r="Y128" s="46"/>
      <c r="Z128" s="47"/>
      <c r="AA128" s="46"/>
      <c r="AB128" s="48"/>
      <c r="AC128" s="48"/>
      <c r="AD128" s="49"/>
    </row>
    <row r="129" spans="2:30" x14ac:dyDescent="0.15">
      <c r="B129" s="38" t="s">
        <v>728</v>
      </c>
      <c r="C129" s="39" t="s">
        <v>153</v>
      </c>
      <c r="D129" s="39" t="s">
        <v>643</v>
      </c>
      <c r="E129" s="39"/>
      <c r="F129" s="40" t="s">
        <v>512</v>
      </c>
      <c r="G129" s="40" t="s">
        <v>520</v>
      </c>
      <c r="H129" s="41">
        <v>6500000</v>
      </c>
      <c r="I129" s="42">
        <v>0</v>
      </c>
      <c r="J129" s="43">
        <v>0</v>
      </c>
      <c r="K129" s="41">
        <v>0</v>
      </c>
      <c r="L129" s="42">
        <v>3547069</v>
      </c>
      <c r="M129" s="43">
        <v>578456</v>
      </c>
      <c r="N129" s="41">
        <v>4125525</v>
      </c>
      <c r="O129" s="42">
        <v>1050000</v>
      </c>
      <c r="P129" s="43">
        <v>0</v>
      </c>
      <c r="Q129" s="41">
        <v>1050000</v>
      </c>
      <c r="R129" s="42">
        <v>151965</v>
      </c>
      <c r="S129" s="43">
        <v>207479</v>
      </c>
      <c r="T129" s="44">
        <v>359444</v>
      </c>
      <c r="U129" s="45">
        <v>4749034</v>
      </c>
      <c r="V129" s="43">
        <v>785935</v>
      </c>
      <c r="W129" s="44">
        <v>5534969</v>
      </c>
      <c r="X129" s="45">
        <v>965031</v>
      </c>
      <c r="Y129" s="46">
        <v>14.85</v>
      </c>
      <c r="Z129" s="47">
        <f t="shared" si="2"/>
        <v>1750966</v>
      </c>
      <c r="AA129" s="46">
        <f t="shared" si="3"/>
        <v>26.94</v>
      </c>
      <c r="AB129" s="48" t="s">
        <v>525</v>
      </c>
      <c r="AC129" s="48" t="s">
        <v>508</v>
      </c>
      <c r="AD129" s="49"/>
    </row>
    <row r="130" spans="2:30" x14ac:dyDescent="0.15">
      <c r="B130" s="38" t="s">
        <v>154</v>
      </c>
      <c r="C130" s="39" t="s">
        <v>155</v>
      </c>
      <c r="D130" s="39" t="s">
        <v>643</v>
      </c>
      <c r="E130" s="39" t="s">
        <v>849</v>
      </c>
      <c r="F130" s="40" t="s">
        <v>512</v>
      </c>
      <c r="G130" s="40" t="s">
        <v>520</v>
      </c>
      <c r="H130" s="41">
        <v>6500000</v>
      </c>
      <c r="I130" s="42">
        <v>0</v>
      </c>
      <c r="J130" s="43">
        <v>0</v>
      </c>
      <c r="K130" s="41">
        <v>0</v>
      </c>
      <c r="L130" s="42">
        <v>3547069</v>
      </c>
      <c r="M130" s="43">
        <v>578456</v>
      </c>
      <c r="N130" s="41">
        <v>4125525</v>
      </c>
      <c r="O130" s="42">
        <v>1050000</v>
      </c>
      <c r="P130" s="43">
        <v>0</v>
      </c>
      <c r="Q130" s="41">
        <v>1050000</v>
      </c>
      <c r="R130" s="42">
        <v>151965</v>
      </c>
      <c r="S130" s="43">
        <v>207479</v>
      </c>
      <c r="T130" s="44">
        <v>359444</v>
      </c>
      <c r="U130" s="45">
        <v>4749034</v>
      </c>
      <c r="V130" s="43">
        <v>785935</v>
      </c>
      <c r="W130" s="44">
        <v>5534969</v>
      </c>
      <c r="X130" s="45">
        <v>965031</v>
      </c>
      <c r="Y130" s="46">
        <v>14.85</v>
      </c>
      <c r="Z130" s="47">
        <f t="shared" si="2"/>
        <v>1750966</v>
      </c>
      <c r="AA130" s="46">
        <f t="shared" si="3"/>
        <v>26.94</v>
      </c>
      <c r="AB130" s="48" t="s">
        <v>525</v>
      </c>
      <c r="AC130" s="48" t="s">
        <v>508</v>
      </c>
      <c r="AD130" s="49"/>
    </row>
    <row r="131" spans="2:30" x14ac:dyDescent="0.15">
      <c r="B131" s="38" t="s">
        <v>0</v>
      </c>
      <c r="C131" s="39" t="s">
        <v>0</v>
      </c>
      <c r="D131" s="39"/>
      <c r="E131" s="39"/>
      <c r="F131" s="40"/>
      <c r="G131" s="40"/>
      <c r="H131" s="41"/>
      <c r="I131" s="42"/>
      <c r="J131" s="43"/>
      <c r="K131" s="41"/>
      <c r="L131" s="42"/>
      <c r="M131" s="43"/>
      <c r="N131" s="41"/>
      <c r="O131" s="42"/>
      <c r="P131" s="43"/>
      <c r="Q131" s="41"/>
      <c r="R131" s="42"/>
      <c r="S131" s="43"/>
      <c r="T131" s="44"/>
      <c r="U131" s="45"/>
      <c r="V131" s="43"/>
      <c r="W131" s="44"/>
      <c r="X131" s="45"/>
      <c r="Y131" s="46"/>
      <c r="Z131" s="47"/>
      <c r="AA131" s="46"/>
      <c r="AB131" s="48"/>
      <c r="AC131" s="48"/>
      <c r="AD131" s="49"/>
    </row>
    <row r="132" spans="2:30" x14ac:dyDescent="0.15">
      <c r="B132" s="38" t="s">
        <v>729</v>
      </c>
      <c r="C132" s="39" t="s">
        <v>156</v>
      </c>
      <c r="D132" s="39" t="s">
        <v>643</v>
      </c>
      <c r="E132" s="39"/>
      <c r="F132" s="40" t="s">
        <v>512</v>
      </c>
      <c r="G132" s="40" t="s">
        <v>520</v>
      </c>
      <c r="H132" s="41">
        <v>3140000</v>
      </c>
      <c r="I132" s="42">
        <v>0</v>
      </c>
      <c r="J132" s="43">
        <v>0</v>
      </c>
      <c r="K132" s="41">
        <v>0</v>
      </c>
      <c r="L132" s="42">
        <v>2328111</v>
      </c>
      <c r="M132" s="43">
        <v>379666</v>
      </c>
      <c r="N132" s="41">
        <v>2707777</v>
      </c>
      <c r="O132" s="42">
        <v>0</v>
      </c>
      <c r="P132" s="43">
        <v>0</v>
      </c>
      <c r="Q132" s="41">
        <v>0</v>
      </c>
      <c r="R132" s="42">
        <v>0</v>
      </c>
      <c r="S132" s="43">
        <v>136178</v>
      </c>
      <c r="T132" s="44">
        <v>136178</v>
      </c>
      <c r="U132" s="45">
        <v>2328111</v>
      </c>
      <c r="V132" s="43">
        <v>515844</v>
      </c>
      <c r="W132" s="44">
        <v>2843955</v>
      </c>
      <c r="X132" s="45">
        <v>296045</v>
      </c>
      <c r="Y132" s="46">
        <v>9.43</v>
      </c>
      <c r="Z132" s="47">
        <f t="shared" si="2"/>
        <v>811889</v>
      </c>
      <c r="AA132" s="46">
        <f t="shared" si="3"/>
        <v>25.86</v>
      </c>
      <c r="AB132" s="48" t="s">
        <v>525</v>
      </c>
      <c r="AC132" s="48" t="s">
        <v>508</v>
      </c>
      <c r="AD132" s="49"/>
    </row>
    <row r="133" spans="2:30" x14ac:dyDescent="0.15">
      <c r="B133" s="38" t="s">
        <v>157</v>
      </c>
      <c r="C133" s="39" t="s">
        <v>158</v>
      </c>
      <c r="D133" s="39" t="s">
        <v>643</v>
      </c>
      <c r="E133" s="39" t="s">
        <v>849</v>
      </c>
      <c r="F133" s="40" t="s">
        <v>512</v>
      </c>
      <c r="G133" s="40" t="s">
        <v>520</v>
      </c>
      <c r="H133" s="41">
        <v>3140000</v>
      </c>
      <c r="I133" s="42">
        <v>0</v>
      </c>
      <c r="J133" s="43">
        <v>0</v>
      </c>
      <c r="K133" s="41">
        <v>0</v>
      </c>
      <c r="L133" s="42">
        <v>2328111</v>
      </c>
      <c r="M133" s="43">
        <v>379666</v>
      </c>
      <c r="N133" s="41">
        <v>2707777</v>
      </c>
      <c r="O133" s="42">
        <v>0</v>
      </c>
      <c r="P133" s="43">
        <v>0</v>
      </c>
      <c r="Q133" s="41">
        <v>0</v>
      </c>
      <c r="R133" s="42">
        <v>0</v>
      </c>
      <c r="S133" s="43">
        <v>136178</v>
      </c>
      <c r="T133" s="44">
        <v>136178</v>
      </c>
      <c r="U133" s="45">
        <v>2328111</v>
      </c>
      <c r="V133" s="43">
        <v>515844</v>
      </c>
      <c r="W133" s="44">
        <v>2843955</v>
      </c>
      <c r="X133" s="45">
        <v>296045</v>
      </c>
      <c r="Y133" s="46">
        <v>9.43</v>
      </c>
      <c r="Z133" s="47">
        <f t="shared" si="2"/>
        <v>811889</v>
      </c>
      <c r="AA133" s="46">
        <f t="shared" si="3"/>
        <v>25.86</v>
      </c>
      <c r="AB133" s="48" t="s">
        <v>525</v>
      </c>
      <c r="AC133" s="48" t="s">
        <v>508</v>
      </c>
      <c r="AD133" s="49"/>
    </row>
    <row r="134" spans="2:30" x14ac:dyDescent="0.15">
      <c r="B134" s="38" t="s">
        <v>0</v>
      </c>
      <c r="C134" s="39" t="s">
        <v>0</v>
      </c>
      <c r="D134" s="39"/>
      <c r="E134" s="39"/>
      <c r="F134" s="40"/>
      <c r="G134" s="40"/>
      <c r="H134" s="41"/>
      <c r="I134" s="42"/>
      <c r="J134" s="43"/>
      <c r="K134" s="41"/>
      <c r="L134" s="42"/>
      <c r="M134" s="43"/>
      <c r="N134" s="41"/>
      <c r="O134" s="42"/>
      <c r="P134" s="43"/>
      <c r="Q134" s="41"/>
      <c r="R134" s="42"/>
      <c r="S134" s="43"/>
      <c r="T134" s="44"/>
      <c r="U134" s="45"/>
      <c r="V134" s="43"/>
      <c r="W134" s="44"/>
      <c r="X134" s="45"/>
      <c r="Y134" s="46"/>
      <c r="Z134" s="47"/>
      <c r="AA134" s="46"/>
      <c r="AB134" s="48"/>
      <c r="AC134" s="48"/>
      <c r="AD134" s="49"/>
    </row>
    <row r="135" spans="2:30" x14ac:dyDescent="0.15">
      <c r="B135" s="38" t="s">
        <v>730</v>
      </c>
      <c r="C135" s="39" t="s">
        <v>159</v>
      </c>
      <c r="D135" s="39" t="s">
        <v>652</v>
      </c>
      <c r="E135" s="39"/>
      <c r="F135" s="40" t="s">
        <v>510</v>
      </c>
      <c r="G135" s="40" t="s">
        <v>518</v>
      </c>
      <c r="H135" s="41">
        <v>560000</v>
      </c>
      <c r="I135" s="42">
        <v>0</v>
      </c>
      <c r="J135" s="43">
        <v>0</v>
      </c>
      <c r="K135" s="41">
        <v>0</v>
      </c>
      <c r="L135" s="42">
        <v>0</v>
      </c>
      <c r="M135" s="43">
        <v>0</v>
      </c>
      <c r="N135" s="41">
        <v>0</v>
      </c>
      <c r="O135" s="42">
        <v>520000</v>
      </c>
      <c r="P135" s="43">
        <v>0</v>
      </c>
      <c r="Q135" s="41">
        <v>520000</v>
      </c>
      <c r="R135" s="42">
        <v>0</v>
      </c>
      <c r="S135" s="43">
        <v>0</v>
      </c>
      <c r="T135" s="44">
        <v>0</v>
      </c>
      <c r="U135" s="45">
        <v>520000</v>
      </c>
      <c r="V135" s="43">
        <v>0</v>
      </c>
      <c r="W135" s="44">
        <v>520000</v>
      </c>
      <c r="X135" s="45">
        <v>40000</v>
      </c>
      <c r="Y135" s="46">
        <v>7.14</v>
      </c>
      <c r="Z135" s="47">
        <f t="shared" ref="Z135:Z198" si="4">H135-U135</f>
        <v>40000</v>
      </c>
      <c r="AA135" s="46">
        <f t="shared" ref="AA135:AA198" si="5">IF(H135=0,0,ROUND(Z135/H135%,2))</f>
        <v>7.14</v>
      </c>
      <c r="AB135" s="48" t="s">
        <v>528</v>
      </c>
      <c r="AC135" s="48" t="s">
        <v>565</v>
      </c>
      <c r="AD135" s="49"/>
    </row>
    <row r="136" spans="2:30" x14ac:dyDescent="0.15">
      <c r="B136" s="38" t="s">
        <v>160</v>
      </c>
      <c r="C136" s="39" t="s">
        <v>161</v>
      </c>
      <c r="D136" s="39" t="s">
        <v>652</v>
      </c>
      <c r="E136" s="39" t="s">
        <v>849</v>
      </c>
      <c r="F136" s="40" t="s">
        <v>510</v>
      </c>
      <c r="G136" s="40" t="s">
        <v>518</v>
      </c>
      <c r="H136" s="41">
        <v>560000</v>
      </c>
      <c r="I136" s="42">
        <v>0</v>
      </c>
      <c r="J136" s="43">
        <v>0</v>
      </c>
      <c r="K136" s="41">
        <v>0</v>
      </c>
      <c r="L136" s="42">
        <v>0</v>
      </c>
      <c r="M136" s="43">
        <v>0</v>
      </c>
      <c r="N136" s="41">
        <v>0</v>
      </c>
      <c r="O136" s="42">
        <v>520000</v>
      </c>
      <c r="P136" s="43">
        <v>0</v>
      </c>
      <c r="Q136" s="41">
        <v>520000</v>
      </c>
      <c r="R136" s="42">
        <v>0</v>
      </c>
      <c r="S136" s="43">
        <v>0</v>
      </c>
      <c r="T136" s="44">
        <v>0</v>
      </c>
      <c r="U136" s="45">
        <v>520000</v>
      </c>
      <c r="V136" s="43">
        <v>0</v>
      </c>
      <c r="W136" s="44">
        <v>520000</v>
      </c>
      <c r="X136" s="45">
        <v>40000</v>
      </c>
      <c r="Y136" s="46">
        <v>7.14</v>
      </c>
      <c r="Z136" s="47">
        <f t="shared" si="4"/>
        <v>40000</v>
      </c>
      <c r="AA136" s="46">
        <f t="shared" si="5"/>
        <v>7.14</v>
      </c>
      <c r="AB136" s="48" t="s">
        <v>528</v>
      </c>
      <c r="AC136" s="48" t="s">
        <v>565</v>
      </c>
      <c r="AD136" s="49"/>
    </row>
    <row r="137" spans="2:30" x14ac:dyDescent="0.15">
      <c r="B137" s="38" t="s">
        <v>0</v>
      </c>
      <c r="C137" s="39" t="s">
        <v>0</v>
      </c>
      <c r="D137" s="39"/>
      <c r="E137" s="39"/>
      <c r="F137" s="40"/>
      <c r="G137" s="40"/>
      <c r="H137" s="41"/>
      <c r="I137" s="42"/>
      <c r="J137" s="43"/>
      <c r="K137" s="41"/>
      <c r="L137" s="42"/>
      <c r="M137" s="43"/>
      <c r="N137" s="41"/>
      <c r="O137" s="42"/>
      <c r="P137" s="43"/>
      <c r="Q137" s="41"/>
      <c r="R137" s="42"/>
      <c r="S137" s="43"/>
      <c r="T137" s="44"/>
      <c r="U137" s="45"/>
      <c r="V137" s="43"/>
      <c r="W137" s="44"/>
      <c r="X137" s="45"/>
      <c r="Y137" s="46"/>
      <c r="Z137" s="47"/>
      <c r="AA137" s="46"/>
      <c r="AB137" s="48"/>
      <c r="AC137" s="48"/>
      <c r="AD137" s="49"/>
    </row>
    <row r="138" spans="2:30" x14ac:dyDescent="0.15">
      <c r="B138" s="38" t="s">
        <v>731</v>
      </c>
      <c r="C138" s="39" t="s">
        <v>19</v>
      </c>
      <c r="D138" s="39" t="s">
        <v>534</v>
      </c>
      <c r="E138" s="39"/>
      <c r="F138" s="40" t="s">
        <v>512</v>
      </c>
      <c r="G138" s="40" t="s">
        <v>517</v>
      </c>
      <c r="H138" s="41">
        <v>6374000</v>
      </c>
      <c r="I138" s="42">
        <v>0</v>
      </c>
      <c r="J138" s="43">
        <v>0</v>
      </c>
      <c r="K138" s="41">
        <v>0</v>
      </c>
      <c r="L138" s="42">
        <v>2281352</v>
      </c>
      <c r="M138" s="43">
        <v>476141</v>
      </c>
      <c r="N138" s="41">
        <v>2757493</v>
      </c>
      <c r="O138" s="42">
        <v>645751</v>
      </c>
      <c r="P138" s="43">
        <v>0</v>
      </c>
      <c r="Q138" s="41">
        <v>645751</v>
      </c>
      <c r="R138" s="42">
        <v>125801</v>
      </c>
      <c r="S138" s="43">
        <v>2043836</v>
      </c>
      <c r="T138" s="44">
        <v>2169637</v>
      </c>
      <c r="U138" s="45">
        <v>3052904</v>
      </c>
      <c r="V138" s="43">
        <v>2519977</v>
      </c>
      <c r="W138" s="44">
        <v>5572881</v>
      </c>
      <c r="X138" s="45">
        <v>801119</v>
      </c>
      <c r="Y138" s="46">
        <v>12.57</v>
      </c>
      <c r="Z138" s="47">
        <f t="shared" si="4"/>
        <v>3321096</v>
      </c>
      <c r="AA138" s="46">
        <f t="shared" si="5"/>
        <v>52.1</v>
      </c>
      <c r="AB138" s="48" t="s">
        <v>525</v>
      </c>
      <c r="AC138" s="48" t="s">
        <v>508</v>
      </c>
      <c r="AD138" s="49"/>
    </row>
    <row r="139" spans="2:30" x14ac:dyDescent="0.15">
      <c r="B139" s="38" t="s">
        <v>162</v>
      </c>
      <c r="C139" s="39" t="s">
        <v>163</v>
      </c>
      <c r="D139" s="39" t="s">
        <v>534</v>
      </c>
      <c r="E139" s="39" t="s">
        <v>849</v>
      </c>
      <c r="F139" s="40" t="s">
        <v>512</v>
      </c>
      <c r="G139" s="40" t="s">
        <v>517</v>
      </c>
      <c r="H139" s="41">
        <v>6374000</v>
      </c>
      <c r="I139" s="42">
        <v>0</v>
      </c>
      <c r="J139" s="43">
        <v>0</v>
      </c>
      <c r="K139" s="41">
        <v>0</v>
      </c>
      <c r="L139" s="42">
        <v>2281352</v>
      </c>
      <c r="M139" s="43">
        <v>476141</v>
      </c>
      <c r="N139" s="41">
        <v>2757493</v>
      </c>
      <c r="O139" s="42">
        <v>645751</v>
      </c>
      <c r="P139" s="43">
        <v>0</v>
      </c>
      <c r="Q139" s="41">
        <v>645751</v>
      </c>
      <c r="R139" s="42">
        <v>125801</v>
      </c>
      <c r="S139" s="43">
        <v>2043836</v>
      </c>
      <c r="T139" s="44">
        <v>2169637</v>
      </c>
      <c r="U139" s="45">
        <v>3052904</v>
      </c>
      <c r="V139" s="43">
        <v>2519977</v>
      </c>
      <c r="W139" s="44">
        <v>5572881</v>
      </c>
      <c r="X139" s="45">
        <v>801119</v>
      </c>
      <c r="Y139" s="46">
        <v>12.57</v>
      </c>
      <c r="Z139" s="47">
        <f t="shared" si="4"/>
        <v>3321096</v>
      </c>
      <c r="AA139" s="46">
        <f t="shared" si="5"/>
        <v>52.1</v>
      </c>
      <c r="AB139" s="48" t="s">
        <v>525</v>
      </c>
      <c r="AC139" s="48" t="s">
        <v>508</v>
      </c>
      <c r="AD139" s="49"/>
    </row>
    <row r="140" spans="2:30" x14ac:dyDescent="0.15">
      <c r="B140" s="38" t="s">
        <v>0</v>
      </c>
      <c r="C140" s="39" t="s">
        <v>0</v>
      </c>
      <c r="D140" s="39"/>
      <c r="E140" s="39"/>
      <c r="F140" s="40"/>
      <c r="G140" s="40"/>
      <c r="H140" s="41"/>
      <c r="I140" s="42"/>
      <c r="J140" s="43"/>
      <c r="K140" s="41"/>
      <c r="L140" s="42"/>
      <c r="M140" s="43"/>
      <c r="N140" s="41"/>
      <c r="O140" s="42"/>
      <c r="P140" s="43"/>
      <c r="Q140" s="41"/>
      <c r="R140" s="42"/>
      <c r="S140" s="43"/>
      <c r="T140" s="44"/>
      <c r="U140" s="45"/>
      <c r="V140" s="43"/>
      <c r="W140" s="44"/>
      <c r="X140" s="45"/>
      <c r="Y140" s="46"/>
      <c r="Z140" s="47"/>
      <c r="AA140" s="46"/>
      <c r="AB140" s="48"/>
      <c r="AC140" s="48"/>
      <c r="AD140" s="49"/>
    </row>
    <row r="141" spans="2:30" x14ac:dyDescent="0.15">
      <c r="B141" s="38" t="s">
        <v>732</v>
      </c>
      <c r="C141" s="39" t="s">
        <v>164</v>
      </c>
      <c r="D141" s="39" t="s">
        <v>593</v>
      </c>
      <c r="E141" s="39"/>
      <c r="F141" s="40" t="s">
        <v>511</v>
      </c>
      <c r="G141" s="40" t="s">
        <v>515</v>
      </c>
      <c r="H141" s="41">
        <v>4485000</v>
      </c>
      <c r="I141" s="42">
        <v>0</v>
      </c>
      <c r="J141" s="43">
        <v>0</v>
      </c>
      <c r="K141" s="41">
        <v>0</v>
      </c>
      <c r="L141" s="42">
        <v>2191420</v>
      </c>
      <c r="M141" s="43">
        <v>534451</v>
      </c>
      <c r="N141" s="41">
        <v>2725871</v>
      </c>
      <c r="O141" s="42">
        <v>750000</v>
      </c>
      <c r="P141" s="43">
        <v>0</v>
      </c>
      <c r="Q141" s="41">
        <v>750000</v>
      </c>
      <c r="R141" s="42">
        <v>57605</v>
      </c>
      <c r="S141" s="43">
        <v>201352</v>
      </c>
      <c r="T141" s="44">
        <v>258957</v>
      </c>
      <c r="U141" s="45">
        <v>2999025</v>
      </c>
      <c r="V141" s="43">
        <v>735803</v>
      </c>
      <c r="W141" s="44">
        <v>3734828</v>
      </c>
      <c r="X141" s="45">
        <v>750172</v>
      </c>
      <c r="Y141" s="46">
        <v>16.73</v>
      </c>
      <c r="Z141" s="47">
        <f t="shared" si="4"/>
        <v>1485975</v>
      </c>
      <c r="AA141" s="46">
        <f t="shared" si="5"/>
        <v>33.130000000000003</v>
      </c>
      <c r="AB141" s="48" t="s">
        <v>525</v>
      </c>
      <c r="AC141" s="48" t="s">
        <v>508</v>
      </c>
      <c r="AD141" s="49"/>
    </row>
    <row r="142" spans="2:30" x14ac:dyDescent="0.15">
      <c r="B142" s="38" t="s">
        <v>165</v>
      </c>
      <c r="C142" s="39" t="s">
        <v>166</v>
      </c>
      <c r="D142" s="39" t="s">
        <v>593</v>
      </c>
      <c r="E142" s="39" t="s">
        <v>849</v>
      </c>
      <c r="F142" s="40" t="s">
        <v>511</v>
      </c>
      <c r="G142" s="40" t="s">
        <v>515</v>
      </c>
      <c r="H142" s="41">
        <v>4485000</v>
      </c>
      <c r="I142" s="42">
        <v>0</v>
      </c>
      <c r="J142" s="43">
        <v>0</v>
      </c>
      <c r="K142" s="41">
        <v>0</v>
      </c>
      <c r="L142" s="42">
        <v>2191420</v>
      </c>
      <c r="M142" s="43">
        <v>534451</v>
      </c>
      <c r="N142" s="41">
        <v>2725871</v>
      </c>
      <c r="O142" s="42">
        <v>750000</v>
      </c>
      <c r="P142" s="43">
        <v>0</v>
      </c>
      <c r="Q142" s="41">
        <v>750000</v>
      </c>
      <c r="R142" s="42">
        <v>57605</v>
      </c>
      <c r="S142" s="43">
        <v>201352</v>
      </c>
      <c r="T142" s="44">
        <v>258957</v>
      </c>
      <c r="U142" s="45">
        <v>2999025</v>
      </c>
      <c r="V142" s="43">
        <v>735803</v>
      </c>
      <c r="W142" s="44">
        <v>3734828</v>
      </c>
      <c r="X142" s="45">
        <v>750172</v>
      </c>
      <c r="Y142" s="46">
        <v>16.73</v>
      </c>
      <c r="Z142" s="47">
        <f t="shared" si="4"/>
        <v>1485975</v>
      </c>
      <c r="AA142" s="46">
        <f t="shared" si="5"/>
        <v>33.130000000000003</v>
      </c>
      <c r="AB142" s="48" t="s">
        <v>525</v>
      </c>
      <c r="AC142" s="48" t="s">
        <v>508</v>
      </c>
      <c r="AD142" s="49"/>
    </row>
    <row r="143" spans="2:30" x14ac:dyDescent="0.15">
      <c r="B143" s="38" t="s">
        <v>0</v>
      </c>
      <c r="C143" s="39" t="s">
        <v>0</v>
      </c>
      <c r="D143" s="39"/>
      <c r="E143" s="39"/>
      <c r="F143" s="40"/>
      <c r="G143" s="40"/>
      <c r="H143" s="41"/>
      <c r="I143" s="42"/>
      <c r="J143" s="43"/>
      <c r="K143" s="41"/>
      <c r="L143" s="42"/>
      <c r="M143" s="43"/>
      <c r="N143" s="41"/>
      <c r="O143" s="42"/>
      <c r="P143" s="43"/>
      <c r="Q143" s="41"/>
      <c r="R143" s="42"/>
      <c r="S143" s="43"/>
      <c r="T143" s="44"/>
      <c r="U143" s="45"/>
      <c r="V143" s="43"/>
      <c r="W143" s="44"/>
      <c r="X143" s="45"/>
      <c r="Y143" s="46"/>
      <c r="Z143" s="47"/>
      <c r="AA143" s="46"/>
      <c r="AB143" s="48"/>
      <c r="AC143" s="48"/>
      <c r="AD143" s="49"/>
    </row>
    <row r="144" spans="2:30" x14ac:dyDescent="0.15">
      <c r="B144" s="38" t="s">
        <v>733</v>
      </c>
      <c r="C144" s="39" t="s">
        <v>167</v>
      </c>
      <c r="D144" s="39" t="s">
        <v>527</v>
      </c>
      <c r="E144" s="39"/>
      <c r="F144" s="40" t="s">
        <v>511</v>
      </c>
      <c r="G144" s="40" t="s">
        <v>521</v>
      </c>
      <c r="H144" s="41">
        <v>2200000</v>
      </c>
      <c r="I144" s="42">
        <v>0</v>
      </c>
      <c r="J144" s="43">
        <v>0</v>
      </c>
      <c r="K144" s="41">
        <v>0</v>
      </c>
      <c r="L144" s="42">
        <v>1681715</v>
      </c>
      <c r="M144" s="43">
        <v>330042</v>
      </c>
      <c r="N144" s="41">
        <v>2011757</v>
      </c>
      <c r="O144" s="42">
        <v>0</v>
      </c>
      <c r="P144" s="43">
        <v>0</v>
      </c>
      <c r="Q144" s="41">
        <v>0</v>
      </c>
      <c r="R144" s="42">
        <v>1790</v>
      </c>
      <c r="S144" s="43">
        <v>58181</v>
      </c>
      <c r="T144" s="44">
        <v>59971</v>
      </c>
      <c r="U144" s="45">
        <v>1683505</v>
      </c>
      <c r="V144" s="43">
        <v>388223</v>
      </c>
      <c r="W144" s="44">
        <v>2071728</v>
      </c>
      <c r="X144" s="45">
        <v>128272</v>
      </c>
      <c r="Y144" s="46">
        <v>5.83</v>
      </c>
      <c r="Z144" s="47">
        <f t="shared" si="4"/>
        <v>516495</v>
      </c>
      <c r="AA144" s="46">
        <f t="shared" si="5"/>
        <v>23.48</v>
      </c>
      <c r="AB144" s="48" t="s">
        <v>528</v>
      </c>
      <c r="AC144" s="48" t="s">
        <v>508</v>
      </c>
      <c r="AD144" s="49"/>
    </row>
    <row r="145" spans="2:30" x14ac:dyDescent="0.15">
      <c r="B145" s="38" t="s">
        <v>168</v>
      </c>
      <c r="C145" s="39" t="s">
        <v>169</v>
      </c>
      <c r="D145" s="39" t="s">
        <v>527</v>
      </c>
      <c r="E145" s="39" t="s">
        <v>849</v>
      </c>
      <c r="F145" s="40" t="s">
        <v>511</v>
      </c>
      <c r="G145" s="40" t="s">
        <v>521</v>
      </c>
      <c r="H145" s="41">
        <v>2200000</v>
      </c>
      <c r="I145" s="42">
        <v>0</v>
      </c>
      <c r="J145" s="43">
        <v>0</v>
      </c>
      <c r="K145" s="41">
        <v>0</v>
      </c>
      <c r="L145" s="42">
        <v>1681715</v>
      </c>
      <c r="M145" s="43">
        <v>330042</v>
      </c>
      <c r="N145" s="41">
        <v>2011757</v>
      </c>
      <c r="O145" s="42">
        <v>0</v>
      </c>
      <c r="P145" s="43">
        <v>0</v>
      </c>
      <c r="Q145" s="41">
        <v>0</v>
      </c>
      <c r="R145" s="42">
        <v>1790</v>
      </c>
      <c r="S145" s="43">
        <v>58181</v>
      </c>
      <c r="T145" s="44">
        <v>59971</v>
      </c>
      <c r="U145" s="45">
        <v>1683505</v>
      </c>
      <c r="V145" s="43">
        <v>388223</v>
      </c>
      <c r="W145" s="44">
        <v>2071728</v>
      </c>
      <c r="X145" s="45">
        <v>128272</v>
      </c>
      <c r="Y145" s="46">
        <v>5.83</v>
      </c>
      <c r="Z145" s="47">
        <f t="shared" si="4"/>
        <v>516495</v>
      </c>
      <c r="AA145" s="46">
        <f t="shared" si="5"/>
        <v>23.48</v>
      </c>
      <c r="AB145" s="48" t="s">
        <v>528</v>
      </c>
      <c r="AC145" s="48" t="s">
        <v>508</v>
      </c>
      <c r="AD145" s="49"/>
    </row>
    <row r="146" spans="2:30" x14ac:dyDescent="0.15">
      <c r="B146" s="38" t="s">
        <v>0</v>
      </c>
      <c r="C146" s="39" t="s">
        <v>0</v>
      </c>
      <c r="D146" s="39"/>
      <c r="E146" s="39"/>
      <c r="F146" s="40"/>
      <c r="G146" s="40"/>
      <c r="H146" s="41"/>
      <c r="I146" s="42"/>
      <c r="J146" s="43"/>
      <c r="K146" s="41"/>
      <c r="L146" s="42"/>
      <c r="M146" s="43"/>
      <c r="N146" s="41"/>
      <c r="O146" s="42"/>
      <c r="P146" s="43"/>
      <c r="Q146" s="41"/>
      <c r="R146" s="42"/>
      <c r="S146" s="43"/>
      <c r="T146" s="44"/>
      <c r="U146" s="45"/>
      <c r="V146" s="43"/>
      <c r="W146" s="44"/>
      <c r="X146" s="45"/>
      <c r="Y146" s="46"/>
      <c r="Z146" s="47"/>
      <c r="AA146" s="46"/>
      <c r="AB146" s="48"/>
      <c r="AC146" s="48"/>
      <c r="AD146" s="49"/>
    </row>
    <row r="147" spans="2:30" x14ac:dyDescent="0.15">
      <c r="B147" s="38" t="s">
        <v>734</v>
      </c>
      <c r="C147" s="39" t="s">
        <v>170</v>
      </c>
      <c r="D147" s="39" t="s">
        <v>552</v>
      </c>
      <c r="E147" s="39"/>
      <c r="F147" s="40" t="s">
        <v>512</v>
      </c>
      <c r="G147" s="40" t="s">
        <v>519</v>
      </c>
      <c r="H147" s="41">
        <v>160000</v>
      </c>
      <c r="I147" s="42">
        <v>0</v>
      </c>
      <c r="J147" s="43">
        <v>0</v>
      </c>
      <c r="K147" s="41">
        <v>0</v>
      </c>
      <c r="L147" s="42">
        <v>225576</v>
      </c>
      <c r="M147" s="43">
        <v>36787</v>
      </c>
      <c r="N147" s="41">
        <v>262363</v>
      </c>
      <c r="O147" s="42">
        <v>0</v>
      </c>
      <c r="P147" s="43">
        <v>0</v>
      </c>
      <c r="Q147" s="41">
        <v>0</v>
      </c>
      <c r="R147" s="42">
        <v>5367</v>
      </c>
      <c r="S147" s="43">
        <v>13191</v>
      </c>
      <c r="T147" s="44">
        <v>18558</v>
      </c>
      <c r="U147" s="45">
        <v>230943</v>
      </c>
      <c r="V147" s="43">
        <v>49978</v>
      </c>
      <c r="W147" s="44">
        <v>280921</v>
      </c>
      <c r="X147" s="45">
        <v>-120921</v>
      </c>
      <c r="Y147" s="46">
        <v>-75.58</v>
      </c>
      <c r="Z147" s="47">
        <f t="shared" si="4"/>
        <v>-70943</v>
      </c>
      <c r="AA147" s="46">
        <f t="shared" si="5"/>
        <v>-44.34</v>
      </c>
      <c r="AB147" s="48" t="s">
        <v>525</v>
      </c>
      <c r="AC147" s="48" t="s">
        <v>508</v>
      </c>
      <c r="AD147" s="49"/>
    </row>
    <row r="148" spans="2:30" x14ac:dyDescent="0.15">
      <c r="B148" s="38" t="s">
        <v>171</v>
      </c>
      <c r="C148" s="39" t="s">
        <v>172</v>
      </c>
      <c r="D148" s="39" t="s">
        <v>552</v>
      </c>
      <c r="E148" s="39" t="s">
        <v>849</v>
      </c>
      <c r="F148" s="40" t="s">
        <v>512</v>
      </c>
      <c r="G148" s="40" t="s">
        <v>519</v>
      </c>
      <c r="H148" s="41">
        <v>160000</v>
      </c>
      <c r="I148" s="42">
        <v>0</v>
      </c>
      <c r="J148" s="43">
        <v>0</v>
      </c>
      <c r="K148" s="41">
        <v>0</v>
      </c>
      <c r="L148" s="42">
        <v>225576</v>
      </c>
      <c r="M148" s="43">
        <v>36787</v>
      </c>
      <c r="N148" s="41">
        <v>262363</v>
      </c>
      <c r="O148" s="42">
        <v>0</v>
      </c>
      <c r="P148" s="43">
        <v>0</v>
      </c>
      <c r="Q148" s="41">
        <v>0</v>
      </c>
      <c r="R148" s="42">
        <v>5367</v>
      </c>
      <c r="S148" s="43">
        <v>13191</v>
      </c>
      <c r="T148" s="44">
        <v>18558</v>
      </c>
      <c r="U148" s="45">
        <v>230943</v>
      </c>
      <c r="V148" s="43">
        <v>49978</v>
      </c>
      <c r="W148" s="44">
        <v>280921</v>
      </c>
      <c r="X148" s="45">
        <v>-120921</v>
      </c>
      <c r="Y148" s="46">
        <v>-75.58</v>
      </c>
      <c r="Z148" s="47">
        <f t="shared" si="4"/>
        <v>-70943</v>
      </c>
      <c r="AA148" s="46">
        <f t="shared" si="5"/>
        <v>-44.34</v>
      </c>
      <c r="AB148" s="48" t="s">
        <v>525</v>
      </c>
      <c r="AC148" s="48" t="s">
        <v>508</v>
      </c>
      <c r="AD148" s="49"/>
    </row>
    <row r="149" spans="2:30" x14ac:dyDescent="0.15">
      <c r="B149" s="38" t="s">
        <v>0</v>
      </c>
      <c r="C149" s="39" t="s">
        <v>0</v>
      </c>
      <c r="D149" s="39"/>
      <c r="E149" s="39"/>
      <c r="F149" s="40"/>
      <c r="G149" s="40"/>
      <c r="H149" s="41"/>
      <c r="I149" s="42"/>
      <c r="J149" s="43"/>
      <c r="K149" s="41"/>
      <c r="L149" s="42"/>
      <c r="M149" s="43"/>
      <c r="N149" s="41"/>
      <c r="O149" s="42"/>
      <c r="P149" s="43"/>
      <c r="Q149" s="41"/>
      <c r="R149" s="42"/>
      <c r="S149" s="43"/>
      <c r="T149" s="44"/>
      <c r="U149" s="45"/>
      <c r="V149" s="43"/>
      <c r="W149" s="44"/>
      <c r="X149" s="45"/>
      <c r="Y149" s="46"/>
      <c r="Z149" s="47"/>
      <c r="AA149" s="46"/>
      <c r="AB149" s="48"/>
      <c r="AC149" s="48"/>
      <c r="AD149" s="49"/>
    </row>
    <row r="150" spans="2:30" x14ac:dyDescent="0.15">
      <c r="B150" s="38" t="s">
        <v>735</v>
      </c>
      <c r="C150" s="39" t="s">
        <v>173</v>
      </c>
      <c r="D150" s="39" t="s">
        <v>564</v>
      </c>
      <c r="E150" s="39"/>
      <c r="F150" s="40" t="s">
        <v>511</v>
      </c>
      <c r="G150" s="40" t="s">
        <v>518</v>
      </c>
      <c r="H150" s="41">
        <v>708000</v>
      </c>
      <c r="I150" s="42">
        <v>0</v>
      </c>
      <c r="J150" s="43">
        <v>0</v>
      </c>
      <c r="K150" s="41">
        <v>0</v>
      </c>
      <c r="L150" s="42">
        <v>459573</v>
      </c>
      <c r="M150" s="43">
        <v>74947</v>
      </c>
      <c r="N150" s="41">
        <v>534520</v>
      </c>
      <c r="O150" s="42">
        <v>0</v>
      </c>
      <c r="P150" s="43">
        <v>0</v>
      </c>
      <c r="Q150" s="41">
        <v>0</v>
      </c>
      <c r="R150" s="42">
        <v>650</v>
      </c>
      <c r="S150" s="43">
        <v>26880</v>
      </c>
      <c r="T150" s="44">
        <v>27530</v>
      </c>
      <c r="U150" s="45">
        <v>460223</v>
      </c>
      <c r="V150" s="43">
        <v>101827</v>
      </c>
      <c r="W150" s="44">
        <v>562050</v>
      </c>
      <c r="X150" s="45">
        <v>145950</v>
      </c>
      <c r="Y150" s="46">
        <v>20.61</v>
      </c>
      <c r="Z150" s="47">
        <f t="shared" si="4"/>
        <v>247777</v>
      </c>
      <c r="AA150" s="46">
        <f t="shared" si="5"/>
        <v>35</v>
      </c>
      <c r="AB150" s="48" t="s">
        <v>556</v>
      </c>
      <c r="AC150" s="48" t="s">
        <v>508</v>
      </c>
      <c r="AD150" s="49"/>
    </row>
    <row r="151" spans="2:30" x14ac:dyDescent="0.15">
      <c r="B151" s="38" t="s">
        <v>174</v>
      </c>
      <c r="C151" s="39" t="s">
        <v>175</v>
      </c>
      <c r="D151" s="39" t="s">
        <v>564</v>
      </c>
      <c r="E151" s="39" t="s">
        <v>849</v>
      </c>
      <c r="F151" s="40" t="s">
        <v>511</v>
      </c>
      <c r="G151" s="40" t="s">
        <v>518</v>
      </c>
      <c r="H151" s="41">
        <v>708000</v>
      </c>
      <c r="I151" s="42">
        <v>0</v>
      </c>
      <c r="J151" s="43">
        <v>0</v>
      </c>
      <c r="K151" s="41">
        <v>0</v>
      </c>
      <c r="L151" s="42">
        <v>459573</v>
      </c>
      <c r="M151" s="43">
        <v>74947</v>
      </c>
      <c r="N151" s="41">
        <v>534520</v>
      </c>
      <c r="O151" s="42">
        <v>0</v>
      </c>
      <c r="P151" s="43">
        <v>0</v>
      </c>
      <c r="Q151" s="41">
        <v>0</v>
      </c>
      <c r="R151" s="42">
        <v>650</v>
      </c>
      <c r="S151" s="43">
        <v>26880</v>
      </c>
      <c r="T151" s="44">
        <v>27530</v>
      </c>
      <c r="U151" s="45">
        <v>460223</v>
      </c>
      <c r="V151" s="43">
        <v>101827</v>
      </c>
      <c r="W151" s="44">
        <v>562050</v>
      </c>
      <c r="X151" s="45">
        <v>145950</v>
      </c>
      <c r="Y151" s="46">
        <v>20.61</v>
      </c>
      <c r="Z151" s="47">
        <f t="shared" si="4"/>
        <v>247777</v>
      </c>
      <c r="AA151" s="46">
        <f t="shared" si="5"/>
        <v>35</v>
      </c>
      <c r="AB151" s="48" t="s">
        <v>556</v>
      </c>
      <c r="AC151" s="48" t="s">
        <v>508</v>
      </c>
      <c r="AD151" s="49"/>
    </row>
    <row r="152" spans="2:30" x14ac:dyDescent="0.15">
      <c r="B152" s="38" t="s">
        <v>0</v>
      </c>
      <c r="C152" s="39" t="s">
        <v>0</v>
      </c>
      <c r="D152" s="39"/>
      <c r="E152" s="39"/>
      <c r="F152" s="40"/>
      <c r="G152" s="40"/>
      <c r="H152" s="41"/>
      <c r="I152" s="42"/>
      <c r="J152" s="43"/>
      <c r="K152" s="41"/>
      <c r="L152" s="42"/>
      <c r="M152" s="43"/>
      <c r="N152" s="41"/>
      <c r="O152" s="42"/>
      <c r="P152" s="43"/>
      <c r="Q152" s="41"/>
      <c r="R152" s="42"/>
      <c r="S152" s="43"/>
      <c r="T152" s="44"/>
      <c r="U152" s="45"/>
      <c r="V152" s="43"/>
      <c r="W152" s="44"/>
      <c r="X152" s="45"/>
      <c r="Y152" s="46"/>
      <c r="Z152" s="47"/>
      <c r="AA152" s="46"/>
      <c r="AB152" s="48"/>
      <c r="AC152" s="48"/>
      <c r="AD152" s="49"/>
    </row>
    <row r="153" spans="2:30" x14ac:dyDescent="0.15">
      <c r="B153" s="38" t="s">
        <v>736</v>
      </c>
      <c r="C153" s="39" t="s">
        <v>176</v>
      </c>
      <c r="D153" s="39" t="s">
        <v>655</v>
      </c>
      <c r="E153" s="39"/>
      <c r="F153" s="40" t="s">
        <v>510</v>
      </c>
      <c r="G153" s="40" t="s">
        <v>518</v>
      </c>
      <c r="H153" s="41">
        <v>0</v>
      </c>
      <c r="I153" s="42">
        <v>0</v>
      </c>
      <c r="J153" s="43">
        <v>0</v>
      </c>
      <c r="K153" s="41">
        <v>0</v>
      </c>
      <c r="L153" s="42">
        <v>317987</v>
      </c>
      <c r="M153" s="43">
        <v>51858</v>
      </c>
      <c r="N153" s="41">
        <v>369845</v>
      </c>
      <c r="O153" s="42">
        <v>0</v>
      </c>
      <c r="P153" s="43">
        <v>0</v>
      </c>
      <c r="Q153" s="41">
        <v>0</v>
      </c>
      <c r="R153" s="42">
        <v>39672</v>
      </c>
      <c r="S153" s="43">
        <v>18599</v>
      </c>
      <c r="T153" s="44">
        <v>58271</v>
      </c>
      <c r="U153" s="45">
        <v>357659</v>
      </c>
      <c r="V153" s="43">
        <v>70457</v>
      </c>
      <c r="W153" s="44">
        <v>428116</v>
      </c>
      <c r="X153" s="45">
        <v>-428116</v>
      </c>
      <c r="Y153" s="46">
        <v>0</v>
      </c>
      <c r="Z153" s="47">
        <f t="shared" si="4"/>
        <v>-357659</v>
      </c>
      <c r="AA153" s="46">
        <f t="shared" si="5"/>
        <v>0</v>
      </c>
      <c r="AB153" s="48" t="s">
        <v>525</v>
      </c>
      <c r="AC153" s="48" t="s">
        <v>508</v>
      </c>
      <c r="AD153" s="49"/>
    </row>
    <row r="154" spans="2:30" x14ac:dyDescent="0.15">
      <c r="B154" s="38" t="s">
        <v>177</v>
      </c>
      <c r="C154" s="39" t="s">
        <v>178</v>
      </c>
      <c r="D154" s="39" t="s">
        <v>655</v>
      </c>
      <c r="E154" s="39" t="s">
        <v>849</v>
      </c>
      <c r="F154" s="40" t="s">
        <v>510</v>
      </c>
      <c r="G154" s="40" t="s">
        <v>518</v>
      </c>
      <c r="H154" s="41">
        <v>0</v>
      </c>
      <c r="I154" s="42">
        <v>0</v>
      </c>
      <c r="J154" s="43">
        <v>0</v>
      </c>
      <c r="K154" s="41">
        <v>0</v>
      </c>
      <c r="L154" s="42">
        <v>317987</v>
      </c>
      <c r="M154" s="43">
        <v>51858</v>
      </c>
      <c r="N154" s="41">
        <v>369845</v>
      </c>
      <c r="O154" s="42">
        <v>0</v>
      </c>
      <c r="P154" s="43">
        <v>0</v>
      </c>
      <c r="Q154" s="41">
        <v>0</v>
      </c>
      <c r="R154" s="42">
        <v>39672</v>
      </c>
      <c r="S154" s="43">
        <v>18599</v>
      </c>
      <c r="T154" s="44">
        <v>58271</v>
      </c>
      <c r="U154" s="45">
        <v>357659</v>
      </c>
      <c r="V154" s="43">
        <v>70457</v>
      </c>
      <c r="W154" s="44">
        <v>428116</v>
      </c>
      <c r="X154" s="45">
        <v>-428116</v>
      </c>
      <c r="Y154" s="46">
        <v>0</v>
      </c>
      <c r="Z154" s="47">
        <f t="shared" si="4"/>
        <v>-357659</v>
      </c>
      <c r="AA154" s="46">
        <f t="shared" si="5"/>
        <v>0</v>
      </c>
      <c r="AB154" s="48" t="s">
        <v>525</v>
      </c>
      <c r="AC154" s="48" t="s">
        <v>508</v>
      </c>
      <c r="AD154" s="49"/>
    </row>
    <row r="155" spans="2:30" x14ac:dyDescent="0.15">
      <c r="B155" s="38" t="s">
        <v>0</v>
      </c>
      <c r="C155" s="39" t="s">
        <v>0</v>
      </c>
      <c r="D155" s="39"/>
      <c r="E155" s="39"/>
      <c r="F155" s="40"/>
      <c r="G155" s="40"/>
      <c r="H155" s="41"/>
      <c r="I155" s="42"/>
      <c r="J155" s="43"/>
      <c r="K155" s="41"/>
      <c r="L155" s="42"/>
      <c r="M155" s="43"/>
      <c r="N155" s="41"/>
      <c r="O155" s="42"/>
      <c r="P155" s="43"/>
      <c r="Q155" s="41"/>
      <c r="R155" s="42"/>
      <c r="S155" s="43"/>
      <c r="T155" s="44"/>
      <c r="U155" s="45"/>
      <c r="V155" s="43"/>
      <c r="W155" s="44"/>
      <c r="X155" s="45"/>
      <c r="Y155" s="46"/>
      <c r="Z155" s="47"/>
      <c r="AA155" s="46"/>
      <c r="AB155" s="48"/>
      <c r="AC155" s="48"/>
      <c r="AD155" s="49"/>
    </row>
    <row r="156" spans="2:30" x14ac:dyDescent="0.15">
      <c r="B156" s="38" t="s">
        <v>737</v>
      </c>
      <c r="C156" s="39" t="s">
        <v>179</v>
      </c>
      <c r="D156" s="39" t="s">
        <v>564</v>
      </c>
      <c r="E156" s="39"/>
      <c r="F156" s="40" t="s">
        <v>511</v>
      </c>
      <c r="G156" s="40" t="s">
        <v>518</v>
      </c>
      <c r="H156" s="41">
        <v>787083</v>
      </c>
      <c r="I156" s="42">
        <v>0</v>
      </c>
      <c r="J156" s="43">
        <v>0</v>
      </c>
      <c r="K156" s="41">
        <v>0</v>
      </c>
      <c r="L156" s="42">
        <v>538220</v>
      </c>
      <c r="M156" s="43">
        <v>87773</v>
      </c>
      <c r="N156" s="41">
        <v>625993</v>
      </c>
      <c r="O156" s="42">
        <v>0</v>
      </c>
      <c r="P156" s="43">
        <v>0</v>
      </c>
      <c r="Q156" s="41">
        <v>0</v>
      </c>
      <c r="R156" s="42">
        <v>0</v>
      </c>
      <c r="S156" s="43">
        <v>31483</v>
      </c>
      <c r="T156" s="44">
        <v>31483</v>
      </c>
      <c r="U156" s="45">
        <v>538220</v>
      </c>
      <c r="V156" s="43">
        <v>119256</v>
      </c>
      <c r="W156" s="44">
        <v>657476</v>
      </c>
      <c r="X156" s="45">
        <v>129607</v>
      </c>
      <c r="Y156" s="46">
        <v>16.47</v>
      </c>
      <c r="Z156" s="47">
        <f t="shared" si="4"/>
        <v>248863</v>
      </c>
      <c r="AA156" s="46">
        <f t="shared" si="5"/>
        <v>31.62</v>
      </c>
      <c r="AB156" s="48" t="s">
        <v>556</v>
      </c>
      <c r="AC156" s="48" t="s">
        <v>508</v>
      </c>
      <c r="AD156" s="49"/>
    </row>
    <row r="157" spans="2:30" x14ac:dyDescent="0.15">
      <c r="B157" s="38" t="s">
        <v>180</v>
      </c>
      <c r="C157" s="39" t="s">
        <v>181</v>
      </c>
      <c r="D157" s="39" t="s">
        <v>564</v>
      </c>
      <c r="E157" s="39" t="s">
        <v>849</v>
      </c>
      <c r="F157" s="40" t="s">
        <v>511</v>
      </c>
      <c r="G157" s="40" t="s">
        <v>518</v>
      </c>
      <c r="H157" s="41">
        <v>787083</v>
      </c>
      <c r="I157" s="42">
        <v>0</v>
      </c>
      <c r="J157" s="43">
        <v>0</v>
      </c>
      <c r="K157" s="41">
        <v>0</v>
      </c>
      <c r="L157" s="42">
        <v>538220</v>
      </c>
      <c r="M157" s="43">
        <v>87773</v>
      </c>
      <c r="N157" s="41">
        <v>625993</v>
      </c>
      <c r="O157" s="42">
        <v>0</v>
      </c>
      <c r="P157" s="43">
        <v>0</v>
      </c>
      <c r="Q157" s="41">
        <v>0</v>
      </c>
      <c r="R157" s="42">
        <v>0</v>
      </c>
      <c r="S157" s="43">
        <v>31483</v>
      </c>
      <c r="T157" s="44">
        <v>31483</v>
      </c>
      <c r="U157" s="45">
        <v>538220</v>
      </c>
      <c r="V157" s="43">
        <v>119256</v>
      </c>
      <c r="W157" s="44">
        <v>657476</v>
      </c>
      <c r="X157" s="45">
        <v>129607</v>
      </c>
      <c r="Y157" s="46">
        <v>16.47</v>
      </c>
      <c r="Z157" s="47">
        <f t="shared" si="4"/>
        <v>248863</v>
      </c>
      <c r="AA157" s="46">
        <f t="shared" si="5"/>
        <v>31.62</v>
      </c>
      <c r="AB157" s="48" t="s">
        <v>556</v>
      </c>
      <c r="AC157" s="48" t="s">
        <v>508</v>
      </c>
      <c r="AD157" s="49"/>
    </row>
    <row r="158" spans="2:30" x14ac:dyDescent="0.15">
      <c r="B158" s="38" t="s">
        <v>0</v>
      </c>
      <c r="C158" s="39" t="s">
        <v>0</v>
      </c>
      <c r="D158" s="39"/>
      <c r="E158" s="39"/>
      <c r="F158" s="40"/>
      <c r="G158" s="40"/>
      <c r="H158" s="41"/>
      <c r="I158" s="42"/>
      <c r="J158" s="43"/>
      <c r="K158" s="41"/>
      <c r="L158" s="42"/>
      <c r="M158" s="43"/>
      <c r="N158" s="41"/>
      <c r="O158" s="42"/>
      <c r="P158" s="43"/>
      <c r="Q158" s="41"/>
      <c r="R158" s="42"/>
      <c r="S158" s="43"/>
      <c r="T158" s="44"/>
      <c r="U158" s="45"/>
      <c r="V158" s="43"/>
      <c r="W158" s="44"/>
      <c r="X158" s="45"/>
      <c r="Y158" s="46"/>
      <c r="Z158" s="47"/>
      <c r="AA158" s="46"/>
      <c r="AB158" s="48"/>
      <c r="AC158" s="48"/>
      <c r="AD158" s="49"/>
    </row>
    <row r="159" spans="2:30" x14ac:dyDescent="0.15">
      <c r="B159" s="38" t="s">
        <v>738</v>
      </c>
      <c r="C159" s="39" t="s">
        <v>182</v>
      </c>
      <c r="D159" s="39" t="s">
        <v>534</v>
      </c>
      <c r="E159" s="39"/>
      <c r="F159" s="40" t="s">
        <v>512</v>
      </c>
      <c r="G159" s="40" t="s">
        <v>524</v>
      </c>
      <c r="H159" s="41">
        <v>826650</v>
      </c>
      <c r="I159" s="42">
        <v>0</v>
      </c>
      <c r="J159" s="43">
        <v>0</v>
      </c>
      <c r="K159" s="41">
        <v>0</v>
      </c>
      <c r="L159" s="42">
        <v>554703</v>
      </c>
      <c r="M159" s="43">
        <v>108862</v>
      </c>
      <c r="N159" s="41">
        <v>663565</v>
      </c>
      <c r="O159" s="42">
        <v>0</v>
      </c>
      <c r="P159" s="43">
        <v>0</v>
      </c>
      <c r="Q159" s="41">
        <v>0</v>
      </c>
      <c r="R159" s="42">
        <v>0</v>
      </c>
      <c r="S159" s="43">
        <v>19193</v>
      </c>
      <c r="T159" s="44">
        <v>19193</v>
      </c>
      <c r="U159" s="45">
        <v>554703</v>
      </c>
      <c r="V159" s="43">
        <v>128055</v>
      </c>
      <c r="W159" s="44">
        <v>682758</v>
      </c>
      <c r="X159" s="45">
        <v>143892</v>
      </c>
      <c r="Y159" s="46">
        <v>17.41</v>
      </c>
      <c r="Z159" s="47">
        <f t="shared" si="4"/>
        <v>271947</v>
      </c>
      <c r="AA159" s="46">
        <f t="shared" si="5"/>
        <v>32.9</v>
      </c>
      <c r="AB159" s="48" t="s">
        <v>556</v>
      </c>
      <c r="AC159" s="48" t="s">
        <v>508</v>
      </c>
      <c r="AD159" s="49"/>
    </row>
    <row r="160" spans="2:30" x14ac:dyDescent="0.15">
      <c r="B160" s="38" t="s">
        <v>183</v>
      </c>
      <c r="C160" s="39" t="s">
        <v>184</v>
      </c>
      <c r="D160" s="39" t="s">
        <v>534</v>
      </c>
      <c r="E160" s="39" t="s">
        <v>849</v>
      </c>
      <c r="F160" s="40" t="s">
        <v>512</v>
      </c>
      <c r="G160" s="40" t="s">
        <v>524</v>
      </c>
      <c r="H160" s="41">
        <v>826650</v>
      </c>
      <c r="I160" s="42">
        <v>0</v>
      </c>
      <c r="J160" s="43">
        <v>0</v>
      </c>
      <c r="K160" s="41">
        <v>0</v>
      </c>
      <c r="L160" s="42">
        <v>554703</v>
      </c>
      <c r="M160" s="43">
        <v>108862</v>
      </c>
      <c r="N160" s="41">
        <v>663565</v>
      </c>
      <c r="O160" s="42">
        <v>0</v>
      </c>
      <c r="P160" s="43">
        <v>0</v>
      </c>
      <c r="Q160" s="41">
        <v>0</v>
      </c>
      <c r="R160" s="42">
        <v>0</v>
      </c>
      <c r="S160" s="43">
        <v>19193</v>
      </c>
      <c r="T160" s="44">
        <v>19193</v>
      </c>
      <c r="U160" s="45">
        <v>554703</v>
      </c>
      <c r="V160" s="43">
        <v>128055</v>
      </c>
      <c r="W160" s="44">
        <v>682758</v>
      </c>
      <c r="X160" s="45">
        <v>143892</v>
      </c>
      <c r="Y160" s="46">
        <v>17.41</v>
      </c>
      <c r="Z160" s="47">
        <f t="shared" si="4"/>
        <v>271947</v>
      </c>
      <c r="AA160" s="46">
        <f t="shared" si="5"/>
        <v>32.9</v>
      </c>
      <c r="AB160" s="48" t="s">
        <v>556</v>
      </c>
      <c r="AC160" s="48" t="s">
        <v>508</v>
      </c>
      <c r="AD160" s="49"/>
    </row>
    <row r="161" spans="2:30" x14ac:dyDescent="0.15">
      <c r="B161" s="38" t="s">
        <v>0</v>
      </c>
      <c r="C161" s="39" t="s">
        <v>0</v>
      </c>
      <c r="D161" s="39"/>
      <c r="E161" s="39"/>
      <c r="F161" s="40"/>
      <c r="G161" s="40"/>
      <c r="H161" s="41"/>
      <c r="I161" s="42"/>
      <c r="J161" s="43"/>
      <c r="K161" s="41"/>
      <c r="L161" s="42"/>
      <c r="M161" s="43"/>
      <c r="N161" s="41"/>
      <c r="O161" s="42"/>
      <c r="P161" s="43"/>
      <c r="Q161" s="41"/>
      <c r="R161" s="42"/>
      <c r="S161" s="43"/>
      <c r="T161" s="44"/>
      <c r="U161" s="45"/>
      <c r="V161" s="43"/>
      <c r="W161" s="44"/>
      <c r="X161" s="45"/>
      <c r="Y161" s="46"/>
      <c r="Z161" s="47"/>
      <c r="AA161" s="46"/>
      <c r="AB161" s="48"/>
      <c r="AC161" s="48"/>
      <c r="AD161" s="49"/>
    </row>
    <row r="162" spans="2:30" x14ac:dyDescent="0.15">
      <c r="B162" s="38" t="s">
        <v>739</v>
      </c>
      <c r="C162" s="39" t="s">
        <v>185</v>
      </c>
      <c r="D162" s="39" t="s">
        <v>648</v>
      </c>
      <c r="E162" s="39"/>
      <c r="F162" s="40" t="s">
        <v>512</v>
      </c>
      <c r="G162" s="40" t="s">
        <v>520</v>
      </c>
      <c r="H162" s="41">
        <v>700000</v>
      </c>
      <c r="I162" s="42">
        <v>0</v>
      </c>
      <c r="J162" s="43">
        <v>0</v>
      </c>
      <c r="K162" s="41">
        <v>0</v>
      </c>
      <c r="L162" s="42">
        <v>354614</v>
      </c>
      <c r="M162" s="43">
        <v>57829</v>
      </c>
      <c r="N162" s="41">
        <v>412443</v>
      </c>
      <c r="O162" s="42">
        <v>0</v>
      </c>
      <c r="P162" s="43">
        <v>0</v>
      </c>
      <c r="Q162" s="41">
        <v>0</v>
      </c>
      <c r="R162" s="42">
        <v>5034</v>
      </c>
      <c r="S162" s="43">
        <v>20741</v>
      </c>
      <c r="T162" s="44">
        <v>25775</v>
      </c>
      <c r="U162" s="45">
        <v>359648</v>
      </c>
      <c r="V162" s="43">
        <v>78570</v>
      </c>
      <c r="W162" s="44">
        <v>438218</v>
      </c>
      <c r="X162" s="45">
        <v>261782</v>
      </c>
      <c r="Y162" s="46">
        <v>37.4</v>
      </c>
      <c r="Z162" s="47">
        <f t="shared" si="4"/>
        <v>340352</v>
      </c>
      <c r="AA162" s="46">
        <f t="shared" si="5"/>
        <v>48.62</v>
      </c>
      <c r="AB162" s="48" t="s">
        <v>556</v>
      </c>
      <c r="AC162" s="48" t="s">
        <v>508</v>
      </c>
      <c r="AD162" s="49"/>
    </row>
    <row r="163" spans="2:30" x14ac:dyDescent="0.15">
      <c r="B163" s="38" t="s">
        <v>186</v>
      </c>
      <c r="C163" s="39" t="s">
        <v>187</v>
      </c>
      <c r="D163" s="39" t="s">
        <v>648</v>
      </c>
      <c r="E163" s="39" t="s">
        <v>849</v>
      </c>
      <c r="F163" s="40" t="s">
        <v>512</v>
      </c>
      <c r="G163" s="40" t="s">
        <v>520</v>
      </c>
      <c r="H163" s="41">
        <v>700000</v>
      </c>
      <c r="I163" s="42">
        <v>0</v>
      </c>
      <c r="J163" s="43">
        <v>0</v>
      </c>
      <c r="K163" s="41">
        <v>0</v>
      </c>
      <c r="L163" s="42">
        <v>354614</v>
      </c>
      <c r="M163" s="43">
        <v>57829</v>
      </c>
      <c r="N163" s="41">
        <v>412443</v>
      </c>
      <c r="O163" s="42">
        <v>0</v>
      </c>
      <c r="P163" s="43">
        <v>0</v>
      </c>
      <c r="Q163" s="41">
        <v>0</v>
      </c>
      <c r="R163" s="42">
        <v>5034</v>
      </c>
      <c r="S163" s="43">
        <v>20741</v>
      </c>
      <c r="T163" s="44">
        <v>25775</v>
      </c>
      <c r="U163" s="45">
        <v>359648</v>
      </c>
      <c r="V163" s="43">
        <v>78570</v>
      </c>
      <c r="W163" s="44">
        <v>438218</v>
      </c>
      <c r="X163" s="45">
        <v>261782</v>
      </c>
      <c r="Y163" s="46">
        <v>37.4</v>
      </c>
      <c r="Z163" s="47">
        <f t="shared" si="4"/>
        <v>340352</v>
      </c>
      <c r="AA163" s="46">
        <f t="shared" si="5"/>
        <v>48.62</v>
      </c>
      <c r="AB163" s="48" t="s">
        <v>556</v>
      </c>
      <c r="AC163" s="48" t="s">
        <v>508</v>
      </c>
      <c r="AD163" s="49"/>
    </row>
    <row r="164" spans="2:30" x14ac:dyDescent="0.15">
      <c r="B164" s="38" t="s">
        <v>0</v>
      </c>
      <c r="C164" s="39" t="s">
        <v>0</v>
      </c>
      <c r="D164" s="39"/>
      <c r="E164" s="39"/>
      <c r="F164" s="40"/>
      <c r="G164" s="40"/>
      <c r="H164" s="41"/>
      <c r="I164" s="42"/>
      <c r="J164" s="43"/>
      <c r="K164" s="41"/>
      <c r="L164" s="42"/>
      <c r="M164" s="43"/>
      <c r="N164" s="41"/>
      <c r="O164" s="42"/>
      <c r="P164" s="43"/>
      <c r="Q164" s="41"/>
      <c r="R164" s="42"/>
      <c r="S164" s="43"/>
      <c r="T164" s="44"/>
      <c r="U164" s="45"/>
      <c r="V164" s="43"/>
      <c r="W164" s="44"/>
      <c r="X164" s="45"/>
      <c r="Y164" s="46"/>
      <c r="Z164" s="47"/>
      <c r="AA164" s="46"/>
      <c r="AB164" s="48"/>
      <c r="AC164" s="48"/>
      <c r="AD164" s="49"/>
    </row>
    <row r="165" spans="2:30" x14ac:dyDescent="0.15">
      <c r="B165" s="38" t="s">
        <v>740</v>
      </c>
      <c r="C165" s="39" t="s">
        <v>188</v>
      </c>
      <c r="D165" s="39" t="s">
        <v>555</v>
      </c>
      <c r="E165" s="39"/>
      <c r="F165" s="40" t="s">
        <v>512</v>
      </c>
      <c r="G165" s="40" t="s">
        <v>524</v>
      </c>
      <c r="H165" s="41">
        <v>570000</v>
      </c>
      <c r="I165" s="42">
        <v>0</v>
      </c>
      <c r="J165" s="43">
        <v>0</v>
      </c>
      <c r="K165" s="41">
        <v>0</v>
      </c>
      <c r="L165" s="42">
        <v>273141</v>
      </c>
      <c r="M165" s="43">
        <v>53605</v>
      </c>
      <c r="N165" s="41">
        <v>326746</v>
      </c>
      <c r="O165" s="42">
        <v>0</v>
      </c>
      <c r="P165" s="43">
        <v>0</v>
      </c>
      <c r="Q165" s="41">
        <v>0</v>
      </c>
      <c r="R165" s="42">
        <v>2400</v>
      </c>
      <c r="S165" s="43">
        <v>9450</v>
      </c>
      <c r="T165" s="44">
        <v>11850</v>
      </c>
      <c r="U165" s="45">
        <v>275541</v>
      </c>
      <c r="V165" s="43">
        <v>63055</v>
      </c>
      <c r="W165" s="44">
        <v>338596</v>
      </c>
      <c r="X165" s="45">
        <v>231404</v>
      </c>
      <c r="Y165" s="46">
        <v>40.6</v>
      </c>
      <c r="Z165" s="47">
        <f t="shared" si="4"/>
        <v>294459</v>
      </c>
      <c r="AA165" s="46">
        <f t="shared" si="5"/>
        <v>51.66</v>
      </c>
      <c r="AB165" s="48" t="s">
        <v>556</v>
      </c>
      <c r="AC165" s="48" t="s">
        <v>508</v>
      </c>
      <c r="AD165" s="49"/>
    </row>
    <row r="166" spans="2:30" x14ac:dyDescent="0.15">
      <c r="B166" s="38" t="s">
        <v>189</v>
      </c>
      <c r="C166" s="39" t="s">
        <v>190</v>
      </c>
      <c r="D166" s="39" t="s">
        <v>555</v>
      </c>
      <c r="E166" s="39" t="s">
        <v>849</v>
      </c>
      <c r="F166" s="40" t="s">
        <v>512</v>
      </c>
      <c r="G166" s="40" t="s">
        <v>524</v>
      </c>
      <c r="H166" s="41">
        <v>570000</v>
      </c>
      <c r="I166" s="42">
        <v>0</v>
      </c>
      <c r="J166" s="43">
        <v>0</v>
      </c>
      <c r="K166" s="41">
        <v>0</v>
      </c>
      <c r="L166" s="42">
        <v>273141</v>
      </c>
      <c r="M166" s="43">
        <v>53605</v>
      </c>
      <c r="N166" s="41">
        <v>326746</v>
      </c>
      <c r="O166" s="42">
        <v>0</v>
      </c>
      <c r="P166" s="43">
        <v>0</v>
      </c>
      <c r="Q166" s="41">
        <v>0</v>
      </c>
      <c r="R166" s="42">
        <v>2400</v>
      </c>
      <c r="S166" s="43">
        <v>9450</v>
      </c>
      <c r="T166" s="44">
        <v>11850</v>
      </c>
      <c r="U166" s="45">
        <v>275541</v>
      </c>
      <c r="V166" s="43">
        <v>63055</v>
      </c>
      <c r="W166" s="44">
        <v>338596</v>
      </c>
      <c r="X166" s="45">
        <v>231404</v>
      </c>
      <c r="Y166" s="46">
        <v>40.6</v>
      </c>
      <c r="Z166" s="47">
        <f t="shared" si="4"/>
        <v>294459</v>
      </c>
      <c r="AA166" s="46">
        <f t="shared" si="5"/>
        <v>51.66</v>
      </c>
      <c r="AB166" s="48" t="s">
        <v>556</v>
      </c>
      <c r="AC166" s="48" t="s">
        <v>508</v>
      </c>
      <c r="AD166" s="49"/>
    </row>
    <row r="167" spans="2:30" x14ac:dyDescent="0.15">
      <c r="B167" s="38" t="s">
        <v>0</v>
      </c>
      <c r="C167" s="39" t="s">
        <v>0</v>
      </c>
      <c r="D167" s="39"/>
      <c r="E167" s="39"/>
      <c r="F167" s="40"/>
      <c r="G167" s="40"/>
      <c r="H167" s="41"/>
      <c r="I167" s="42"/>
      <c r="J167" s="43"/>
      <c r="K167" s="41"/>
      <c r="L167" s="42"/>
      <c r="M167" s="43"/>
      <c r="N167" s="41"/>
      <c r="O167" s="42"/>
      <c r="P167" s="43"/>
      <c r="Q167" s="41"/>
      <c r="R167" s="42"/>
      <c r="S167" s="43"/>
      <c r="T167" s="44"/>
      <c r="U167" s="45"/>
      <c r="V167" s="43"/>
      <c r="W167" s="44"/>
      <c r="X167" s="45"/>
      <c r="Y167" s="46"/>
      <c r="Z167" s="47"/>
      <c r="AA167" s="46"/>
      <c r="AB167" s="48"/>
      <c r="AC167" s="48"/>
      <c r="AD167" s="49"/>
    </row>
    <row r="168" spans="2:30" x14ac:dyDescent="0.15">
      <c r="B168" s="38" t="s">
        <v>741</v>
      </c>
      <c r="C168" s="39" t="s">
        <v>191</v>
      </c>
      <c r="D168" s="39" t="s">
        <v>595</v>
      </c>
      <c r="E168" s="39"/>
      <c r="F168" s="40" t="s">
        <v>510</v>
      </c>
      <c r="G168" s="40" t="s">
        <v>524</v>
      </c>
      <c r="H168" s="41">
        <v>640000</v>
      </c>
      <c r="I168" s="42">
        <v>0</v>
      </c>
      <c r="J168" s="43">
        <v>0</v>
      </c>
      <c r="K168" s="41">
        <v>0</v>
      </c>
      <c r="L168" s="42">
        <v>432066</v>
      </c>
      <c r="M168" s="43">
        <v>84794</v>
      </c>
      <c r="N168" s="41">
        <v>516860</v>
      </c>
      <c r="O168" s="42">
        <v>0</v>
      </c>
      <c r="P168" s="43">
        <v>0</v>
      </c>
      <c r="Q168" s="41">
        <v>0</v>
      </c>
      <c r="R168" s="42">
        <v>0</v>
      </c>
      <c r="S168" s="43">
        <v>14949</v>
      </c>
      <c r="T168" s="44">
        <v>14949</v>
      </c>
      <c r="U168" s="45">
        <v>432066</v>
      </c>
      <c r="V168" s="43">
        <v>99743</v>
      </c>
      <c r="W168" s="44">
        <v>531809</v>
      </c>
      <c r="X168" s="45">
        <v>108191</v>
      </c>
      <c r="Y168" s="46">
        <v>16.899999999999999</v>
      </c>
      <c r="Z168" s="47">
        <f t="shared" si="4"/>
        <v>207934</v>
      </c>
      <c r="AA168" s="46">
        <f t="shared" si="5"/>
        <v>32.49</v>
      </c>
      <c r="AB168" s="48" t="s">
        <v>556</v>
      </c>
      <c r="AC168" s="48" t="s">
        <v>508</v>
      </c>
      <c r="AD168" s="49"/>
    </row>
    <row r="169" spans="2:30" x14ac:dyDescent="0.15">
      <c r="B169" s="38" t="s">
        <v>192</v>
      </c>
      <c r="C169" s="39" t="s">
        <v>193</v>
      </c>
      <c r="D169" s="39" t="s">
        <v>595</v>
      </c>
      <c r="E169" s="39" t="s">
        <v>849</v>
      </c>
      <c r="F169" s="40" t="s">
        <v>510</v>
      </c>
      <c r="G169" s="40" t="s">
        <v>524</v>
      </c>
      <c r="H169" s="41">
        <v>640000</v>
      </c>
      <c r="I169" s="42">
        <v>0</v>
      </c>
      <c r="J169" s="43">
        <v>0</v>
      </c>
      <c r="K169" s="41">
        <v>0</v>
      </c>
      <c r="L169" s="42">
        <v>432066</v>
      </c>
      <c r="M169" s="43">
        <v>84794</v>
      </c>
      <c r="N169" s="41">
        <v>516860</v>
      </c>
      <c r="O169" s="42">
        <v>0</v>
      </c>
      <c r="P169" s="43">
        <v>0</v>
      </c>
      <c r="Q169" s="41">
        <v>0</v>
      </c>
      <c r="R169" s="42">
        <v>0</v>
      </c>
      <c r="S169" s="43">
        <v>14949</v>
      </c>
      <c r="T169" s="44">
        <v>14949</v>
      </c>
      <c r="U169" s="45">
        <v>432066</v>
      </c>
      <c r="V169" s="43">
        <v>99743</v>
      </c>
      <c r="W169" s="44">
        <v>531809</v>
      </c>
      <c r="X169" s="45">
        <v>108191</v>
      </c>
      <c r="Y169" s="46">
        <v>16.899999999999999</v>
      </c>
      <c r="Z169" s="47">
        <f t="shared" si="4"/>
        <v>207934</v>
      </c>
      <c r="AA169" s="46">
        <f t="shared" si="5"/>
        <v>32.49</v>
      </c>
      <c r="AB169" s="48" t="s">
        <v>556</v>
      </c>
      <c r="AC169" s="48" t="s">
        <v>508</v>
      </c>
      <c r="AD169" s="49"/>
    </row>
    <row r="170" spans="2:30" x14ac:dyDescent="0.15">
      <c r="B170" s="38" t="s">
        <v>0</v>
      </c>
      <c r="C170" s="39" t="s">
        <v>0</v>
      </c>
      <c r="D170" s="39"/>
      <c r="E170" s="39"/>
      <c r="F170" s="40"/>
      <c r="G170" s="40"/>
      <c r="H170" s="41"/>
      <c r="I170" s="42"/>
      <c r="J170" s="43"/>
      <c r="K170" s="41"/>
      <c r="L170" s="42"/>
      <c r="M170" s="43"/>
      <c r="N170" s="41"/>
      <c r="O170" s="42"/>
      <c r="P170" s="43"/>
      <c r="Q170" s="41"/>
      <c r="R170" s="42"/>
      <c r="S170" s="43"/>
      <c r="T170" s="44"/>
      <c r="U170" s="45"/>
      <c r="V170" s="43"/>
      <c r="W170" s="44"/>
      <c r="X170" s="45"/>
      <c r="Y170" s="46"/>
      <c r="Z170" s="47"/>
      <c r="AA170" s="46"/>
      <c r="AB170" s="48"/>
      <c r="AC170" s="48"/>
      <c r="AD170" s="49"/>
    </row>
    <row r="171" spans="2:30" x14ac:dyDescent="0.15">
      <c r="B171" s="38" t="s">
        <v>742</v>
      </c>
      <c r="C171" s="39" t="s">
        <v>194</v>
      </c>
      <c r="D171" s="39" t="s">
        <v>591</v>
      </c>
      <c r="E171" s="39"/>
      <c r="F171" s="40" t="s">
        <v>512</v>
      </c>
      <c r="G171" s="40" t="s">
        <v>519</v>
      </c>
      <c r="H171" s="41">
        <v>90000</v>
      </c>
      <c r="I171" s="42">
        <v>0</v>
      </c>
      <c r="J171" s="43">
        <v>0</v>
      </c>
      <c r="K171" s="41">
        <v>0</v>
      </c>
      <c r="L171" s="42">
        <v>226501</v>
      </c>
      <c r="M171" s="43">
        <v>36938</v>
      </c>
      <c r="N171" s="41">
        <v>263439</v>
      </c>
      <c r="O171" s="42">
        <v>0</v>
      </c>
      <c r="P171" s="43">
        <v>0</v>
      </c>
      <c r="Q171" s="41">
        <v>0</v>
      </c>
      <c r="R171" s="42">
        <v>0</v>
      </c>
      <c r="S171" s="43">
        <v>13249</v>
      </c>
      <c r="T171" s="44">
        <v>13249</v>
      </c>
      <c r="U171" s="45">
        <v>226501</v>
      </c>
      <c r="V171" s="43">
        <v>50187</v>
      </c>
      <c r="W171" s="44">
        <v>276688</v>
      </c>
      <c r="X171" s="45">
        <v>-186688</v>
      </c>
      <c r="Y171" s="46">
        <v>-207.43</v>
      </c>
      <c r="Z171" s="47">
        <f t="shared" si="4"/>
        <v>-136501</v>
      </c>
      <c r="AA171" s="46">
        <f t="shared" si="5"/>
        <v>-151.66999999999999</v>
      </c>
      <c r="AB171" s="48" t="s">
        <v>525</v>
      </c>
      <c r="AC171" s="48" t="s">
        <v>508</v>
      </c>
      <c r="AD171" s="49"/>
    </row>
    <row r="172" spans="2:30" x14ac:dyDescent="0.15">
      <c r="B172" s="38" t="s">
        <v>195</v>
      </c>
      <c r="C172" s="39" t="s">
        <v>196</v>
      </c>
      <c r="D172" s="39" t="s">
        <v>591</v>
      </c>
      <c r="E172" s="39" t="s">
        <v>849</v>
      </c>
      <c r="F172" s="40" t="s">
        <v>512</v>
      </c>
      <c r="G172" s="40" t="s">
        <v>519</v>
      </c>
      <c r="H172" s="41">
        <v>90000</v>
      </c>
      <c r="I172" s="42">
        <v>0</v>
      </c>
      <c r="J172" s="43">
        <v>0</v>
      </c>
      <c r="K172" s="41">
        <v>0</v>
      </c>
      <c r="L172" s="42">
        <v>226501</v>
      </c>
      <c r="M172" s="43">
        <v>36938</v>
      </c>
      <c r="N172" s="41">
        <v>263439</v>
      </c>
      <c r="O172" s="42">
        <v>0</v>
      </c>
      <c r="P172" s="43">
        <v>0</v>
      </c>
      <c r="Q172" s="41">
        <v>0</v>
      </c>
      <c r="R172" s="42">
        <v>0</v>
      </c>
      <c r="S172" s="43">
        <v>13249</v>
      </c>
      <c r="T172" s="44">
        <v>13249</v>
      </c>
      <c r="U172" s="45">
        <v>226501</v>
      </c>
      <c r="V172" s="43">
        <v>50187</v>
      </c>
      <c r="W172" s="44">
        <v>276688</v>
      </c>
      <c r="X172" s="45">
        <v>-186688</v>
      </c>
      <c r="Y172" s="46">
        <v>-207.43</v>
      </c>
      <c r="Z172" s="47">
        <f t="shared" si="4"/>
        <v>-136501</v>
      </c>
      <c r="AA172" s="46">
        <f t="shared" si="5"/>
        <v>-151.66999999999999</v>
      </c>
      <c r="AB172" s="48" t="s">
        <v>525</v>
      </c>
      <c r="AC172" s="48" t="s">
        <v>508</v>
      </c>
      <c r="AD172" s="49"/>
    </row>
    <row r="173" spans="2:30" x14ac:dyDescent="0.15">
      <c r="B173" s="38" t="s">
        <v>0</v>
      </c>
      <c r="C173" s="39" t="s">
        <v>0</v>
      </c>
      <c r="D173" s="39"/>
      <c r="E173" s="39"/>
      <c r="F173" s="40"/>
      <c r="G173" s="40"/>
      <c r="H173" s="41"/>
      <c r="I173" s="42"/>
      <c r="J173" s="43"/>
      <c r="K173" s="41"/>
      <c r="L173" s="42"/>
      <c r="M173" s="43"/>
      <c r="N173" s="41"/>
      <c r="O173" s="42"/>
      <c r="P173" s="43"/>
      <c r="Q173" s="41"/>
      <c r="R173" s="42"/>
      <c r="S173" s="43"/>
      <c r="T173" s="44"/>
      <c r="U173" s="45"/>
      <c r="V173" s="43"/>
      <c r="W173" s="44"/>
      <c r="X173" s="45"/>
      <c r="Y173" s="46"/>
      <c r="Z173" s="47"/>
      <c r="AA173" s="46"/>
      <c r="AB173" s="48"/>
      <c r="AC173" s="48"/>
      <c r="AD173" s="49"/>
    </row>
    <row r="174" spans="2:30" x14ac:dyDescent="0.15">
      <c r="B174" s="38" t="s">
        <v>743</v>
      </c>
      <c r="C174" s="39" t="s">
        <v>197</v>
      </c>
      <c r="D174" s="39" t="s">
        <v>651</v>
      </c>
      <c r="E174" s="39"/>
      <c r="F174" s="40" t="s">
        <v>510</v>
      </c>
      <c r="G174" s="40" t="s">
        <v>523</v>
      </c>
      <c r="H174" s="41">
        <v>219375</v>
      </c>
      <c r="I174" s="42">
        <v>0</v>
      </c>
      <c r="J174" s="43">
        <v>0</v>
      </c>
      <c r="K174" s="41">
        <v>0</v>
      </c>
      <c r="L174" s="42">
        <v>142430</v>
      </c>
      <c r="M174" s="43">
        <v>27952</v>
      </c>
      <c r="N174" s="41">
        <v>170382</v>
      </c>
      <c r="O174" s="42">
        <v>0</v>
      </c>
      <c r="P174" s="43">
        <v>0</v>
      </c>
      <c r="Q174" s="41">
        <v>0</v>
      </c>
      <c r="R174" s="42">
        <v>0</v>
      </c>
      <c r="S174" s="43">
        <v>4928</v>
      </c>
      <c r="T174" s="44">
        <v>4928</v>
      </c>
      <c r="U174" s="45">
        <v>142430</v>
      </c>
      <c r="V174" s="43">
        <v>32880</v>
      </c>
      <c r="W174" s="44">
        <v>175310</v>
      </c>
      <c r="X174" s="45">
        <v>44065</v>
      </c>
      <c r="Y174" s="46">
        <v>20.09</v>
      </c>
      <c r="Z174" s="47">
        <f t="shared" si="4"/>
        <v>76945</v>
      </c>
      <c r="AA174" s="46">
        <f t="shared" si="5"/>
        <v>35.07</v>
      </c>
      <c r="AB174" s="48" t="s">
        <v>528</v>
      </c>
      <c r="AC174" s="48" t="s">
        <v>508</v>
      </c>
      <c r="AD174" s="49"/>
    </row>
    <row r="175" spans="2:30" x14ac:dyDescent="0.15">
      <c r="B175" s="38" t="s">
        <v>198</v>
      </c>
      <c r="C175" s="39" t="s">
        <v>199</v>
      </c>
      <c r="D175" s="39" t="s">
        <v>651</v>
      </c>
      <c r="E175" s="39" t="s">
        <v>849</v>
      </c>
      <c r="F175" s="40" t="s">
        <v>510</v>
      </c>
      <c r="G175" s="40" t="s">
        <v>523</v>
      </c>
      <c r="H175" s="41">
        <v>219375</v>
      </c>
      <c r="I175" s="42">
        <v>0</v>
      </c>
      <c r="J175" s="43">
        <v>0</v>
      </c>
      <c r="K175" s="41">
        <v>0</v>
      </c>
      <c r="L175" s="42">
        <v>142430</v>
      </c>
      <c r="M175" s="43">
        <v>27952</v>
      </c>
      <c r="N175" s="41">
        <v>170382</v>
      </c>
      <c r="O175" s="42">
        <v>0</v>
      </c>
      <c r="P175" s="43">
        <v>0</v>
      </c>
      <c r="Q175" s="41">
        <v>0</v>
      </c>
      <c r="R175" s="42">
        <v>0</v>
      </c>
      <c r="S175" s="43">
        <v>4928</v>
      </c>
      <c r="T175" s="44">
        <v>4928</v>
      </c>
      <c r="U175" s="45">
        <v>142430</v>
      </c>
      <c r="V175" s="43">
        <v>32880</v>
      </c>
      <c r="W175" s="44">
        <v>175310</v>
      </c>
      <c r="X175" s="45">
        <v>44065</v>
      </c>
      <c r="Y175" s="46">
        <v>20.09</v>
      </c>
      <c r="Z175" s="47">
        <f t="shared" si="4"/>
        <v>76945</v>
      </c>
      <c r="AA175" s="46">
        <f t="shared" si="5"/>
        <v>35.07</v>
      </c>
      <c r="AB175" s="48" t="s">
        <v>528</v>
      </c>
      <c r="AC175" s="48" t="s">
        <v>508</v>
      </c>
      <c r="AD175" s="49"/>
    </row>
    <row r="176" spans="2:30" x14ac:dyDescent="0.15">
      <c r="B176" s="38" t="s">
        <v>0</v>
      </c>
      <c r="C176" s="39" t="s">
        <v>0</v>
      </c>
      <c r="D176" s="39"/>
      <c r="E176" s="39"/>
      <c r="F176" s="40"/>
      <c r="G176" s="40"/>
      <c r="H176" s="41"/>
      <c r="I176" s="42"/>
      <c r="J176" s="43"/>
      <c r="K176" s="41"/>
      <c r="L176" s="42"/>
      <c r="M176" s="43"/>
      <c r="N176" s="41"/>
      <c r="O176" s="42"/>
      <c r="P176" s="43"/>
      <c r="Q176" s="41"/>
      <c r="R176" s="42"/>
      <c r="S176" s="43"/>
      <c r="T176" s="44"/>
      <c r="U176" s="45"/>
      <c r="V176" s="43"/>
      <c r="W176" s="44"/>
      <c r="X176" s="45"/>
      <c r="Y176" s="46"/>
      <c r="Z176" s="47"/>
      <c r="AA176" s="46"/>
      <c r="AB176" s="48"/>
      <c r="AC176" s="48"/>
      <c r="AD176" s="49"/>
    </row>
    <row r="177" spans="2:30" x14ac:dyDescent="0.15">
      <c r="B177" s="38" t="s">
        <v>744</v>
      </c>
      <c r="C177" s="39" t="s">
        <v>200</v>
      </c>
      <c r="D177" s="39" t="s">
        <v>646</v>
      </c>
      <c r="E177" s="39"/>
      <c r="F177" s="40" t="s">
        <v>509</v>
      </c>
      <c r="G177" s="40" t="s">
        <v>518</v>
      </c>
      <c r="H177" s="41">
        <v>2420240</v>
      </c>
      <c r="I177" s="42">
        <v>0</v>
      </c>
      <c r="J177" s="43">
        <v>0</v>
      </c>
      <c r="K177" s="41">
        <v>0</v>
      </c>
      <c r="L177" s="42">
        <v>0</v>
      </c>
      <c r="M177" s="43">
        <v>0</v>
      </c>
      <c r="N177" s="41">
        <v>0</v>
      </c>
      <c r="O177" s="42">
        <v>2250824</v>
      </c>
      <c r="P177" s="43">
        <v>0</v>
      </c>
      <c r="Q177" s="41">
        <v>2250824</v>
      </c>
      <c r="R177" s="42">
        <v>0</v>
      </c>
      <c r="S177" s="43">
        <v>0</v>
      </c>
      <c r="T177" s="44">
        <v>0</v>
      </c>
      <c r="U177" s="45">
        <v>2250824</v>
      </c>
      <c r="V177" s="43">
        <v>0</v>
      </c>
      <c r="W177" s="44">
        <v>2250824</v>
      </c>
      <c r="X177" s="45">
        <v>169416</v>
      </c>
      <c r="Y177" s="46">
        <v>7</v>
      </c>
      <c r="Z177" s="47">
        <f t="shared" si="4"/>
        <v>169416</v>
      </c>
      <c r="AA177" s="46">
        <f t="shared" si="5"/>
        <v>7</v>
      </c>
      <c r="AB177" s="48" t="s">
        <v>525</v>
      </c>
      <c r="AC177" s="48" t="s">
        <v>508</v>
      </c>
      <c r="AD177" s="49"/>
    </row>
    <row r="178" spans="2:30" x14ac:dyDescent="0.15">
      <c r="B178" s="38" t="s">
        <v>201</v>
      </c>
      <c r="C178" s="39" t="s">
        <v>202</v>
      </c>
      <c r="D178" s="39" t="s">
        <v>646</v>
      </c>
      <c r="E178" s="39" t="s">
        <v>849</v>
      </c>
      <c r="F178" s="40" t="s">
        <v>509</v>
      </c>
      <c r="G178" s="40" t="s">
        <v>518</v>
      </c>
      <c r="H178" s="41">
        <v>2420240</v>
      </c>
      <c r="I178" s="42">
        <v>0</v>
      </c>
      <c r="J178" s="43">
        <v>0</v>
      </c>
      <c r="K178" s="41">
        <v>0</v>
      </c>
      <c r="L178" s="42">
        <v>0</v>
      </c>
      <c r="M178" s="43">
        <v>0</v>
      </c>
      <c r="N178" s="41">
        <v>0</v>
      </c>
      <c r="O178" s="42">
        <v>2250824</v>
      </c>
      <c r="P178" s="43">
        <v>0</v>
      </c>
      <c r="Q178" s="41">
        <v>2250824</v>
      </c>
      <c r="R178" s="42">
        <v>0</v>
      </c>
      <c r="S178" s="43">
        <v>0</v>
      </c>
      <c r="T178" s="44">
        <v>0</v>
      </c>
      <c r="U178" s="45">
        <v>2250824</v>
      </c>
      <c r="V178" s="43">
        <v>0</v>
      </c>
      <c r="W178" s="44">
        <v>2250824</v>
      </c>
      <c r="X178" s="45">
        <v>169416</v>
      </c>
      <c r="Y178" s="46">
        <v>7</v>
      </c>
      <c r="Z178" s="47">
        <f t="shared" si="4"/>
        <v>169416</v>
      </c>
      <c r="AA178" s="46">
        <f t="shared" si="5"/>
        <v>7</v>
      </c>
      <c r="AB178" s="48" t="s">
        <v>525</v>
      </c>
      <c r="AC178" s="48" t="s">
        <v>508</v>
      </c>
      <c r="AD178" s="49"/>
    </row>
    <row r="179" spans="2:30" x14ac:dyDescent="0.15">
      <c r="B179" s="38" t="s">
        <v>0</v>
      </c>
      <c r="C179" s="39" t="s">
        <v>0</v>
      </c>
      <c r="D179" s="39"/>
      <c r="E179" s="39"/>
      <c r="F179" s="40"/>
      <c r="G179" s="40"/>
      <c r="H179" s="41"/>
      <c r="I179" s="42"/>
      <c r="J179" s="43"/>
      <c r="K179" s="41"/>
      <c r="L179" s="42"/>
      <c r="M179" s="43"/>
      <c r="N179" s="41"/>
      <c r="O179" s="42"/>
      <c r="P179" s="43"/>
      <c r="Q179" s="41"/>
      <c r="R179" s="42"/>
      <c r="S179" s="43"/>
      <c r="T179" s="44"/>
      <c r="U179" s="45"/>
      <c r="V179" s="43"/>
      <c r="W179" s="44"/>
      <c r="X179" s="45"/>
      <c r="Y179" s="46"/>
      <c r="Z179" s="47"/>
      <c r="AA179" s="46"/>
      <c r="AB179" s="48"/>
      <c r="AC179" s="48"/>
      <c r="AD179" s="49"/>
    </row>
    <row r="180" spans="2:30" x14ac:dyDescent="0.15">
      <c r="B180" s="38" t="s">
        <v>745</v>
      </c>
      <c r="C180" s="39" t="s">
        <v>203</v>
      </c>
      <c r="D180" s="39" t="s">
        <v>555</v>
      </c>
      <c r="E180" s="39"/>
      <c r="F180" s="40" t="s">
        <v>512</v>
      </c>
      <c r="G180" s="40" t="s">
        <v>524</v>
      </c>
      <c r="H180" s="41">
        <v>7540250</v>
      </c>
      <c r="I180" s="42">
        <v>0</v>
      </c>
      <c r="J180" s="43">
        <v>0</v>
      </c>
      <c r="K180" s="41">
        <v>0</v>
      </c>
      <c r="L180" s="42">
        <v>2994515</v>
      </c>
      <c r="M180" s="43">
        <v>587682</v>
      </c>
      <c r="N180" s="41">
        <v>3582197</v>
      </c>
      <c r="O180" s="42">
        <v>3467600</v>
      </c>
      <c r="P180" s="43">
        <v>0</v>
      </c>
      <c r="Q180" s="41">
        <v>3467600</v>
      </c>
      <c r="R180" s="42">
        <v>53827</v>
      </c>
      <c r="S180" s="43">
        <v>103597</v>
      </c>
      <c r="T180" s="44">
        <v>157424</v>
      </c>
      <c r="U180" s="45">
        <v>6515942</v>
      </c>
      <c r="V180" s="43">
        <v>691279</v>
      </c>
      <c r="W180" s="44">
        <v>7207221</v>
      </c>
      <c r="X180" s="45">
        <v>333029</v>
      </c>
      <c r="Y180" s="46">
        <v>4.42</v>
      </c>
      <c r="Z180" s="47">
        <f t="shared" si="4"/>
        <v>1024308</v>
      </c>
      <c r="AA180" s="46">
        <f t="shared" si="5"/>
        <v>13.58</v>
      </c>
      <c r="AB180" s="48" t="s">
        <v>528</v>
      </c>
      <c r="AC180" s="48" t="s">
        <v>508</v>
      </c>
      <c r="AD180" s="49"/>
    </row>
    <row r="181" spans="2:30" x14ac:dyDescent="0.15">
      <c r="B181" s="38" t="s">
        <v>204</v>
      </c>
      <c r="C181" s="39" t="s">
        <v>205</v>
      </c>
      <c r="D181" s="39" t="s">
        <v>555</v>
      </c>
      <c r="E181" s="39" t="s">
        <v>849</v>
      </c>
      <c r="F181" s="40" t="s">
        <v>512</v>
      </c>
      <c r="G181" s="40" t="s">
        <v>524</v>
      </c>
      <c r="H181" s="41">
        <v>7540250</v>
      </c>
      <c r="I181" s="42">
        <v>0</v>
      </c>
      <c r="J181" s="43">
        <v>0</v>
      </c>
      <c r="K181" s="41">
        <v>0</v>
      </c>
      <c r="L181" s="42">
        <v>2994515</v>
      </c>
      <c r="M181" s="43">
        <v>587682</v>
      </c>
      <c r="N181" s="41">
        <v>3582197</v>
      </c>
      <c r="O181" s="42">
        <v>3467600</v>
      </c>
      <c r="P181" s="43">
        <v>0</v>
      </c>
      <c r="Q181" s="41">
        <v>3467600</v>
      </c>
      <c r="R181" s="42">
        <v>53827</v>
      </c>
      <c r="S181" s="43">
        <v>103597</v>
      </c>
      <c r="T181" s="44">
        <v>157424</v>
      </c>
      <c r="U181" s="45">
        <v>6515942</v>
      </c>
      <c r="V181" s="43">
        <v>691279</v>
      </c>
      <c r="W181" s="44">
        <v>7207221</v>
      </c>
      <c r="X181" s="45">
        <v>333029</v>
      </c>
      <c r="Y181" s="46">
        <v>4.42</v>
      </c>
      <c r="Z181" s="47">
        <f t="shared" si="4"/>
        <v>1024308</v>
      </c>
      <c r="AA181" s="46">
        <f t="shared" si="5"/>
        <v>13.58</v>
      </c>
      <c r="AB181" s="48" t="s">
        <v>528</v>
      </c>
      <c r="AC181" s="48" t="s">
        <v>508</v>
      </c>
      <c r="AD181" s="49"/>
    </row>
    <row r="182" spans="2:30" x14ac:dyDescent="0.15">
      <c r="B182" s="38" t="s">
        <v>0</v>
      </c>
      <c r="C182" s="39" t="s">
        <v>0</v>
      </c>
      <c r="D182" s="39"/>
      <c r="E182" s="39"/>
      <c r="F182" s="40"/>
      <c r="G182" s="40"/>
      <c r="H182" s="41"/>
      <c r="I182" s="42"/>
      <c r="J182" s="43"/>
      <c r="K182" s="41"/>
      <c r="L182" s="42"/>
      <c r="M182" s="43"/>
      <c r="N182" s="41"/>
      <c r="O182" s="42"/>
      <c r="P182" s="43"/>
      <c r="Q182" s="41"/>
      <c r="R182" s="42"/>
      <c r="S182" s="43"/>
      <c r="T182" s="44"/>
      <c r="U182" s="45"/>
      <c r="V182" s="43"/>
      <c r="W182" s="44"/>
      <c r="X182" s="45"/>
      <c r="Y182" s="46"/>
      <c r="Z182" s="47"/>
      <c r="AA182" s="46"/>
      <c r="AB182" s="48"/>
      <c r="AC182" s="48"/>
      <c r="AD182" s="49"/>
    </row>
    <row r="183" spans="2:30" x14ac:dyDescent="0.15">
      <c r="B183" s="38" t="s">
        <v>746</v>
      </c>
      <c r="C183" s="39" t="s">
        <v>206</v>
      </c>
      <c r="D183" s="39" t="s">
        <v>647</v>
      </c>
      <c r="E183" s="39"/>
      <c r="F183" s="40" t="s">
        <v>509</v>
      </c>
      <c r="G183" s="40" t="s">
        <v>518</v>
      </c>
      <c r="H183" s="41">
        <v>482600</v>
      </c>
      <c r="I183" s="42">
        <v>0</v>
      </c>
      <c r="J183" s="43">
        <v>0</v>
      </c>
      <c r="K183" s="41">
        <v>0</v>
      </c>
      <c r="L183" s="42">
        <v>0</v>
      </c>
      <c r="M183" s="43">
        <v>0</v>
      </c>
      <c r="N183" s="41">
        <v>0</v>
      </c>
      <c r="O183" s="42">
        <v>448820</v>
      </c>
      <c r="P183" s="43">
        <v>0</v>
      </c>
      <c r="Q183" s="41">
        <v>448820</v>
      </c>
      <c r="R183" s="42">
        <v>0</v>
      </c>
      <c r="S183" s="43">
        <v>0</v>
      </c>
      <c r="T183" s="44">
        <v>0</v>
      </c>
      <c r="U183" s="45">
        <v>448820</v>
      </c>
      <c r="V183" s="43">
        <v>0</v>
      </c>
      <c r="W183" s="44">
        <v>448820</v>
      </c>
      <c r="X183" s="45">
        <v>33780</v>
      </c>
      <c r="Y183" s="46">
        <v>7</v>
      </c>
      <c r="Z183" s="47">
        <f t="shared" si="4"/>
        <v>33780</v>
      </c>
      <c r="AA183" s="46">
        <f t="shared" si="5"/>
        <v>7</v>
      </c>
      <c r="AB183" s="48" t="s">
        <v>525</v>
      </c>
      <c r="AC183" s="48" t="s">
        <v>508</v>
      </c>
      <c r="AD183" s="49"/>
    </row>
    <row r="184" spans="2:30" x14ac:dyDescent="0.15">
      <c r="B184" s="38" t="s">
        <v>207</v>
      </c>
      <c r="C184" s="39" t="s">
        <v>208</v>
      </c>
      <c r="D184" s="39" t="s">
        <v>647</v>
      </c>
      <c r="E184" s="39" t="s">
        <v>849</v>
      </c>
      <c r="F184" s="40" t="s">
        <v>509</v>
      </c>
      <c r="G184" s="40" t="s">
        <v>518</v>
      </c>
      <c r="H184" s="41">
        <v>482600</v>
      </c>
      <c r="I184" s="42">
        <v>0</v>
      </c>
      <c r="J184" s="43">
        <v>0</v>
      </c>
      <c r="K184" s="41">
        <v>0</v>
      </c>
      <c r="L184" s="42">
        <v>0</v>
      </c>
      <c r="M184" s="43">
        <v>0</v>
      </c>
      <c r="N184" s="41">
        <v>0</v>
      </c>
      <c r="O184" s="42">
        <v>448820</v>
      </c>
      <c r="P184" s="43">
        <v>0</v>
      </c>
      <c r="Q184" s="41">
        <v>448820</v>
      </c>
      <c r="R184" s="42">
        <v>0</v>
      </c>
      <c r="S184" s="43">
        <v>0</v>
      </c>
      <c r="T184" s="44">
        <v>0</v>
      </c>
      <c r="U184" s="45">
        <v>448820</v>
      </c>
      <c r="V184" s="43">
        <v>0</v>
      </c>
      <c r="W184" s="44">
        <v>448820</v>
      </c>
      <c r="X184" s="45">
        <v>33780</v>
      </c>
      <c r="Y184" s="46">
        <v>7</v>
      </c>
      <c r="Z184" s="47">
        <f t="shared" si="4"/>
        <v>33780</v>
      </c>
      <c r="AA184" s="46">
        <f t="shared" si="5"/>
        <v>7</v>
      </c>
      <c r="AB184" s="48" t="s">
        <v>525</v>
      </c>
      <c r="AC184" s="48" t="s">
        <v>508</v>
      </c>
      <c r="AD184" s="49"/>
    </row>
    <row r="185" spans="2:30" x14ac:dyDescent="0.15">
      <c r="B185" s="38" t="s">
        <v>0</v>
      </c>
      <c r="C185" s="39" t="s">
        <v>0</v>
      </c>
      <c r="D185" s="39"/>
      <c r="E185" s="39"/>
      <c r="F185" s="40"/>
      <c r="G185" s="40"/>
      <c r="H185" s="41"/>
      <c r="I185" s="42"/>
      <c r="J185" s="43"/>
      <c r="K185" s="41"/>
      <c r="L185" s="42"/>
      <c r="M185" s="43"/>
      <c r="N185" s="41"/>
      <c r="O185" s="42"/>
      <c r="P185" s="43"/>
      <c r="Q185" s="41"/>
      <c r="R185" s="42"/>
      <c r="S185" s="43"/>
      <c r="T185" s="44"/>
      <c r="U185" s="45"/>
      <c r="V185" s="43"/>
      <c r="W185" s="44"/>
      <c r="X185" s="45"/>
      <c r="Y185" s="46"/>
      <c r="Z185" s="47"/>
      <c r="AA185" s="46"/>
      <c r="AB185" s="48"/>
      <c r="AC185" s="48"/>
      <c r="AD185" s="49"/>
    </row>
    <row r="186" spans="2:30" x14ac:dyDescent="0.15">
      <c r="B186" s="38" t="s">
        <v>747</v>
      </c>
      <c r="C186" s="39" t="s">
        <v>209</v>
      </c>
      <c r="D186" s="39" t="s">
        <v>633</v>
      </c>
      <c r="E186" s="39"/>
      <c r="F186" s="40" t="s">
        <v>512</v>
      </c>
      <c r="G186" s="40" t="s">
        <v>519</v>
      </c>
      <c r="H186" s="41">
        <v>700000</v>
      </c>
      <c r="I186" s="42">
        <v>0</v>
      </c>
      <c r="J186" s="43">
        <v>0</v>
      </c>
      <c r="K186" s="41">
        <v>0</v>
      </c>
      <c r="L186" s="42">
        <v>435103</v>
      </c>
      <c r="M186" s="43">
        <v>70955</v>
      </c>
      <c r="N186" s="41">
        <v>506058</v>
      </c>
      <c r="O186" s="42">
        <v>0</v>
      </c>
      <c r="P186" s="43">
        <v>0</v>
      </c>
      <c r="Q186" s="41">
        <v>0</v>
      </c>
      <c r="R186" s="42">
        <v>0</v>
      </c>
      <c r="S186" s="43">
        <v>25450</v>
      </c>
      <c r="T186" s="44">
        <v>25450</v>
      </c>
      <c r="U186" s="45">
        <v>435103</v>
      </c>
      <c r="V186" s="43">
        <v>96405</v>
      </c>
      <c r="W186" s="44">
        <v>531508</v>
      </c>
      <c r="X186" s="45">
        <v>168492</v>
      </c>
      <c r="Y186" s="46">
        <v>24.07</v>
      </c>
      <c r="Z186" s="47">
        <f t="shared" si="4"/>
        <v>264897</v>
      </c>
      <c r="AA186" s="46">
        <f t="shared" si="5"/>
        <v>37.840000000000003</v>
      </c>
      <c r="AB186" s="48" t="s">
        <v>556</v>
      </c>
      <c r="AC186" s="48" t="s">
        <v>508</v>
      </c>
      <c r="AD186" s="49"/>
    </row>
    <row r="187" spans="2:30" x14ac:dyDescent="0.15">
      <c r="B187" s="38" t="s">
        <v>210</v>
      </c>
      <c r="C187" s="39" t="s">
        <v>211</v>
      </c>
      <c r="D187" s="39" t="s">
        <v>633</v>
      </c>
      <c r="E187" s="39" t="s">
        <v>849</v>
      </c>
      <c r="F187" s="40" t="s">
        <v>512</v>
      </c>
      <c r="G187" s="40" t="s">
        <v>519</v>
      </c>
      <c r="H187" s="41">
        <v>700000</v>
      </c>
      <c r="I187" s="42">
        <v>0</v>
      </c>
      <c r="J187" s="43">
        <v>0</v>
      </c>
      <c r="K187" s="41">
        <v>0</v>
      </c>
      <c r="L187" s="42">
        <v>435103</v>
      </c>
      <c r="M187" s="43">
        <v>70955</v>
      </c>
      <c r="N187" s="41">
        <v>506058</v>
      </c>
      <c r="O187" s="42">
        <v>0</v>
      </c>
      <c r="P187" s="43">
        <v>0</v>
      </c>
      <c r="Q187" s="41">
        <v>0</v>
      </c>
      <c r="R187" s="42">
        <v>0</v>
      </c>
      <c r="S187" s="43">
        <v>25450</v>
      </c>
      <c r="T187" s="44">
        <v>25450</v>
      </c>
      <c r="U187" s="45">
        <v>435103</v>
      </c>
      <c r="V187" s="43">
        <v>96405</v>
      </c>
      <c r="W187" s="44">
        <v>531508</v>
      </c>
      <c r="X187" s="45">
        <v>168492</v>
      </c>
      <c r="Y187" s="46">
        <v>24.07</v>
      </c>
      <c r="Z187" s="47">
        <f t="shared" si="4"/>
        <v>264897</v>
      </c>
      <c r="AA187" s="46">
        <f t="shared" si="5"/>
        <v>37.840000000000003</v>
      </c>
      <c r="AB187" s="48" t="s">
        <v>556</v>
      </c>
      <c r="AC187" s="48" t="s">
        <v>508</v>
      </c>
      <c r="AD187" s="49"/>
    </row>
    <row r="188" spans="2:30" x14ac:dyDescent="0.15">
      <c r="B188" s="38" t="s">
        <v>0</v>
      </c>
      <c r="C188" s="39" t="s">
        <v>0</v>
      </c>
      <c r="D188" s="39"/>
      <c r="E188" s="39"/>
      <c r="F188" s="40"/>
      <c r="G188" s="40"/>
      <c r="H188" s="41"/>
      <c r="I188" s="42"/>
      <c r="J188" s="43"/>
      <c r="K188" s="41"/>
      <c r="L188" s="42"/>
      <c r="M188" s="43"/>
      <c r="N188" s="41"/>
      <c r="O188" s="42"/>
      <c r="P188" s="43"/>
      <c r="Q188" s="41"/>
      <c r="R188" s="42"/>
      <c r="S188" s="43"/>
      <c r="T188" s="44"/>
      <c r="U188" s="45"/>
      <c r="V188" s="43"/>
      <c r="W188" s="44"/>
      <c r="X188" s="45"/>
      <c r="Y188" s="46"/>
      <c r="Z188" s="47"/>
      <c r="AA188" s="46"/>
      <c r="AB188" s="48"/>
      <c r="AC188" s="48"/>
      <c r="AD188" s="49"/>
    </row>
    <row r="189" spans="2:30" x14ac:dyDescent="0.15">
      <c r="B189" s="38" t="s">
        <v>748</v>
      </c>
      <c r="C189" s="39" t="s">
        <v>212</v>
      </c>
      <c r="D189" s="39" t="s">
        <v>531</v>
      </c>
      <c r="E189" s="39"/>
      <c r="F189" s="40" t="s">
        <v>510</v>
      </c>
      <c r="G189" s="40" t="s">
        <v>524</v>
      </c>
      <c r="H189" s="41">
        <v>850000</v>
      </c>
      <c r="I189" s="42">
        <v>0</v>
      </c>
      <c r="J189" s="43">
        <v>0</v>
      </c>
      <c r="K189" s="41">
        <v>0</v>
      </c>
      <c r="L189" s="42">
        <v>590220</v>
      </c>
      <c r="M189" s="43">
        <v>115834</v>
      </c>
      <c r="N189" s="41">
        <v>706054</v>
      </c>
      <c r="O189" s="42">
        <v>0</v>
      </c>
      <c r="P189" s="43">
        <v>0</v>
      </c>
      <c r="Q189" s="41">
        <v>0</v>
      </c>
      <c r="R189" s="42">
        <v>0</v>
      </c>
      <c r="S189" s="43">
        <v>20421</v>
      </c>
      <c r="T189" s="44">
        <v>20421</v>
      </c>
      <c r="U189" s="45">
        <v>590220</v>
      </c>
      <c r="V189" s="43">
        <v>136255</v>
      </c>
      <c r="W189" s="44">
        <v>726475</v>
      </c>
      <c r="X189" s="45">
        <v>123525</v>
      </c>
      <c r="Y189" s="46">
        <v>14.53</v>
      </c>
      <c r="Z189" s="47">
        <f t="shared" si="4"/>
        <v>259780</v>
      </c>
      <c r="AA189" s="46">
        <f t="shared" si="5"/>
        <v>30.56</v>
      </c>
      <c r="AB189" s="48" t="s">
        <v>556</v>
      </c>
      <c r="AC189" s="48" t="s">
        <v>508</v>
      </c>
      <c r="AD189" s="49"/>
    </row>
    <row r="190" spans="2:30" x14ac:dyDescent="0.15">
      <c r="B190" s="38" t="s">
        <v>213</v>
      </c>
      <c r="C190" s="39" t="s">
        <v>214</v>
      </c>
      <c r="D190" s="39" t="s">
        <v>531</v>
      </c>
      <c r="E190" s="39" t="s">
        <v>849</v>
      </c>
      <c r="F190" s="40" t="s">
        <v>510</v>
      </c>
      <c r="G190" s="40" t="s">
        <v>524</v>
      </c>
      <c r="H190" s="41">
        <v>850000</v>
      </c>
      <c r="I190" s="42">
        <v>0</v>
      </c>
      <c r="J190" s="43">
        <v>0</v>
      </c>
      <c r="K190" s="41">
        <v>0</v>
      </c>
      <c r="L190" s="42">
        <v>590220</v>
      </c>
      <c r="M190" s="43">
        <v>115834</v>
      </c>
      <c r="N190" s="41">
        <v>706054</v>
      </c>
      <c r="O190" s="42">
        <v>0</v>
      </c>
      <c r="P190" s="43">
        <v>0</v>
      </c>
      <c r="Q190" s="41">
        <v>0</v>
      </c>
      <c r="R190" s="42">
        <v>0</v>
      </c>
      <c r="S190" s="43">
        <v>20421</v>
      </c>
      <c r="T190" s="44">
        <v>20421</v>
      </c>
      <c r="U190" s="45">
        <v>590220</v>
      </c>
      <c r="V190" s="43">
        <v>136255</v>
      </c>
      <c r="W190" s="44">
        <v>726475</v>
      </c>
      <c r="X190" s="45">
        <v>123525</v>
      </c>
      <c r="Y190" s="46">
        <v>14.53</v>
      </c>
      <c r="Z190" s="47">
        <f t="shared" si="4"/>
        <v>259780</v>
      </c>
      <c r="AA190" s="46">
        <f t="shared" si="5"/>
        <v>30.56</v>
      </c>
      <c r="AB190" s="48" t="s">
        <v>556</v>
      </c>
      <c r="AC190" s="48" t="s">
        <v>508</v>
      </c>
      <c r="AD190" s="49"/>
    </row>
    <row r="191" spans="2:30" x14ac:dyDescent="0.15">
      <c r="B191" s="38" t="s">
        <v>0</v>
      </c>
      <c r="C191" s="39" t="s">
        <v>0</v>
      </c>
      <c r="D191" s="39"/>
      <c r="E191" s="39"/>
      <c r="F191" s="40"/>
      <c r="G191" s="40"/>
      <c r="H191" s="41"/>
      <c r="I191" s="42"/>
      <c r="J191" s="43"/>
      <c r="K191" s="41"/>
      <c r="L191" s="42"/>
      <c r="M191" s="43"/>
      <c r="N191" s="41"/>
      <c r="O191" s="42"/>
      <c r="P191" s="43"/>
      <c r="Q191" s="41"/>
      <c r="R191" s="42"/>
      <c r="S191" s="43"/>
      <c r="T191" s="44"/>
      <c r="U191" s="45"/>
      <c r="V191" s="43"/>
      <c r="W191" s="44"/>
      <c r="X191" s="45"/>
      <c r="Y191" s="46"/>
      <c r="Z191" s="47"/>
      <c r="AA191" s="46"/>
      <c r="AB191" s="48"/>
      <c r="AC191" s="48"/>
      <c r="AD191" s="49"/>
    </row>
    <row r="192" spans="2:30" x14ac:dyDescent="0.15">
      <c r="B192" s="38" t="s">
        <v>749</v>
      </c>
      <c r="C192" s="39" t="s">
        <v>215</v>
      </c>
      <c r="D192" s="39" t="s">
        <v>591</v>
      </c>
      <c r="E192" s="39"/>
      <c r="F192" s="40" t="s">
        <v>512</v>
      </c>
      <c r="G192" s="40" t="s">
        <v>518</v>
      </c>
      <c r="H192" s="41">
        <v>50000</v>
      </c>
      <c r="I192" s="42">
        <v>0</v>
      </c>
      <c r="J192" s="43">
        <v>0</v>
      </c>
      <c r="K192" s="41">
        <v>0</v>
      </c>
      <c r="L192" s="42">
        <v>0</v>
      </c>
      <c r="M192" s="43">
        <v>0</v>
      </c>
      <c r="N192" s="41">
        <v>0</v>
      </c>
      <c r="O192" s="42">
        <v>0</v>
      </c>
      <c r="P192" s="43">
        <v>0</v>
      </c>
      <c r="Q192" s="41">
        <v>0</v>
      </c>
      <c r="R192" s="42">
        <v>0</v>
      </c>
      <c r="S192" s="43">
        <v>0</v>
      </c>
      <c r="T192" s="44">
        <v>0</v>
      </c>
      <c r="U192" s="45">
        <v>0</v>
      </c>
      <c r="V192" s="43">
        <v>0</v>
      </c>
      <c r="W192" s="44">
        <v>0</v>
      </c>
      <c r="X192" s="45">
        <v>50000</v>
      </c>
      <c r="Y192" s="46">
        <v>100</v>
      </c>
      <c r="Z192" s="47">
        <f t="shared" si="4"/>
        <v>50000</v>
      </c>
      <c r="AA192" s="46">
        <f t="shared" si="5"/>
        <v>100</v>
      </c>
      <c r="AB192" s="48" t="s">
        <v>525</v>
      </c>
      <c r="AC192" s="48" t="s">
        <v>508</v>
      </c>
      <c r="AD192" s="49"/>
    </row>
    <row r="193" spans="2:30" x14ac:dyDescent="0.15">
      <c r="B193" s="38" t="s">
        <v>216</v>
      </c>
      <c r="C193" s="39" t="s">
        <v>217</v>
      </c>
      <c r="D193" s="39" t="s">
        <v>591</v>
      </c>
      <c r="E193" s="39" t="s">
        <v>849</v>
      </c>
      <c r="F193" s="40" t="s">
        <v>512</v>
      </c>
      <c r="G193" s="40" t="s">
        <v>518</v>
      </c>
      <c r="H193" s="41">
        <v>50000</v>
      </c>
      <c r="I193" s="42">
        <v>0</v>
      </c>
      <c r="J193" s="43">
        <v>0</v>
      </c>
      <c r="K193" s="41">
        <v>0</v>
      </c>
      <c r="L193" s="42">
        <v>0</v>
      </c>
      <c r="M193" s="43">
        <v>0</v>
      </c>
      <c r="N193" s="41">
        <v>0</v>
      </c>
      <c r="O193" s="42">
        <v>0</v>
      </c>
      <c r="P193" s="43">
        <v>0</v>
      </c>
      <c r="Q193" s="41">
        <v>0</v>
      </c>
      <c r="R193" s="42">
        <v>0</v>
      </c>
      <c r="S193" s="43">
        <v>0</v>
      </c>
      <c r="T193" s="44">
        <v>0</v>
      </c>
      <c r="U193" s="45">
        <v>0</v>
      </c>
      <c r="V193" s="43">
        <v>0</v>
      </c>
      <c r="W193" s="44">
        <v>0</v>
      </c>
      <c r="X193" s="45">
        <v>50000</v>
      </c>
      <c r="Y193" s="46">
        <v>100</v>
      </c>
      <c r="Z193" s="47">
        <f t="shared" si="4"/>
        <v>50000</v>
      </c>
      <c r="AA193" s="46">
        <f t="shared" si="5"/>
        <v>100</v>
      </c>
      <c r="AB193" s="48" t="s">
        <v>525</v>
      </c>
      <c r="AC193" s="48" t="s">
        <v>508</v>
      </c>
      <c r="AD193" s="49"/>
    </row>
    <row r="194" spans="2:30" x14ac:dyDescent="0.15">
      <c r="B194" s="38" t="s">
        <v>0</v>
      </c>
      <c r="C194" s="39" t="s">
        <v>0</v>
      </c>
      <c r="D194" s="39"/>
      <c r="E194" s="39"/>
      <c r="F194" s="40"/>
      <c r="G194" s="40"/>
      <c r="H194" s="41"/>
      <c r="I194" s="42"/>
      <c r="J194" s="43"/>
      <c r="K194" s="41"/>
      <c r="L194" s="42"/>
      <c r="M194" s="43"/>
      <c r="N194" s="41"/>
      <c r="O194" s="42"/>
      <c r="P194" s="43"/>
      <c r="Q194" s="41"/>
      <c r="R194" s="42"/>
      <c r="S194" s="43"/>
      <c r="T194" s="44"/>
      <c r="U194" s="45"/>
      <c r="V194" s="43"/>
      <c r="W194" s="44"/>
      <c r="X194" s="45"/>
      <c r="Y194" s="46"/>
      <c r="Z194" s="47"/>
      <c r="AA194" s="46"/>
      <c r="AB194" s="48"/>
      <c r="AC194" s="48"/>
      <c r="AD194" s="49"/>
    </row>
    <row r="195" spans="2:30" x14ac:dyDescent="0.15">
      <c r="B195" s="38" t="s">
        <v>750</v>
      </c>
      <c r="C195" s="39" t="s">
        <v>218</v>
      </c>
      <c r="D195" s="39" t="s">
        <v>646</v>
      </c>
      <c r="E195" s="39"/>
      <c r="F195" s="40" t="s">
        <v>509</v>
      </c>
      <c r="G195" s="40" t="s">
        <v>518</v>
      </c>
      <c r="H195" s="41">
        <v>1619130</v>
      </c>
      <c r="I195" s="42">
        <v>0</v>
      </c>
      <c r="J195" s="43">
        <v>0</v>
      </c>
      <c r="K195" s="41">
        <v>0</v>
      </c>
      <c r="L195" s="42">
        <v>0</v>
      </c>
      <c r="M195" s="43">
        <v>0</v>
      </c>
      <c r="N195" s="41">
        <v>0</v>
      </c>
      <c r="O195" s="42">
        <v>1505790</v>
      </c>
      <c r="P195" s="43">
        <v>0</v>
      </c>
      <c r="Q195" s="41">
        <v>1505790</v>
      </c>
      <c r="R195" s="42">
        <v>0</v>
      </c>
      <c r="S195" s="43">
        <v>0</v>
      </c>
      <c r="T195" s="44">
        <v>0</v>
      </c>
      <c r="U195" s="45">
        <v>1505790</v>
      </c>
      <c r="V195" s="43">
        <v>0</v>
      </c>
      <c r="W195" s="44">
        <v>1505790</v>
      </c>
      <c r="X195" s="45">
        <v>113340</v>
      </c>
      <c r="Y195" s="46">
        <v>7</v>
      </c>
      <c r="Z195" s="47">
        <f t="shared" si="4"/>
        <v>113340</v>
      </c>
      <c r="AA195" s="46">
        <f t="shared" si="5"/>
        <v>7</v>
      </c>
      <c r="AB195" s="48" t="s">
        <v>525</v>
      </c>
      <c r="AC195" s="48" t="s">
        <v>565</v>
      </c>
      <c r="AD195" s="49"/>
    </row>
    <row r="196" spans="2:30" x14ac:dyDescent="0.15">
      <c r="B196" s="38" t="s">
        <v>219</v>
      </c>
      <c r="C196" s="39" t="s">
        <v>220</v>
      </c>
      <c r="D196" s="39" t="s">
        <v>646</v>
      </c>
      <c r="E196" s="39" t="s">
        <v>849</v>
      </c>
      <c r="F196" s="40" t="s">
        <v>509</v>
      </c>
      <c r="G196" s="40" t="s">
        <v>518</v>
      </c>
      <c r="H196" s="41">
        <v>1619130</v>
      </c>
      <c r="I196" s="42">
        <v>0</v>
      </c>
      <c r="J196" s="43">
        <v>0</v>
      </c>
      <c r="K196" s="41">
        <v>0</v>
      </c>
      <c r="L196" s="42">
        <v>0</v>
      </c>
      <c r="M196" s="43">
        <v>0</v>
      </c>
      <c r="N196" s="41">
        <v>0</v>
      </c>
      <c r="O196" s="42">
        <v>1505790</v>
      </c>
      <c r="P196" s="43">
        <v>0</v>
      </c>
      <c r="Q196" s="41">
        <v>1505790</v>
      </c>
      <c r="R196" s="42">
        <v>0</v>
      </c>
      <c r="S196" s="43">
        <v>0</v>
      </c>
      <c r="T196" s="44">
        <v>0</v>
      </c>
      <c r="U196" s="45">
        <v>1505790</v>
      </c>
      <c r="V196" s="43">
        <v>0</v>
      </c>
      <c r="W196" s="44">
        <v>1505790</v>
      </c>
      <c r="X196" s="45">
        <v>113340</v>
      </c>
      <c r="Y196" s="46">
        <v>7</v>
      </c>
      <c r="Z196" s="47">
        <f t="shared" si="4"/>
        <v>113340</v>
      </c>
      <c r="AA196" s="46">
        <f t="shared" si="5"/>
        <v>7</v>
      </c>
      <c r="AB196" s="48" t="s">
        <v>525</v>
      </c>
      <c r="AC196" s="48" t="s">
        <v>565</v>
      </c>
      <c r="AD196" s="49"/>
    </row>
    <row r="197" spans="2:30" x14ac:dyDescent="0.15">
      <c r="B197" s="38" t="s">
        <v>0</v>
      </c>
      <c r="C197" s="39" t="s">
        <v>0</v>
      </c>
      <c r="D197" s="39"/>
      <c r="E197" s="39"/>
      <c r="F197" s="40"/>
      <c r="G197" s="40"/>
      <c r="H197" s="41"/>
      <c r="I197" s="42"/>
      <c r="J197" s="43"/>
      <c r="K197" s="41"/>
      <c r="L197" s="42"/>
      <c r="M197" s="43"/>
      <c r="N197" s="41"/>
      <c r="O197" s="42"/>
      <c r="P197" s="43"/>
      <c r="Q197" s="41"/>
      <c r="R197" s="42"/>
      <c r="S197" s="43"/>
      <c r="T197" s="44"/>
      <c r="U197" s="45"/>
      <c r="V197" s="43"/>
      <c r="W197" s="44"/>
      <c r="X197" s="45"/>
      <c r="Y197" s="46"/>
      <c r="Z197" s="47"/>
      <c r="AA197" s="46"/>
      <c r="AB197" s="48"/>
      <c r="AC197" s="48"/>
      <c r="AD197" s="49"/>
    </row>
    <row r="198" spans="2:30" x14ac:dyDescent="0.15">
      <c r="B198" s="38" t="s">
        <v>751</v>
      </c>
      <c r="C198" s="39" t="s">
        <v>221</v>
      </c>
      <c r="D198" s="39" t="s">
        <v>555</v>
      </c>
      <c r="E198" s="39"/>
      <c r="F198" s="40" t="s">
        <v>512</v>
      </c>
      <c r="G198" s="40" t="s">
        <v>524</v>
      </c>
      <c r="H198" s="41">
        <v>926540</v>
      </c>
      <c r="I198" s="42">
        <v>0</v>
      </c>
      <c r="J198" s="43">
        <v>0</v>
      </c>
      <c r="K198" s="41">
        <v>0</v>
      </c>
      <c r="L198" s="42">
        <v>579457</v>
      </c>
      <c r="M198" s="43">
        <v>113719</v>
      </c>
      <c r="N198" s="41">
        <v>693176</v>
      </c>
      <c r="O198" s="42">
        <v>0</v>
      </c>
      <c r="P198" s="43">
        <v>0</v>
      </c>
      <c r="Q198" s="41">
        <v>0</v>
      </c>
      <c r="R198" s="42">
        <v>4504</v>
      </c>
      <c r="S198" s="43">
        <v>20049</v>
      </c>
      <c r="T198" s="44">
        <v>24553</v>
      </c>
      <c r="U198" s="45">
        <v>583961</v>
      </c>
      <c r="V198" s="43">
        <v>133768</v>
      </c>
      <c r="W198" s="44">
        <v>717729</v>
      </c>
      <c r="X198" s="45">
        <v>208811</v>
      </c>
      <c r="Y198" s="46">
        <v>22.54</v>
      </c>
      <c r="Z198" s="47">
        <f t="shared" si="4"/>
        <v>342579</v>
      </c>
      <c r="AA198" s="46">
        <f t="shared" si="5"/>
        <v>36.97</v>
      </c>
      <c r="AB198" s="48" t="s">
        <v>556</v>
      </c>
      <c r="AC198" s="48" t="s">
        <v>508</v>
      </c>
      <c r="AD198" s="49"/>
    </row>
    <row r="199" spans="2:30" x14ac:dyDescent="0.15">
      <c r="B199" s="38" t="s">
        <v>222</v>
      </c>
      <c r="C199" s="39" t="s">
        <v>223</v>
      </c>
      <c r="D199" s="39" t="s">
        <v>555</v>
      </c>
      <c r="E199" s="39" t="s">
        <v>849</v>
      </c>
      <c r="F199" s="40" t="s">
        <v>512</v>
      </c>
      <c r="G199" s="40" t="s">
        <v>524</v>
      </c>
      <c r="H199" s="41">
        <v>926540</v>
      </c>
      <c r="I199" s="42">
        <v>0</v>
      </c>
      <c r="J199" s="43">
        <v>0</v>
      </c>
      <c r="K199" s="41">
        <v>0</v>
      </c>
      <c r="L199" s="42">
        <v>579457</v>
      </c>
      <c r="M199" s="43">
        <v>113719</v>
      </c>
      <c r="N199" s="41">
        <v>693176</v>
      </c>
      <c r="O199" s="42">
        <v>0</v>
      </c>
      <c r="P199" s="43">
        <v>0</v>
      </c>
      <c r="Q199" s="41">
        <v>0</v>
      </c>
      <c r="R199" s="42">
        <v>4504</v>
      </c>
      <c r="S199" s="43">
        <v>20049</v>
      </c>
      <c r="T199" s="44">
        <v>24553</v>
      </c>
      <c r="U199" s="45">
        <v>583961</v>
      </c>
      <c r="V199" s="43">
        <v>133768</v>
      </c>
      <c r="W199" s="44">
        <v>717729</v>
      </c>
      <c r="X199" s="45">
        <v>208811</v>
      </c>
      <c r="Y199" s="46">
        <v>22.54</v>
      </c>
      <c r="Z199" s="47">
        <f t="shared" ref="Z199:Z262" si="6">H199-U199</f>
        <v>342579</v>
      </c>
      <c r="AA199" s="46">
        <f t="shared" ref="AA199:AA262" si="7">IF(H199=0,0,ROUND(Z199/H199%,2))</f>
        <v>36.97</v>
      </c>
      <c r="AB199" s="48" t="s">
        <v>556</v>
      </c>
      <c r="AC199" s="48" t="s">
        <v>508</v>
      </c>
      <c r="AD199" s="49"/>
    </row>
    <row r="200" spans="2:30" x14ac:dyDescent="0.15">
      <c r="B200" s="38" t="s">
        <v>0</v>
      </c>
      <c r="C200" s="39" t="s">
        <v>0</v>
      </c>
      <c r="D200" s="39"/>
      <c r="E200" s="39"/>
      <c r="F200" s="40"/>
      <c r="G200" s="40"/>
      <c r="H200" s="41"/>
      <c r="I200" s="42"/>
      <c r="J200" s="43"/>
      <c r="K200" s="41"/>
      <c r="L200" s="42"/>
      <c r="M200" s="43"/>
      <c r="N200" s="41"/>
      <c r="O200" s="42"/>
      <c r="P200" s="43"/>
      <c r="Q200" s="41"/>
      <c r="R200" s="42"/>
      <c r="S200" s="43"/>
      <c r="T200" s="44"/>
      <c r="U200" s="45"/>
      <c r="V200" s="43"/>
      <c r="W200" s="44"/>
      <c r="X200" s="45"/>
      <c r="Y200" s="46"/>
      <c r="Z200" s="47"/>
      <c r="AA200" s="46"/>
      <c r="AB200" s="48"/>
      <c r="AC200" s="48"/>
      <c r="AD200" s="49"/>
    </row>
    <row r="201" spans="2:30" x14ac:dyDescent="0.15">
      <c r="B201" s="38" t="s">
        <v>752</v>
      </c>
      <c r="C201" s="39" t="s">
        <v>224</v>
      </c>
      <c r="D201" s="39" t="s">
        <v>555</v>
      </c>
      <c r="E201" s="39"/>
      <c r="F201" s="40" t="s">
        <v>512</v>
      </c>
      <c r="G201" s="40" t="s">
        <v>524</v>
      </c>
      <c r="H201" s="41">
        <v>540165</v>
      </c>
      <c r="I201" s="42">
        <v>0</v>
      </c>
      <c r="J201" s="43">
        <v>0</v>
      </c>
      <c r="K201" s="41">
        <v>0</v>
      </c>
      <c r="L201" s="42">
        <v>383494</v>
      </c>
      <c r="M201" s="43">
        <v>75263</v>
      </c>
      <c r="N201" s="41">
        <v>458757</v>
      </c>
      <c r="O201" s="42">
        <v>0</v>
      </c>
      <c r="P201" s="43">
        <v>0</v>
      </c>
      <c r="Q201" s="41">
        <v>0</v>
      </c>
      <c r="R201" s="42">
        <v>1737</v>
      </c>
      <c r="S201" s="43">
        <v>13266</v>
      </c>
      <c r="T201" s="44">
        <v>15003</v>
      </c>
      <c r="U201" s="45">
        <v>385231</v>
      </c>
      <c r="V201" s="43">
        <v>88529</v>
      </c>
      <c r="W201" s="44">
        <v>473760</v>
      </c>
      <c r="X201" s="45">
        <v>66405</v>
      </c>
      <c r="Y201" s="46">
        <v>12.29</v>
      </c>
      <c r="Z201" s="47">
        <f t="shared" si="6"/>
        <v>154934</v>
      </c>
      <c r="AA201" s="46">
        <f t="shared" si="7"/>
        <v>28.68</v>
      </c>
      <c r="AB201" s="48" t="s">
        <v>556</v>
      </c>
      <c r="AC201" s="48" t="s">
        <v>508</v>
      </c>
      <c r="AD201" s="49"/>
    </row>
    <row r="202" spans="2:30" x14ac:dyDescent="0.15">
      <c r="B202" s="38" t="s">
        <v>225</v>
      </c>
      <c r="C202" s="39" t="s">
        <v>226</v>
      </c>
      <c r="D202" s="39" t="s">
        <v>555</v>
      </c>
      <c r="E202" s="39" t="s">
        <v>849</v>
      </c>
      <c r="F202" s="40" t="s">
        <v>512</v>
      </c>
      <c r="G202" s="40" t="s">
        <v>524</v>
      </c>
      <c r="H202" s="41">
        <v>540165</v>
      </c>
      <c r="I202" s="42">
        <v>0</v>
      </c>
      <c r="J202" s="43">
        <v>0</v>
      </c>
      <c r="K202" s="41">
        <v>0</v>
      </c>
      <c r="L202" s="42">
        <v>383494</v>
      </c>
      <c r="M202" s="43">
        <v>75263</v>
      </c>
      <c r="N202" s="41">
        <v>458757</v>
      </c>
      <c r="O202" s="42">
        <v>0</v>
      </c>
      <c r="P202" s="43">
        <v>0</v>
      </c>
      <c r="Q202" s="41">
        <v>0</v>
      </c>
      <c r="R202" s="42">
        <v>1737</v>
      </c>
      <c r="S202" s="43">
        <v>13266</v>
      </c>
      <c r="T202" s="44">
        <v>15003</v>
      </c>
      <c r="U202" s="45">
        <v>385231</v>
      </c>
      <c r="V202" s="43">
        <v>88529</v>
      </c>
      <c r="W202" s="44">
        <v>473760</v>
      </c>
      <c r="X202" s="45">
        <v>66405</v>
      </c>
      <c r="Y202" s="46">
        <v>12.29</v>
      </c>
      <c r="Z202" s="47">
        <f t="shared" si="6"/>
        <v>154934</v>
      </c>
      <c r="AA202" s="46">
        <f t="shared" si="7"/>
        <v>28.68</v>
      </c>
      <c r="AB202" s="48" t="s">
        <v>556</v>
      </c>
      <c r="AC202" s="48" t="s">
        <v>508</v>
      </c>
      <c r="AD202" s="49"/>
    </row>
    <row r="203" spans="2:30" x14ac:dyDescent="0.15">
      <c r="B203" s="38" t="s">
        <v>0</v>
      </c>
      <c r="C203" s="39" t="s">
        <v>0</v>
      </c>
      <c r="D203" s="39"/>
      <c r="E203" s="39"/>
      <c r="F203" s="40"/>
      <c r="G203" s="40"/>
      <c r="H203" s="41"/>
      <c r="I203" s="42"/>
      <c r="J203" s="43"/>
      <c r="K203" s="41"/>
      <c r="L203" s="42"/>
      <c r="M203" s="43"/>
      <c r="N203" s="41"/>
      <c r="O203" s="42"/>
      <c r="P203" s="43"/>
      <c r="Q203" s="41"/>
      <c r="R203" s="42"/>
      <c r="S203" s="43"/>
      <c r="T203" s="44"/>
      <c r="U203" s="45"/>
      <c r="V203" s="43"/>
      <c r="W203" s="44"/>
      <c r="X203" s="45"/>
      <c r="Y203" s="46"/>
      <c r="Z203" s="47"/>
      <c r="AA203" s="46"/>
      <c r="AB203" s="48"/>
      <c r="AC203" s="48"/>
      <c r="AD203" s="49"/>
    </row>
    <row r="204" spans="2:30" x14ac:dyDescent="0.15">
      <c r="B204" s="38" t="s">
        <v>753</v>
      </c>
      <c r="C204" s="39" t="s">
        <v>227</v>
      </c>
      <c r="D204" s="39" t="s">
        <v>534</v>
      </c>
      <c r="E204" s="39"/>
      <c r="F204" s="40" t="s">
        <v>512</v>
      </c>
      <c r="G204" s="40" t="s">
        <v>520</v>
      </c>
      <c r="H204" s="41">
        <v>630000</v>
      </c>
      <c r="I204" s="42">
        <v>0</v>
      </c>
      <c r="J204" s="43">
        <v>0</v>
      </c>
      <c r="K204" s="41">
        <v>0</v>
      </c>
      <c r="L204" s="42">
        <v>553772</v>
      </c>
      <c r="M204" s="43">
        <v>93652</v>
      </c>
      <c r="N204" s="41">
        <v>647424</v>
      </c>
      <c r="O204" s="42">
        <v>0</v>
      </c>
      <c r="P204" s="43">
        <v>0</v>
      </c>
      <c r="Q204" s="41">
        <v>0</v>
      </c>
      <c r="R204" s="42">
        <v>0</v>
      </c>
      <c r="S204" s="43">
        <v>45701</v>
      </c>
      <c r="T204" s="44">
        <v>45701</v>
      </c>
      <c r="U204" s="45">
        <v>553772</v>
      </c>
      <c r="V204" s="43">
        <v>139353</v>
      </c>
      <c r="W204" s="44">
        <v>693125</v>
      </c>
      <c r="X204" s="45">
        <v>-63125</v>
      </c>
      <c r="Y204" s="46">
        <v>-10.02</v>
      </c>
      <c r="Z204" s="47">
        <f t="shared" si="6"/>
        <v>76228</v>
      </c>
      <c r="AA204" s="46">
        <f t="shared" si="7"/>
        <v>12.1</v>
      </c>
      <c r="AB204" s="48" t="s">
        <v>556</v>
      </c>
      <c r="AC204" s="48" t="s">
        <v>508</v>
      </c>
      <c r="AD204" s="49"/>
    </row>
    <row r="205" spans="2:30" x14ac:dyDescent="0.15">
      <c r="B205" s="38" t="s">
        <v>228</v>
      </c>
      <c r="C205" s="39" t="s">
        <v>229</v>
      </c>
      <c r="D205" s="39" t="s">
        <v>534</v>
      </c>
      <c r="E205" s="39" t="s">
        <v>849</v>
      </c>
      <c r="F205" s="40" t="s">
        <v>512</v>
      </c>
      <c r="G205" s="40" t="s">
        <v>520</v>
      </c>
      <c r="H205" s="41">
        <v>630000</v>
      </c>
      <c r="I205" s="42">
        <v>0</v>
      </c>
      <c r="J205" s="43">
        <v>0</v>
      </c>
      <c r="K205" s="41">
        <v>0</v>
      </c>
      <c r="L205" s="42">
        <v>553772</v>
      </c>
      <c r="M205" s="43">
        <v>93652</v>
      </c>
      <c r="N205" s="41">
        <v>647424</v>
      </c>
      <c r="O205" s="42">
        <v>0</v>
      </c>
      <c r="P205" s="43">
        <v>0</v>
      </c>
      <c r="Q205" s="41">
        <v>0</v>
      </c>
      <c r="R205" s="42">
        <v>0</v>
      </c>
      <c r="S205" s="43">
        <v>45701</v>
      </c>
      <c r="T205" s="44">
        <v>45701</v>
      </c>
      <c r="U205" s="45">
        <v>553772</v>
      </c>
      <c r="V205" s="43">
        <v>139353</v>
      </c>
      <c r="W205" s="44">
        <v>693125</v>
      </c>
      <c r="X205" s="45">
        <v>-63125</v>
      </c>
      <c r="Y205" s="46">
        <v>-10.02</v>
      </c>
      <c r="Z205" s="47">
        <f t="shared" si="6"/>
        <v>76228</v>
      </c>
      <c r="AA205" s="46">
        <f t="shared" si="7"/>
        <v>12.1</v>
      </c>
      <c r="AB205" s="48" t="s">
        <v>556</v>
      </c>
      <c r="AC205" s="48" t="s">
        <v>508</v>
      </c>
      <c r="AD205" s="49"/>
    </row>
    <row r="206" spans="2:30" x14ac:dyDescent="0.15">
      <c r="B206" s="38" t="s">
        <v>0</v>
      </c>
      <c r="C206" s="39" t="s">
        <v>0</v>
      </c>
      <c r="D206" s="39"/>
      <c r="E206" s="39"/>
      <c r="F206" s="40"/>
      <c r="G206" s="40"/>
      <c r="H206" s="41"/>
      <c r="I206" s="42"/>
      <c r="J206" s="43"/>
      <c r="K206" s="41"/>
      <c r="L206" s="42"/>
      <c r="M206" s="43"/>
      <c r="N206" s="41"/>
      <c r="O206" s="42"/>
      <c r="P206" s="43"/>
      <c r="Q206" s="41"/>
      <c r="R206" s="42"/>
      <c r="S206" s="43"/>
      <c r="T206" s="44"/>
      <c r="U206" s="45"/>
      <c r="V206" s="43"/>
      <c r="W206" s="44"/>
      <c r="X206" s="45"/>
      <c r="Y206" s="46"/>
      <c r="Z206" s="47"/>
      <c r="AA206" s="46"/>
      <c r="AB206" s="48"/>
      <c r="AC206" s="48"/>
      <c r="AD206" s="49"/>
    </row>
    <row r="207" spans="2:30" x14ac:dyDescent="0.15">
      <c r="B207" s="38" t="s">
        <v>754</v>
      </c>
      <c r="C207" s="39" t="s">
        <v>230</v>
      </c>
      <c r="D207" s="39" t="s">
        <v>643</v>
      </c>
      <c r="E207" s="39"/>
      <c r="F207" s="40" t="s">
        <v>512</v>
      </c>
      <c r="G207" s="40" t="s">
        <v>520</v>
      </c>
      <c r="H207" s="41">
        <v>750000</v>
      </c>
      <c r="I207" s="42">
        <v>0</v>
      </c>
      <c r="J207" s="43">
        <v>0</v>
      </c>
      <c r="K207" s="41">
        <v>0</v>
      </c>
      <c r="L207" s="42">
        <v>429642</v>
      </c>
      <c r="M207" s="43">
        <v>70066</v>
      </c>
      <c r="N207" s="41">
        <v>499708</v>
      </c>
      <c r="O207" s="42">
        <v>0</v>
      </c>
      <c r="P207" s="43">
        <v>0</v>
      </c>
      <c r="Q207" s="41">
        <v>0</v>
      </c>
      <c r="R207" s="42">
        <v>0</v>
      </c>
      <c r="S207" s="43">
        <v>25129</v>
      </c>
      <c r="T207" s="44">
        <v>25129</v>
      </c>
      <c r="U207" s="45">
        <v>429642</v>
      </c>
      <c r="V207" s="43">
        <v>95195</v>
      </c>
      <c r="W207" s="44">
        <v>524837</v>
      </c>
      <c r="X207" s="45">
        <v>225163</v>
      </c>
      <c r="Y207" s="46">
        <v>30.02</v>
      </c>
      <c r="Z207" s="47">
        <f t="shared" si="6"/>
        <v>320358</v>
      </c>
      <c r="AA207" s="46">
        <f t="shared" si="7"/>
        <v>42.71</v>
      </c>
      <c r="AB207" s="48" t="s">
        <v>528</v>
      </c>
      <c r="AC207" s="48" t="s">
        <v>508</v>
      </c>
      <c r="AD207" s="49"/>
    </row>
    <row r="208" spans="2:30" x14ac:dyDescent="0.15">
      <c r="B208" s="38" t="s">
        <v>231</v>
      </c>
      <c r="C208" s="39" t="s">
        <v>232</v>
      </c>
      <c r="D208" s="39" t="s">
        <v>643</v>
      </c>
      <c r="E208" s="39" t="s">
        <v>849</v>
      </c>
      <c r="F208" s="40" t="s">
        <v>512</v>
      </c>
      <c r="G208" s="40" t="s">
        <v>520</v>
      </c>
      <c r="H208" s="41">
        <v>750000</v>
      </c>
      <c r="I208" s="42">
        <v>0</v>
      </c>
      <c r="J208" s="43">
        <v>0</v>
      </c>
      <c r="K208" s="41">
        <v>0</v>
      </c>
      <c r="L208" s="42">
        <v>429642</v>
      </c>
      <c r="M208" s="43">
        <v>70066</v>
      </c>
      <c r="N208" s="41">
        <v>499708</v>
      </c>
      <c r="O208" s="42">
        <v>0</v>
      </c>
      <c r="P208" s="43">
        <v>0</v>
      </c>
      <c r="Q208" s="41">
        <v>0</v>
      </c>
      <c r="R208" s="42">
        <v>0</v>
      </c>
      <c r="S208" s="43">
        <v>25129</v>
      </c>
      <c r="T208" s="44">
        <v>25129</v>
      </c>
      <c r="U208" s="45">
        <v>429642</v>
      </c>
      <c r="V208" s="43">
        <v>95195</v>
      </c>
      <c r="W208" s="44">
        <v>524837</v>
      </c>
      <c r="X208" s="45">
        <v>225163</v>
      </c>
      <c r="Y208" s="46">
        <v>30.02</v>
      </c>
      <c r="Z208" s="47">
        <f t="shared" si="6"/>
        <v>320358</v>
      </c>
      <c r="AA208" s="46">
        <f t="shared" si="7"/>
        <v>42.71</v>
      </c>
      <c r="AB208" s="48" t="s">
        <v>528</v>
      </c>
      <c r="AC208" s="48" t="s">
        <v>508</v>
      </c>
      <c r="AD208" s="49"/>
    </row>
    <row r="209" spans="2:30" x14ac:dyDescent="0.15">
      <c r="B209" s="38" t="s">
        <v>0</v>
      </c>
      <c r="C209" s="39" t="s">
        <v>0</v>
      </c>
      <c r="D209" s="39"/>
      <c r="E209" s="39"/>
      <c r="F209" s="40"/>
      <c r="G209" s="40"/>
      <c r="H209" s="41"/>
      <c r="I209" s="42"/>
      <c r="J209" s="43"/>
      <c r="K209" s="41"/>
      <c r="L209" s="42"/>
      <c r="M209" s="43"/>
      <c r="N209" s="41"/>
      <c r="O209" s="42"/>
      <c r="P209" s="43"/>
      <c r="Q209" s="41"/>
      <c r="R209" s="42"/>
      <c r="S209" s="43"/>
      <c r="T209" s="44"/>
      <c r="U209" s="45"/>
      <c r="V209" s="43"/>
      <c r="W209" s="44"/>
      <c r="X209" s="45"/>
      <c r="Y209" s="46"/>
      <c r="Z209" s="47"/>
      <c r="AA209" s="46"/>
      <c r="AB209" s="48"/>
      <c r="AC209" s="48"/>
      <c r="AD209" s="49"/>
    </row>
    <row r="210" spans="2:30" x14ac:dyDescent="0.15">
      <c r="B210" s="38" t="s">
        <v>755</v>
      </c>
      <c r="C210" s="39" t="s">
        <v>233</v>
      </c>
      <c r="D210" s="39" t="s">
        <v>589</v>
      </c>
      <c r="E210" s="39"/>
      <c r="F210" s="40" t="s">
        <v>510</v>
      </c>
      <c r="G210" s="40" t="s">
        <v>524</v>
      </c>
      <c r="H210" s="41">
        <v>750000</v>
      </c>
      <c r="I210" s="42">
        <v>0</v>
      </c>
      <c r="J210" s="43">
        <v>0</v>
      </c>
      <c r="K210" s="41">
        <v>0</v>
      </c>
      <c r="L210" s="42">
        <v>256610</v>
      </c>
      <c r="M210" s="43">
        <v>50359</v>
      </c>
      <c r="N210" s="41">
        <v>306969</v>
      </c>
      <c r="O210" s="42">
        <v>0</v>
      </c>
      <c r="P210" s="43">
        <v>0</v>
      </c>
      <c r="Q210" s="41">
        <v>0</v>
      </c>
      <c r="R210" s="42">
        <v>611</v>
      </c>
      <c r="S210" s="43">
        <v>8878</v>
      </c>
      <c r="T210" s="44">
        <v>9489</v>
      </c>
      <c r="U210" s="45">
        <v>257221</v>
      </c>
      <c r="V210" s="43">
        <v>59237</v>
      </c>
      <c r="W210" s="44">
        <v>316458</v>
      </c>
      <c r="X210" s="45">
        <v>433542</v>
      </c>
      <c r="Y210" s="46">
        <v>57.81</v>
      </c>
      <c r="Z210" s="47">
        <f t="shared" si="6"/>
        <v>492779</v>
      </c>
      <c r="AA210" s="46">
        <f t="shared" si="7"/>
        <v>65.7</v>
      </c>
      <c r="AB210" s="48" t="s">
        <v>556</v>
      </c>
      <c r="AC210" s="48" t="s">
        <v>508</v>
      </c>
      <c r="AD210" s="49"/>
    </row>
    <row r="211" spans="2:30" x14ac:dyDescent="0.15">
      <c r="B211" s="38" t="s">
        <v>234</v>
      </c>
      <c r="C211" s="39" t="s">
        <v>235</v>
      </c>
      <c r="D211" s="39" t="s">
        <v>589</v>
      </c>
      <c r="E211" s="39" t="s">
        <v>849</v>
      </c>
      <c r="F211" s="40" t="s">
        <v>510</v>
      </c>
      <c r="G211" s="40" t="s">
        <v>524</v>
      </c>
      <c r="H211" s="41">
        <v>750000</v>
      </c>
      <c r="I211" s="42">
        <v>0</v>
      </c>
      <c r="J211" s="43">
        <v>0</v>
      </c>
      <c r="K211" s="41">
        <v>0</v>
      </c>
      <c r="L211" s="42">
        <v>256610</v>
      </c>
      <c r="M211" s="43">
        <v>50359</v>
      </c>
      <c r="N211" s="41">
        <v>306969</v>
      </c>
      <c r="O211" s="42">
        <v>0</v>
      </c>
      <c r="P211" s="43">
        <v>0</v>
      </c>
      <c r="Q211" s="41">
        <v>0</v>
      </c>
      <c r="R211" s="42">
        <v>611</v>
      </c>
      <c r="S211" s="43">
        <v>8878</v>
      </c>
      <c r="T211" s="44">
        <v>9489</v>
      </c>
      <c r="U211" s="45">
        <v>257221</v>
      </c>
      <c r="V211" s="43">
        <v>59237</v>
      </c>
      <c r="W211" s="44">
        <v>316458</v>
      </c>
      <c r="X211" s="45">
        <v>433542</v>
      </c>
      <c r="Y211" s="46">
        <v>57.81</v>
      </c>
      <c r="Z211" s="47">
        <f t="shared" si="6"/>
        <v>492779</v>
      </c>
      <c r="AA211" s="46">
        <f t="shared" si="7"/>
        <v>65.7</v>
      </c>
      <c r="AB211" s="48" t="s">
        <v>556</v>
      </c>
      <c r="AC211" s="48" t="s">
        <v>508</v>
      </c>
      <c r="AD211" s="49"/>
    </row>
    <row r="212" spans="2:30" x14ac:dyDescent="0.15">
      <c r="B212" s="38" t="s">
        <v>0</v>
      </c>
      <c r="C212" s="39" t="s">
        <v>0</v>
      </c>
      <c r="D212" s="39"/>
      <c r="E212" s="39"/>
      <c r="F212" s="40"/>
      <c r="G212" s="40"/>
      <c r="H212" s="41"/>
      <c r="I212" s="42"/>
      <c r="J212" s="43"/>
      <c r="K212" s="41"/>
      <c r="L212" s="42"/>
      <c r="M212" s="43"/>
      <c r="N212" s="41"/>
      <c r="O212" s="42"/>
      <c r="P212" s="43"/>
      <c r="Q212" s="41"/>
      <c r="R212" s="42"/>
      <c r="S212" s="43"/>
      <c r="T212" s="44"/>
      <c r="U212" s="45"/>
      <c r="V212" s="43"/>
      <c r="W212" s="44"/>
      <c r="X212" s="45"/>
      <c r="Y212" s="46"/>
      <c r="Z212" s="47"/>
      <c r="AA212" s="46"/>
      <c r="AB212" s="48"/>
      <c r="AC212" s="48"/>
      <c r="AD212" s="49"/>
    </row>
    <row r="213" spans="2:30" x14ac:dyDescent="0.15">
      <c r="B213" s="38" t="s">
        <v>756</v>
      </c>
      <c r="C213" s="39" t="s">
        <v>236</v>
      </c>
      <c r="D213" s="39" t="s">
        <v>593</v>
      </c>
      <c r="E213" s="39"/>
      <c r="F213" s="40" t="s">
        <v>511</v>
      </c>
      <c r="G213" s="40" t="s">
        <v>515</v>
      </c>
      <c r="H213" s="41">
        <v>1450000</v>
      </c>
      <c r="I213" s="42">
        <v>0</v>
      </c>
      <c r="J213" s="43">
        <v>0</v>
      </c>
      <c r="K213" s="41">
        <v>0</v>
      </c>
      <c r="L213" s="42">
        <v>918694</v>
      </c>
      <c r="M213" s="43">
        <v>224055</v>
      </c>
      <c r="N213" s="41">
        <v>1142749</v>
      </c>
      <c r="O213" s="42">
        <v>0</v>
      </c>
      <c r="P213" s="43">
        <v>0</v>
      </c>
      <c r="Q213" s="41">
        <v>0</v>
      </c>
      <c r="R213" s="42">
        <v>27761</v>
      </c>
      <c r="S213" s="43">
        <v>84410</v>
      </c>
      <c r="T213" s="44">
        <v>112171</v>
      </c>
      <c r="U213" s="45">
        <v>946455</v>
      </c>
      <c r="V213" s="43">
        <v>308465</v>
      </c>
      <c r="W213" s="44">
        <v>1254920</v>
      </c>
      <c r="X213" s="45">
        <v>195080</v>
      </c>
      <c r="Y213" s="46">
        <v>13.45</v>
      </c>
      <c r="Z213" s="47">
        <f t="shared" si="6"/>
        <v>503545</v>
      </c>
      <c r="AA213" s="46">
        <f t="shared" si="7"/>
        <v>34.729999999999997</v>
      </c>
      <c r="AB213" s="48" t="s">
        <v>525</v>
      </c>
      <c r="AC213" s="48" t="s">
        <v>508</v>
      </c>
      <c r="AD213" s="49"/>
    </row>
    <row r="214" spans="2:30" x14ac:dyDescent="0.15">
      <c r="B214" s="38" t="s">
        <v>237</v>
      </c>
      <c r="C214" s="39" t="s">
        <v>238</v>
      </c>
      <c r="D214" s="39" t="s">
        <v>593</v>
      </c>
      <c r="E214" s="39" t="s">
        <v>849</v>
      </c>
      <c r="F214" s="40" t="s">
        <v>511</v>
      </c>
      <c r="G214" s="40" t="s">
        <v>515</v>
      </c>
      <c r="H214" s="41">
        <v>1450000</v>
      </c>
      <c r="I214" s="42">
        <v>0</v>
      </c>
      <c r="J214" s="43">
        <v>0</v>
      </c>
      <c r="K214" s="41">
        <v>0</v>
      </c>
      <c r="L214" s="42">
        <v>918694</v>
      </c>
      <c r="M214" s="43">
        <v>224055</v>
      </c>
      <c r="N214" s="41">
        <v>1142749</v>
      </c>
      <c r="O214" s="42">
        <v>0</v>
      </c>
      <c r="P214" s="43">
        <v>0</v>
      </c>
      <c r="Q214" s="41">
        <v>0</v>
      </c>
      <c r="R214" s="42">
        <v>27761</v>
      </c>
      <c r="S214" s="43">
        <v>84410</v>
      </c>
      <c r="T214" s="44">
        <v>112171</v>
      </c>
      <c r="U214" s="45">
        <v>946455</v>
      </c>
      <c r="V214" s="43">
        <v>308465</v>
      </c>
      <c r="W214" s="44">
        <v>1254920</v>
      </c>
      <c r="X214" s="45">
        <v>195080</v>
      </c>
      <c r="Y214" s="46">
        <v>13.45</v>
      </c>
      <c r="Z214" s="47">
        <f t="shared" si="6"/>
        <v>503545</v>
      </c>
      <c r="AA214" s="46">
        <f t="shared" si="7"/>
        <v>34.729999999999997</v>
      </c>
      <c r="AB214" s="48" t="s">
        <v>525</v>
      </c>
      <c r="AC214" s="48" t="s">
        <v>508</v>
      </c>
      <c r="AD214" s="49"/>
    </row>
    <row r="215" spans="2:30" x14ac:dyDescent="0.15">
      <c r="B215" s="38" t="s">
        <v>0</v>
      </c>
      <c r="C215" s="39" t="s">
        <v>0</v>
      </c>
      <c r="D215" s="39"/>
      <c r="E215" s="39"/>
      <c r="F215" s="40"/>
      <c r="G215" s="40"/>
      <c r="H215" s="41"/>
      <c r="I215" s="42"/>
      <c r="J215" s="43"/>
      <c r="K215" s="41"/>
      <c r="L215" s="42"/>
      <c r="M215" s="43"/>
      <c r="N215" s="41"/>
      <c r="O215" s="42"/>
      <c r="P215" s="43"/>
      <c r="Q215" s="41"/>
      <c r="R215" s="42"/>
      <c r="S215" s="43"/>
      <c r="T215" s="44"/>
      <c r="U215" s="45"/>
      <c r="V215" s="43"/>
      <c r="W215" s="44"/>
      <c r="X215" s="45"/>
      <c r="Y215" s="46"/>
      <c r="Z215" s="47"/>
      <c r="AA215" s="46"/>
      <c r="AB215" s="48"/>
      <c r="AC215" s="48"/>
      <c r="AD215" s="49"/>
    </row>
    <row r="216" spans="2:30" x14ac:dyDescent="0.15">
      <c r="B216" s="38" t="s">
        <v>757</v>
      </c>
      <c r="C216" s="39" t="s">
        <v>239</v>
      </c>
      <c r="D216" s="39" t="s">
        <v>624</v>
      </c>
      <c r="E216" s="39"/>
      <c r="F216" s="40" t="s">
        <v>512</v>
      </c>
      <c r="G216" s="40" t="s">
        <v>516</v>
      </c>
      <c r="H216" s="41">
        <v>550000</v>
      </c>
      <c r="I216" s="42">
        <v>0</v>
      </c>
      <c r="J216" s="43">
        <v>0</v>
      </c>
      <c r="K216" s="41">
        <v>0</v>
      </c>
      <c r="L216" s="42">
        <v>349991</v>
      </c>
      <c r="M216" s="43">
        <v>85358</v>
      </c>
      <c r="N216" s="41">
        <v>435349</v>
      </c>
      <c r="O216" s="42">
        <v>0</v>
      </c>
      <c r="P216" s="43">
        <v>0</v>
      </c>
      <c r="Q216" s="41">
        <v>0</v>
      </c>
      <c r="R216" s="42">
        <v>12761</v>
      </c>
      <c r="S216" s="43">
        <v>32158</v>
      </c>
      <c r="T216" s="44">
        <v>44919</v>
      </c>
      <c r="U216" s="45">
        <v>362752</v>
      </c>
      <c r="V216" s="43">
        <v>117516</v>
      </c>
      <c r="W216" s="44">
        <v>480268</v>
      </c>
      <c r="X216" s="45">
        <v>69732</v>
      </c>
      <c r="Y216" s="46">
        <v>12.68</v>
      </c>
      <c r="Z216" s="47">
        <f t="shared" si="6"/>
        <v>187248</v>
      </c>
      <c r="AA216" s="46">
        <f t="shared" si="7"/>
        <v>34.049999999999997</v>
      </c>
      <c r="AB216" s="48" t="s">
        <v>556</v>
      </c>
      <c r="AC216" s="48" t="s">
        <v>508</v>
      </c>
      <c r="AD216" s="49"/>
    </row>
    <row r="217" spans="2:30" x14ac:dyDescent="0.15">
      <c r="B217" s="38" t="s">
        <v>240</v>
      </c>
      <c r="C217" s="39" t="s">
        <v>241</v>
      </c>
      <c r="D217" s="39" t="s">
        <v>624</v>
      </c>
      <c r="E217" s="39" t="s">
        <v>849</v>
      </c>
      <c r="F217" s="40" t="s">
        <v>512</v>
      </c>
      <c r="G217" s="40" t="s">
        <v>516</v>
      </c>
      <c r="H217" s="41">
        <v>550000</v>
      </c>
      <c r="I217" s="42">
        <v>0</v>
      </c>
      <c r="J217" s="43">
        <v>0</v>
      </c>
      <c r="K217" s="41">
        <v>0</v>
      </c>
      <c r="L217" s="42">
        <v>349991</v>
      </c>
      <c r="M217" s="43">
        <v>85358</v>
      </c>
      <c r="N217" s="41">
        <v>435349</v>
      </c>
      <c r="O217" s="42">
        <v>0</v>
      </c>
      <c r="P217" s="43">
        <v>0</v>
      </c>
      <c r="Q217" s="41">
        <v>0</v>
      </c>
      <c r="R217" s="42">
        <v>12761</v>
      </c>
      <c r="S217" s="43">
        <v>32158</v>
      </c>
      <c r="T217" s="44">
        <v>44919</v>
      </c>
      <c r="U217" s="45">
        <v>362752</v>
      </c>
      <c r="V217" s="43">
        <v>117516</v>
      </c>
      <c r="W217" s="44">
        <v>480268</v>
      </c>
      <c r="X217" s="45">
        <v>69732</v>
      </c>
      <c r="Y217" s="46">
        <v>12.68</v>
      </c>
      <c r="Z217" s="47">
        <f t="shared" si="6"/>
        <v>187248</v>
      </c>
      <c r="AA217" s="46">
        <f t="shared" si="7"/>
        <v>34.049999999999997</v>
      </c>
      <c r="AB217" s="48" t="s">
        <v>556</v>
      </c>
      <c r="AC217" s="48" t="s">
        <v>508</v>
      </c>
      <c r="AD217" s="49"/>
    </row>
    <row r="218" spans="2:30" x14ac:dyDescent="0.15">
      <c r="B218" s="38" t="s">
        <v>0</v>
      </c>
      <c r="C218" s="39" t="s">
        <v>0</v>
      </c>
      <c r="D218" s="39"/>
      <c r="E218" s="39"/>
      <c r="F218" s="40"/>
      <c r="G218" s="40"/>
      <c r="H218" s="41"/>
      <c r="I218" s="42"/>
      <c r="J218" s="43"/>
      <c r="K218" s="41"/>
      <c r="L218" s="42"/>
      <c r="M218" s="43"/>
      <c r="N218" s="41"/>
      <c r="O218" s="42"/>
      <c r="P218" s="43"/>
      <c r="Q218" s="41"/>
      <c r="R218" s="42"/>
      <c r="S218" s="43"/>
      <c r="T218" s="44"/>
      <c r="U218" s="45"/>
      <c r="V218" s="43"/>
      <c r="W218" s="44"/>
      <c r="X218" s="45"/>
      <c r="Y218" s="46"/>
      <c r="Z218" s="47"/>
      <c r="AA218" s="46"/>
      <c r="AB218" s="48"/>
      <c r="AC218" s="48"/>
      <c r="AD218" s="49"/>
    </row>
    <row r="219" spans="2:30" x14ac:dyDescent="0.15">
      <c r="B219" s="38" t="s">
        <v>758</v>
      </c>
      <c r="C219" s="39" t="s">
        <v>242</v>
      </c>
      <c r="D219" s="39" t="s">
        <v>624</v>
      </c>
      <c r="E219" s="39"/>
      <c r="F219" s="40" t="s">
        <v>512</v>
      </c>
      <c r="G219" s="40" t="s">
        <v>516</v>
      </c>
      <c r="H219" s="41">
        <v>650000</v>
      </c>
      <c r="I219" s="42">
        <v>0</v>
      </c>
      <c r="J219" s="43">
        <v>0</v>
      </c>
      <c r="K219" s="41">
        <v>0</v>
      </c>
      <c r="L219" s="42">
        <v>399369</v>
      </c>
      <c r="M219" s="43">
        <v>97399</v>
      </c>
      <c r="N219" s="41">
        <v>496768</v>
      </c>
      <c r="O219" s="42">
        <v>0</v>
      </c>
      <c r="P219" s="43">
        <v>0</v>
      </c>
      <c r="Q219" s="41">
        <v>0</v>
      </c>
      <c r="R219" s="42">
        <v>13549</v>
      </c>
      <c r="S219" s="43">
        <v>36693</v>
      </c>
      <c r="T219" s="44">
        <v>50242</v>
      </c>
      <c r="U219" s="45">
        <v>412918</v>
      </c>
      <c r="V219" s="43">
        <v>134092</v>
      </c>
      <c r="W219" s="44">
        <v>547010</v>
      </c>
      <c r="X219" s="45">
        <v>102990</v>
      </c>
      <c r="Y219" s="46">
        <v>15.84</v>
      </c>
      <c r="Z219" s="47">
        <f t="shared" si="6"/>
        <v>237082</v>
      </c>
      <c r="AA219" s="46">
        <f t="shared" si="7"/>
        <v>36.47</v>
      </c>
      <c r="AB219" s="48" t="s">
        <v>556</v>
      </c>
      <c r="AC219" s="48" t="s">
        <v>508</v>
      </c>
      <c r="AD219" s="49"/>
    </row>
    <row r="220" spans="2:30" x14ac:dyDescent="0.15">
      <c r="B220" s="38" t="s">
        <v>243</v>
      </c>
      <c r="C220" s="39" t="s">
        <v>244</v>
      </c>
      <c r="D220" s="39" t="s">
        <v>624</v>
      </c>
      <c r="E220" s="39" t="s">
        <v>849</v>
      </c>
      <c r="F220" s="40" t="s">
        <v>512</v>
      </c>
      <c r="G220" s="40" t="s">
        <v>516</v>
      </c>
      <c r="H220" s="41">
        <v>650000</v>
      </c>
      <c r="I220" s="42">
        <v>0</v>
      </c>
      <c r="J220" s="43">
        <v>0</v>
      </c>
      <c r="K220" s="41">
        <v>0</v>
      </c>
      <c r="L220" s="42">
        <v>399369</v>
      </c>
      <c r="M220" s="43">
        <v>97399</v>
      </c>
      <c r="N220" s="41">
        <v>496768</v>
      </c>
      <c r="O220" s="42">
        <v>0</v>
      </c>
      <c r="P220" s="43">
        <v>0</v>
      </c>
      <c r="Q220" s="41">
        <v>0</v>
      </c>
      <c r="R220" s="42">
        <v>13549</v>
      </c>
      <c r="S220" s="43">
        <v>36693</v>
      </c>
      <c r="T220" s="44">
        <v>50242</v>
      </c>
      <c r="U220" s="45">
        <v>412918</v>
      </c>
      <c r="V220" s="43">
        <v>134092</v>
      </c>
      <c r="W220" s="44">
        <v>547010</v>
      </c>
      <c r="X220" s="45">
        <v>102990</v>
      </c>
      <c r="Y220" s="46">
        <v>15.84</v>
      </c>
      <c r="Z220" s="47">
        <f t="shared" si="6"/>
        <v>237082</v>
      </c>
      <c r="AA220" s="46">
        <f t="shared" si="7"/>
        <v>36.47</v>
      </c>
      <c r="AB220" s="48" t="s">
        <v>556</v>
      </c>
      <c r="AC220" s="48" t="s">
        <v>508</v>
      </c>
      <c r="AD220" s="49"/>
    </row>
    <row r="221" spans="2:30" x14ac:dyDescent="0.15">
      <c r="B221" s="38" t="s">
        <v>0</v>
      </c>
      <c r="C221" s="39" t="s">
        <v>0</v>
      </c>
      <c r="D221" s="39"/>
      <c r="E221" s="39"/>
      <c r="F221" s="40"/>
      <c r="G221" s="40"/>
      <c r="H221" s="41"/>
      <c r="I221" s="42"/>
      <c r="J221" s="43"/>
      <c r="K221" s="41"/>
      <c r="L221" s="42"/>
      <c r="M221" s="43"/>
      <c r="N221" s="41"/>
      <c r="O221" s="42"/>
      <c r="P221" s="43"/>
      <c r="Q221" s="41"/>
      <c r="R221" s="42"/>
      <c r="S221" s="43"/>
      <c r="T221" s="44"/>
      <c r="U221" s="45"/>
      <c r="V221" s="43"/>
      <c r="W221" s="44"/>
      <c r="X221" s="45"/>
      <c r="Y221" s="46"/>
      <c r="Z221" s="47"/>
      <c r="AA221" s="46"/>
      <c r="AB221" s="48"/>
      <c r="AC221" s="48"/>
      <c r="AD221" s="49"/>
    </row>
    <row r="222" spans="2:30" x14ac:dyDescent="0.15">
      <c r="B222" s="38" t="s">
        <v>759</v>
      </c>
      <c r="C222" s="39" t="s">
        <v>245</v>
      </c>
      <c r="D222" s="39" t="s">
        <v>606</v>
      </c>
      <c r="E222" s="39"/>
      <c r="F222" s="40" t="s">
        <v>510</v>
      </c>
      <c r="G222" s="40" t="s">
        <v>524</v>
      </c>
      <c r="H222" s="41">
        <v>500000</v>
      </c>
      <c r="I222" s="42">
        <v>0</v>
      </c>
      <c r="J222" s="43">
        <v>0</v>
      </c>
      <c r="K222" s="41">
        <v>0</v>
      </c>
      <c r="L222" s="42">
        <v>341429</v>
      </c>
      <c r="M222" s="43">
        <v>67007</v>
      </c>
      <c r="N222" s="41">
        <v>408436</v>
      </c>
      <c r="O222" s="42">
        <v>0</v>
      </c>
      <c r="P222" s="43">
        <v>0</v>
      </c>
      <c r="Q222" s="41">
        <v>0</v>
      </c>
      <c r="R222" s="42">
        <v>1680</v>
      </c>
      <c r="S222" s="43">
        <v>11812</v>
      </c>
      <c r="T222" s="44">
        <v>13492</v>
      </c>
      <c r="U222" s="45">
        <v>343109</v>
      </c>
      <c r="V222" s="43">
        <v>78819</v>
      </c>
      <c r="W222" s="44">
        <v>421928</v>
      </c>
      <c r="X222" s="45">
        <v>78072</v>
      </c>
      <c r="Y222" s="46">
        <v>15.61</v>
      </c>
      <c r="Z222" s="47">
        <f t="shared" si="6"/>
        <v>156891</v>
      </c>
      <c r="AA222" s="46">
        <f t="shared" si="7"/>
        <v>31.38</v>
      </c>
      <c r="AB222" s="48" t="s">
        <v>556</v>
      </c>
      <c r="AC222" s="48" t="s">
        <v>508</v>
      </c>
      <c r="AD222" s="49"/>
    </row>
    <row r="223" spans="2:30" x14ac:dyDescent="0.15">
      <c r="B223" s="38" t="s">
        <v>246</v>
      </c>
      <c r="C223" s="39" t="s">
        <v>247</v>
      </c>
      <c r="D223" s="39" t="s">
        <v>606</v>
      </c>
      <c r="E223" s="39" t="s">
        <v>849</v>
      </c>
      <c r="F223" s="40" t="s">
        <v>510</v>
      </c>
      <c r="G223" s="40" t="s">
        <v>524</v>
      </c>
      <c r="H223" s="41">
        <v>500000</v>
      </c>
      <c r="I223" s="42">
        <v>0</v>
      </c>
      <c r="J223" s="43">
        <v>0</v>
      </c>
      <c r="K223" s="41">
        <v>0</v>
      </c>
      <c r="L223" s="42">
        <v>341429</v>
      </c>
      <c r="M223" s="43">
        <v>67007</v>
      </c>
      <c r="N223" s="41">
        <v>408436</v>
      </c>
      <c r="O223" s="42">
        <v>0</v>
      </c>
      <c r="P223" s="43">
        <v>0</v>
      </c>
      <c r="Q223" s="41">
        <v>0</v>
      </c>
      <c r="R223" s="42">
        <v>1680</v>
      </c>
      <c r="S223" s="43">
        <v>11812</v>
      </c>
      <c r="T223" s="44">
        <v>13492</v>
      </c>
      <c r="U223" s="45">
        <v>343109</v>
      </c>
      <c r="V223" s="43">
        <v>78819</v>
      </c>
      <c r="W223" s="44">
        <v>421928</v>
      </c>
      <c r="X223" s="45">
        <v>78072</v>
      </c>
      <c r="Y223" s="46">
        <v>15.61</v>
      </c>
      <c r="Z223" s="47">
        <f t="shared" si="6"/>
        <v>156891</v>
      </c>
      <c r="AA223" s="46">
        <f t="shared" si="7"/>
        <v>31.38</v>
      </c>
      <c r="AB223" s="48" t="s">
        <v>556</v>
      </c>
      <c r="AC223" s="48" t="s">
        <v>508</v>
      </c>
      <c r="AD223" s="49"/>
    </row>
    <row r="224" spans="2:30" x14ac:dyDescent="0.15">
      <c r="B224" s="38" t="s">
        <v>0</v>
      </c>
      <c r="C224" s="39" t="s">
        <v>0</v>
      </c>
      <c r="D224" s="39"/>
      <c r="E224" s="39"/>
      <c r="F224" s="40"/>
      <c r="G224" s="40"/>
      <c r="H224" s="41"/>
      <c r="I224" s="42"/>
      <c r="J224" s="43"/>
      <c r="K224" s="41"/>
      <c r="L224" s="42"/>
      <c r="M224" s="43"/>
      <c r="N224" s="41"/>
      <c r="O224" s="42"/>
      <c r="P224" s="43"/>
      <c r="Q224" s="41"/>
      <c r="R224" s="42"/>
      <c r="S224" s="43"/>
      <c r="T224" s="44"/>
      <c r="U224" s="45"/>
      <c r="V224" s="43"/>
      <c r="W224" s="44"/>
      <c r="X224" s="45"/>
      <c r="Y224" s="46"/>
      <c r="Z224" s="47"/>
      <c r="AA224" s="46"/>
      <c r="AB224" s="48"/>
      <c r="AC224" s="48"/>
      <c r="AD224" s="49"/>
    </row>
    <row r="225" spans="2:30" x14ac:dyDescent="0.15">
      <c r="B225" s="38" t="s">
        <v>760</v>
      </c>
      <c r="C225" s="39" t="s">
        <v>248</v>
      </c>
      <c r="D225" s="39" t="s">
        <v>531</v>
      </c>
      <c r="E225" s="39"/>
      <c r="F225" s="40" t="s">
        <v>510</v>
      </c>
      <c r="G225" s="40" t="s">
        <v>524</v>
      </c>
      <c r="H225" s="41">
        <v>30000</v>
      </c>
      <c r="I225" s="42">
        <v>0</v>
      </c>
      <c r="J225" s="43">
        <v>0</v>
      </c>
      <c r="K225" s="41">
        <v>0</v>
      </c>
      <c r="L225" s="42">
        <v>17153</v>
      </c>
      <c r="M225" s="43">
        <v>3367</v>
      </c>
      <c r="N225" s="41">
        <v>20520</v>
      </c>
      <c r="O225" s="42">
        <v>0</v>
      </c>
      <c r="P225" s="43">
        <v>0</v>
      </c>
      <c r="Q225" s="41">
        <v>0</v>
      </c>
      <c r="R225" s="42">
        <v>0</v>
      </c>
      <c r="S225" s="43">
        <v>593</v>
      </c>
      <c r="T225" s="44">
        <v>593</v>
      </c>
      <c r="U225" s="45">
        <v>17153</v>
      </c>
      <c r="V225" s="43">
        <v>3960</v>
      </c>
      <c r="W225" s="44">
        <v>21113</v>
      </c>
      <c r="X225" s="45">
        <v>8887</v>
      </c>
      <c r="Y225" s="46">
        <v>29.62</v>
      </c>
      <c r="Z225" s="47">
        <f t="shared" si="6"/>
        <v>12847</v>
      </c>
      <c r="AA225" s="46">
        <f t="shared" si="7"/>
        <v>42.82</v>
      </c>
      <c r="AB225" s="48" t="s">
        <v>556</v>
      </c>
      <c r="AC225" s="48" t="s">
        <v>508</v>
      </c>
      <c r="AD225" s="49"/>
    </row>
    <row r="226" spans="2:30" x14ac:dyDescent="0.15">
      <c r="B226" s="38" t="s">
        <v>249</v>
      </c>
      <c r="C226" s="39" t="s">
        <v>250</v>
      </c>
      <c r="D226" s="39" t="s">
        <v>531</v>
      </c>
      <c r="E226" s="39" t="s">
        <v>849</v>
      </c>
      <c r="F226" s="40" t="s">
        <v>510</v>
      </c>
      <c r="G226" s="40" t="s">
        <v>524</v>
      </c>
      <c r="H226" s="41">
        <v>30000</v>
      </c>
      <c r="I226" s="42">
        <v>0</v>
      </c>
      <c r="J226" s="43">
        <v>0</v>
      </c>
      <c r="K226" s="41">
        <v>0</v>
      </c>
      <c r="L226" s="42">
        <v>17153</v>
      </c>
      <c r="M226" s="43">
        <v>3367</v>
      </c>
      <c r="N226" s="41">
        <v>20520</v>
      </c>
      <c r="O226" s="42">
        <v>0</v>
      </c>
      <c r="P226" s="43">
        <v>0</v>
      </c>
      <c r="Q226" s="41">
        <v>0</v>
      </c>
      <c r="R226" s="42">
        <v>0</v>
      </c>
      <c r="S226" s="43">
        <v>593</v>
      </c>
      <c r="T226" s="44">
        <v>593</v>
      </c>
      <c r="U226" s="45">
        <v>17153</v>
      </c>
      <c r="V226" s="43">
        <v>3960</v>
      </c>
      <c r="W226" s="44">
        <v>21113</v>
      </c>
      <c r="X226" s="45">
        <v>8887</v>
      </c>
      <c r="Y226" s="46">
        <v>29.62</v>
      </c>
      <c r="Z226" s="47">
        <f t="shared" si="6"/>
        <v>12847</v>
      </c>
      <c r="AA226" s="46">
        <f t="shared" si="7"/>
        <v>42.82</v>
      </c>
      <c r="AB226" s="48" t="s">
        <v>556</v>
      </c>
      <c r="AC226" s="48" t="s">
        <v>508</v>
      </c>
      <c r="AD226" s="49"/>
    </row>
    <row r="227" spans="2:30" x14ac:dyDescent="0.15">
      <c r="B227" s="38" t="s">
        <v>0</v>
      </c>
      <c r="C227" s="39" t="s">
        <v>0</v>
      </c>
      <c r="D227" s="39"/>
      <c r="E227" s="39"/>
      <c r="F227" s="40"/>
      <c r="G227" s="40"/>
      <c r="H227" s="41"/>
      <c r="I227" s="42"/>
      <c r="J227" s="43"/>
      <c r="K227" s="41"/>
      <c r="L227" s="42"/>
      <c r="M227" s="43"/>
      <c r="N227" s="41"/>
      <c r="O227" s="42"/>
      <c r="P227" s="43"/>
      <c r="Q227" s="41"/>
      <c r="R227" s="42"/>
      <c r="S227" s="43"/>
      <c r="T227" s="44"/>
      <c r="U227" s="45"/>
      <c r="V227" s="43"/>
      <c r="W227" s="44"/>
      <c r="X227" s="45"/>
      <c r="Y227" s="46"/>
      <c r="Z227" s="47"/>
      <c r="AA227" s="46"/>
      <c r="AB227" s="48"/>
      <c r="AC227" s="48"/>
      <c r="AD227" s="49"/>
    </row>
    <row r="228" spans="2:30" x14ac:dyDescent="0.15">
      <c r="B228" s="38" t="s">
        <v>761</v>
      </c>
      <c r="C228" s="39" t="s">
        <v>251</v>
      </c>
      <c r="D228" s="39" t="s">
        <v>531</v>
      </c>
      <c r="E228" s="39"/>
      <c r="F228" s="40" t="s">
        <v>510</v>
      </c>
      <c r="G228" s="40" t="s">
        <v>524</v>
      </c>
      <c r="H228" s="41">
        <v>650000</v>
      </c>
      <c r="I228" s="42">
        <v>0</v>
      </c>
      <c r="J228" s="43">
        <v>0</v>
      </c>
      <c r="K228" s="41">
        <v>0</v>
      </c>
      <c r="L228" s="42">
        <v>335961</v>
      </c>
      <c r="M228" s="43">
        <v>65933</v>
      </c>
      <c r="N228" s="41">
        <v>401894</v>
      </c>
      <c r="O228" s="42">
        <v>0</v>
      </c>
      <c r="P228" s="43">
        <v>0</v>
      </c>
      <c r="Q228" s="41">
        <v>0</v>
      </c>
      <c r="R228" s="42">
        <v>0</v>
      </c>
      <c r="S228" s="43">
        <v>11621</v>
      </c>
      <c r="T228" s="44">
        <v>11621</v>
      </c>
      <c r="U228" s="45">
        <v>335961</v>
      </c>
      <c r="V228" s="43">
        <v>77554</v>
      </c>
      <c r="W228" s="44">
        <v>413515</v>
      </c>
      <c r="X228" s="45">
        <v>236485</v>
      </c>
      <c r="Y228" s="46">
        <v>36.380000000000003</v>
      </c>
      <c r="Z228" s="47">
        <f t="shared" si="6"/>
        <v>314039</v>
      </c>
      <c r="AA228" s="46">
        <f t="shared" si="7"/>
        <v>48.31</v>
      </c>
      <c r="AB228" s="48" t="s">
        <v>556</v>
      </c>
      <c r="AC228" s="48" t="s">
        <v>508</v>
      </c>
      <c r="AD228" s="49"/>
    </row>
    <row r="229" spans="2:30" x14ac:dyDescent="0.15">
      <c r="B229" s="38" t="s">
        <v>252</v>
      </c>
      <c r="C229" s="39" t="s">
        <v>253</v>
      </c>
      <c r="D229" s="39" t="s">
        <v>531</v>
      </c>
      <c r="E229" s="39" t="s">
        <v>849</v>
      </c>
      <c r="F229" s="40" t="s">
        <v>510</v>
      </c>
      <c r="G229" s="40" t="s">
        <v>524</v>
      </c>
      <c r="H229" s="41">
        <v>650000</v>
      </c>
      <c r="I229" s="42">
        <v>0</v>
      </c>
      <c r="J229" s="43">
        <v>0</v>
      </c>
      <c r="K229" s="41">
        <v>0</v>
      </c>
      <c r="L229" s="42">
        <v>335961</v>
      </c>
      <c r="M229" s="43">
        <v>65933</v>
      </c>
      <c r="N229" s="41">
        <v>401894</v>
      </c>
      <c r="O229" s="42">
        <v>0</v>
      </c>
      <c r="P229" s="43">
        <v>0</v>
      </c>
      <c r="Q229" s="41">
        <v>0</v>
      </c>
      <c r="R229" s="42">
        <v>0</v>
      </c>
      <c r="S229" s="43">
        <v>11621</v>
      </c>
      <c r="T229" s="44">
        <v>11621</v>
      </c>
      <c r="U229" s="45">
        <v>335961</v>
      </c>
      <c r="V229" s="43">
        <v>77554</v>
      </c>
      <c r="W229" s="44">
        <v>413515</v>
      </c>
      <c r="X229" s="45">
        <v>236485</v>
      </c>
      <c r="Y229" s="46">
        <v>36.380000000000003</v>
      </c>
      <c r="Z229" s="47">
        <f t="shared" si="6"/>
        <v>314039</v>
      </c>
      <c r="AA229" s="46">
        <f t="shared" si="7"/>
        <v>48.31</v>
      </c>
      <c r="AB229" s="48" t="s">
        <v>556</v>
      </c>
      <c r="AC229" s="48" t="s">
        <v>508</v>
      </c>
      <c r="AD229" s="49"/>
    </row>
    <row r="230" spans="2:30" x14ac:dyDescent="0.15">
      <c r="B230" s="38" t="s">
        <v>0</v>
      </c>
      <c r="C230" s="39" t="s">
        <v>0</v>
      </c>
      <c r="D230" s="39"/>
      <c r="E230" s="39"/>
      <c r="F230" s="40"/>
      <c r="G230" s="40"/>
      <c r="H230" s="41"/>
      <c r="I230" s="42"/>
      <c r="J230" s="43"/>
      <c r="K230" s="41"/>
      <c r="L230" s="42"/>
      <c r="M230" s="43"/>
      <c r="N230" s="41"/>
      <c r="O230" s="42"/>
      <c r="P230" s="43"/>
      <c r="Q230" s="41"/>
      <c r="R230" s="42"/>
      <c r="S230" s="43"/>
      <c r="T230" s="44"/>
      <c r="U230" s="45"/>
      <c r="V230" s="43"/>
      <c r="W230" s="44"/>
      <c r="X230" s="45"/>
      <c r="Y230" s="46"/>
      <c r="Z230" s="47"/>
      <c r="AA230" s="46"/>
      <c r="AB230" s="48"/>
      <c r="AC230" s="48"/>
      <c r="AD230" s="49"/>
    </row>
    <row r="231" spans="2:30" x14ac:dyDescent="0.15">
      <c r="B231" s="38" t="s">
        <v>762</v>
      </c>
      <c r="C231" s="39" t="s">
        <v>22</v>
      </c>
      <c r="D231" s="39" t="s">
        <v>639</v>
      </c>
      <c r="E231" s="39"/>
      <c r="F231" s="40" t="s">
        <v>512</v>
      </c>
      <c r="G231" s="40" t="s">
        <v>515</v>
      </c>
      <c r="H231" s="41">
        <v>50000</v>
      </c>
      <c r="I231" s="42">
        <v>0</v>
      </c>
      <c r="J231" s="43">
        <v>0</v>
      </c>
      <c r="K231" s="41">
        <v>0</v>
      </c>
      <c r="L231" s="42">
        <v>0</v>
      </c>
      <c r="M231" s="43">
        <v>0</v>
      </c>
      <c r="N231" s="41">
        <v>0</v>
      </c>
      <c r="O231" s="42">
        <v>47500</v>
      </c>
      <c r="P231" s="43">
        <v>0</v>
      </c>
      <c r="Q231" s="41">
        <v>47500</v>
      </c>
      <c r="R231" s="42">
        <v>0</v>
      </c>
      <c r="S231" s="43">
        <v>0</v>
      </c>
      <c r="T231" s="44">
        <v>0</v>
      </c>
      <c r="U231" s="45">
        <v>47500</v>
      </c>
      <c r="V231" s="43">
        <v>0</v>
      </c>
      <c r="W231" s="44">
        <v>47500</v>
      </c>
      <c r="X231" s="45">
        <v>2500</v>
      </c>
      <c r="Y231" s="46">
        <v>5</v>
      </c>
      <c r="Z231" s="47">
        <f t="shared" si="6"/>
        <v>2500</v>
      </c>
      <c r="AA231" s="46">
        <f t="shared" si="7"/>
        <v>5</v>
      </c>
      <c r="AB231" s="48" t="s">
        <v>525</v>
      </c>
      <c r="AC231" s="48" t="s">
        <v>565</v>
      </c>
      <c r="AD231" s="49"/>
    </row>
    <row r="232" spans="2:30" x14ac:dyDescent="0.15">
      <c r="B232" s="38" t="s">
        <v>254</v>
      </c>
      <c r="C232" s="39" t="s">
        <v>255</v>
      </c>
      <c r="D232" s="39" t="s">
        <v>639</v>
      </c>
      <c r="E232" s="39" t="s">
        <v>849</v>
      </c>
      <c r="F232" s="40" t="s">
        <v>512</v>
      </c>
      <c r="G232" s="40" t="s">
        <v>515</v>
      </c>
      <c r="H232" s="41">
        <v>50000</v>
      </c>
      <c r="I232" s="42">
        <v>0</v>
      </c>
      <c r="J232" s="43">
        <v>0</v>
      </c>
      <c r="K232" s="41">
        <v>0</v>
      </c>
      <c r="L232" s="42">
        <v>0</v>
      </c>
      <c r="M232" s="43">
        <v>0</v>
      </c>
      <c r="N232" s="41">
        <v>0</v>
      </c>
      <c r="O232" s="42">
        <v>47500</v>
      </c>
      <c r="P232" s="43">
        <v>0</v>
      </c>
      <c r="Q232" s="41">
        <v>47500</v>
      </c>
      <c r="R232" s="42">
        <v>0</v>
      </c>
      <c r="S232" s="43">
        <v>0</v>
      </c>
      <c r="T232" s="44">
        <v>0</v>
      </c>
      <c r="U232" s="45">
        <v>47500</v>
      </c>
      <c r="V232" s="43">
        <v>0</v>
      </c>
      <c r="W232" s="44">
        <v>47500</v>
      </c>
      <c r="X232" s="45">
        <v>2500</v>
      </c>
      <c r="Y232" s="46">
        <v>5</v>
      </c>
      <c r="Z232" s="47">
        <f t="shared" si="6"/>
        <v>2500</v>
      </c>
      <c r="AA232" s="46">
        <f t="shared" si="7"/>
        <v>5</v>
      </c>
      <c r="AB232" s="48" t="s">
        <v>525</v>
      </c>
      <c r="AC232" s="48" t="s">
        <v>565</v>
      </c>
      <c r="AD232" s="49"/>
    </row>
    <row r="233" spans="2:30" x14ac:dyDescent="0.15">
      <c r="B233" s="38" t="s">
        <v>0</v>
      </c>
      <c r="C233" s="39" t="s">
        <v>0</v>
      </c>
      <c r="D233" s="39"/>
      <c r="E233" s="39"/>
      <c r="F233" s="40"/>
      <c r="G233" s="40"/>
      <c r="H233" s="41"/>
      <c r="I233" s="42"/>
      <c r="J233" s="43"/>
      <c r="K233" s="41"/>
      <c r="L233" s="42"/>
      <c r="M233" s="43"/>
      <c r="N233" s="41"/>
      <c r="O233" s="42"/>
      <c r="P233" s="43"/>
      <c r="Q233" s="41"/>
      <c r="R233" s="42"/>
      <c r="S233" s="43"/>
      <c r="T233" s="44"/>
      <c r="U233" s="45"/>
      <c r="V233" s="43"/>
      <c r="W233" s="44"/>
      <c r="X233" s="45"/>
      <c r="Y233" s="46"/>
      <c r="Z233" s="47"/>
      <c r="AA233" s="46"/>
      <c r="AB233" s="48"/>
      <c r="AC233" s="48"/>
      <c r="AD233" s="49"/>
    </row>
    <row r="234" spans="2:30" x14ac:dyDescent="0.15">
      <c r="B234" s="38" t="s">
        <v>763</v>
      </c>
      <c r="C234" s="39" t="s">
        <v>256</v>
      </c>
      <c r="D234" s="39" t="s">
        <v>541</v>
      </c>
      <c r="E234" s="39"/>
      <c r="F234" s="40" t="s">
        <v>510</v>
      </c>
      <c r="G234" s="40" t="s">
        <v>515</v>
      </c>
      <c r="H234" s="41">
        <v>800000</v>
      </c>
      <c r="I234" s="42">
        <v>0</v>
      </c>
      <c r="J234" s="43">
        <v>0</v>
      </c>
      <c r="K234" s="41">
        <v>0</v>
      </c>
      <c r="L234" s="42">
        <v>534213</v>
      </c>
      <c r="M234" s="43">
        <v>130287</v>
      </c>
      <c r="N234" s="41">
        <v>664500</v>
      </c>
      <c r="O234" s="42">
        <v>0</v>
      </c>
      <c r="P234" s="43">
        <v>0</v>
      </c>
      <c r="Q234" s="41">
        <v>0</v>
      </c>
      <c r="R234" s="42">
        <v>0</v>
      </c>
      <c r="S234" s="43">
        <v>49080</v>
      </c>
      <c r="T234" s="44">
        <v>49080</v>
      </c>
      <c r="U234" s="45">
        <v>534213</v>
      </c>
      <c r="V234" s="43">
        <v>179367</v>
      </c>
      <c r="W234" s="44">
        <v>713580</v>
      </c>
      <c r="X234" s="45">
        <v>86420</v>
      </c>
      <c r="Y234" s="46">
        <v>10.8</v>
      </c>
      <c r="Z234" s="47">
        <f t="shared" si="6"/>
        <v>265787</v>
      </c>
      <c r="AA234" s="46">
        <f t="shared" si="7"/>
        <v>33.22</v>
      </c>
      <c r="AB234" s="48" t="s">
        <v>528</v>
      </c>
      <c r="AC234" s="48" t="s">
        <v>508</v>
      </c>
      <c r="AD234" s="49"/>
    </row>
    <row r="235" spans="2:30" x14ac:dyDescent="0.15">
      <c r="B235" s="38" t="s">
        <v>257</v>
      </c>
      <c r="C235" s="39" t="s">
        <v>258</v>
      </c>
      <c r="D235" s="39" t="s">
        <v>541</v>
      </c>
      <c r="E235" s="39" t="s">
        <v>849</v>
      </c>
      <c r="F235" s="40" t="s">
        <v>510</v>
      </c>
      <c r="G235" s="40" t="s">
        <v>515</v>
      </c>
      <c r="H235" s="41">
        <v>800000</v>
      </c>
      <c r="I235" s="42">
        <v>0</v>
      </c>
      <c r="J235" s="43">
        <v>0</v>
      </c>
      <c r="K235" s="41">
        <v>0</v>
      </c>
      <c r="L235" s="42">
        <v>534213</v>
      </c>
      <c r="M235" s="43">
        <v>130287</v>
      </c>
      <c r="N235" s="41">
        <v>664500</v>
      </c>
      <c r="O235" s="42">
        <v>0</v>
      </c>
      <c r="P235" s="43">
        <v>0</v>
      </c>
      <c r="Q235" s="41">
        <v>0</v>
      </c>
      <c r="R235" s="42">
        <v>0</v>
      </c>
      <c r="S235" s="43">
        <v>49080</v>
      </c>
      <c r="T235" s="44">
        <v>49080</v>
      </c>
      <c r="U235" s="45">
        <v>534213</v>
      </c>
      <c r="V235" s="43">
        <v>179367</v>
      </c>
      <c r="W235" s="44">
        <v>713580</v>
      </c>
      <c r="X235" s="45">
        <v>86420</v>
      </c>
      <c r="Y235" s="46">
        <v>10.8</v>
      </c>
      <c r="Z235" s="47">
        <f t="shared" si="6"/>
        <v>265787</v>
      </c>
      <c r="AA235" s="46">
        <f t="shared" si="7"/>
        <v>33.22</v>
      </c>
      <c r="AB235" s="48" t="s">
        <v>528</v>
      </c>
      <c r="AC235" s="48" t="s">
        <v>508</v>
      </c>
      <c r="AD235" s="49"/>
    </row>
    <row r="236" spans="2:30" x14ac:dyDescent="0.15">
      <c r="B236" s="38" t="s">
        <v>0</v>
      </c>
      <c r="C236" s="39" t="s">
        <v>0</v>
      </c>
      <c r="D236" s="39"/>
      <c r="E236" s="39"/>
      <c r="F236" s="40"/>
      <c r="G236" s="40"/>
      <c r="H236" s="41"/>
      <c r="I236" s="42"/>
      <c r="J236" s="43"/>
      <c r="K236" s="41"/>
      <c r="L236" s="42"/>
      <c r="M236" s="43"/>
      <c r="N236" s="41"/>
      <c r="O236" s="42"/>
      <c r="P236" s="43"/>
      <c r="Q236" s="41"/>
      <c r="R236" s="42"/>
      <c r="S236" s="43"/>
      <c r="T236" s="44"/>
      <c r="U236" s="45"/>
      <c r="V236" s="43"/>
      <c r="W236" s="44"/>
      <c r="X236" s="45"/>
      <c r="Y236" s="46"/>
      <c r="Z236" s="47"/>
      <c r="AA236" s="46"/>
      <c r="AB236" s="48"/>
      <c r="AC236" s="48"/>
      <c r="AD236" s="49"/>
    </row>
    <row r="237" spans="2:30" x14ac:dyDescent="0.15">
      <c r="B237" s="38" t="s">
        <v>764</v>
      </c>
      <c r="C237" s="39" t="s">
        <v>259</v>
      </c>
      <c r="D237" s="39" t="s">
        <v>552</v>
      </c>
      <c r="E237" s="39"/>
      <c r="F237" s="40" t="s">
        <v>512</v>
      </c>
      <c r="G237" s="40" t="s">
        <v>517</v>
      </c>
      <c r="H237" s="41">
        <v>4863040</v>
      </c>
      <c r="I237" s="42">
        <v>0</v>
      </c>
      <c r="J237" s="43">
        <v>0</v>
      </c>
      <c r="K237" s="41">
        <v>0</v>
      </c>
      <c r="L237" s="42">
        <v>1288512</v>
      </c>
      <c r="M237" s="43">
        <v>300505</v>
      </c>
      <c r="N237" s="41">
        <v>1589017</v>
      </c>
      <c r="O237" s="42">
        <v>690192</v>
      </c>
      <c r="P237" s="43">
        <v>0</v>
      </c>
      <c r="Q237" s="41">
        <v>690192</v>
      </c>
      <c r="R237" s="42">
        <v>396019</v>
      </c>
      <c r="S237" s="43">
        <v>1030833</v>
      </c>
      <c r="T237" s="44">
        <v>1426852</v>
      </c>
      <c r="U237" s="45">
        <v>2374723</v>
      </c>
      <c r="V237" s="43">
        <v>1331338</v>
      </c>
      <c r="W237" s="44">
        <v>3706061</v>
      </c>
      <c r="X237" s="45">
        <v>1156979</v>
      </c>
      <c r="Y237" s="46">
        <v>23.79</v>
      </c>
      <c r="Z237" s="47">
        <f t="shared" si="6"/>
        <v>2488317</v>
      </c>
      <c r="AA237" s="46">
        <f t="shared" si="7"/>
        <v>51.17</v>
      </c>
      <c r="AB237" s="48" t="s">
        <v>525</v>
      </c>
      <c r="AC237" s="48" t="s">
        <v>508</v>
      </c>
      <c r="AD237" s="49"/>
    </row>
    <row r="238" spans="2:30" x14ac:dyDescent="0.15">
      <c r="B238" s="38" t="s">
        <v>260</v>
      </c>
      <c r="C238" s="39" t="s">
        <v>261</v>
      </c>
      <c r="D238" s="39" t="s">
        <v>552</v>
      </c>
      <c r="E238" s="39" t="s">
        <v>849</v>
      </c>
      <c r="F238" s="40" t="s">
        <v>512</v>
      </c>
      <c r="G238" s="40" t="s">
        <v>517</v>
      </c>
      <c r="H238" s="41">
        <v>4863040</v>
      </c>
      <c r="I238" s="42">
        <v>0</v>
      </c>
      <c r="J238" s="43">
        <v>0</v>
      </c>
      <c r="K238" s="41">
        <v>0</v>
      </c>
      <c r="L238" s="42">
        <v>1288512</v>
      </c>
      <c r="M238" s="43">
        <v>300505</v>
      </c>
      <c r="N238" s="41">
        <v>1589017</v>
      </c>
      <c r="O238" s="42">
        <v>690192</v>
      </c>
      <c r="P238" s="43">
        <v>0</v>
      </c>
      <c r="Q238" s="41">
        <v>690192</v>
      </c>
      <c r="R238" s="42">
        <v>396019</v>
      </c>
      <c r="S238" s="43">
        <v>1030833</v>
      </c>
      <c r="T238" s="44">
        <v>1426852</v>
      </c>
      <c r="U238" s="45">
        <v>2374723</v>
      </c>
      <c r="V238" s="43">
        <v>1331338</v>
      </c>
      <c r="W238" s="44">
        <v>3706061</v>
      </c>
      <c r="X238" s="45">
        <v>1156979</v>
      </c>
      <c r="Y238" s="46">
        <v>23.79</v>
      </c>
      <c r="Z238" s="47">
        <f t="shared" si="6"/>
        <v>2488317</v>
      </c>
      <c r="AA238" s="46">
        <f t="shared" si="7"/>
        <v>51.17</v>
      </c>
      <c r="AB238" s="48" t="s">
        <v>525</v>
      </c>
      <c r="AC238" s="48" t="s">
        <v>508</v>
      </c>
      <c r="AD238" s="49"/>
    </row>
    <row r="239" spans="2:30" x14ac:dyDescent="0.15">
      <c r="B239" s="38" t="s">
        <v>0</v>
      </c>
      <c r="C239" s="39" t="s">
        <v>0</v>
      </c>
      <c r="D239" s="39"/>
      <c r="E239" s="39"/>
      <c r="F239" s="40"/>
      <c r="G239" s="40"/>
      <c r="H239" s="41"/>
      <c r="I239" s="42"/>
      <c r="J239" s="43"/>
      <c r="K239" s="41"/>
      <c r="L239" s="42"/>
      <c r="M239" s="43"/>
      <c r="N239" s="41"/>
      <c r="O239" s="42"/>
      <c r="P239" s="43"/>
      <c r="Q239" s="41"/>
      <c r="R239" s="42"/>
      <c r="S239" s="43"/>
      <c r="T239" s="44"/>
      <c r="U239" s="45"/>
      <c r="V239" s="43"/>
      <c r="W239" s="44"/>
      <c r="X239" s="45"/>
      <c r="Y239" s="46"/>
      <c r="Z239" s="47"/>
      <c r="AA239" s="46"/>
      <c r="AB239" s="48"/>
      <c r="AC239" s="48"/>
      <c r="AD239" s="49"/>
    </row>
    <row r="240" spans="2:30" x14ac:dyDescent="0.15">
      <c r="B240" s="38" t="s">
        <v>765</v>
      </c>
      <c r="C240" s="39" t="s">
        <v>262</v>
      </c>
      <c r="D240" s="39" t="s">
        <v>513</v>
      </c>
      <c r="E240" s="39"/>
      <c r="F240" s="40" t="s">
        <v>514</v>
      </c>
      <c r="G240" s="40" t="s">
        <v>516</v>
      </c>
      <c r="H240" s="41">
        <v>0</v>
      </c>
      <c r="I240" s="42">
        <v>0</v>
      </c>
      <c r="J240" s="43">
        <v>0</v>
      </c>
      <c r="K240" s="41">
        <v>0</v>
      </c>
      <c r="L240" s="42">
        <v>0</v>
      </c>
      <c r="M240" s="43">
        <v>0</v>
      </c>
      <c r="N240" s="41">
        <v>0</v>
      </c>
      <c r="O240" s="42">
        <v>597250</v>
      </c>
      <c r="P240" s="43">
        <v>0</v>
      </c>
      <c r="Q240" s="41">
        <v>597250</v>
      </c>
      <c r="R240" s="42">
        <v>31436</v>
      </c>
      <c r="S240" s="43">
        <v>0</v>
      </c>
      <c r="T240" s="44">
        <v>31436</v>
      </c>
      <c r="U240" s="45">
        <v>628686</v>
      </c>
      <c r="V240" s="43">
        <v>0</v>
      </c>
      <c r="W240" s="44">
        <v>628686</v>
      </c>
      <c r="X240" s="45">
        <v>-628686</v>
      </c>
      <c r="Y240" s="46">
        <v>0</v>
      </c>
      <c r="Z240" s="47">
        <f t="shared" si="6"/>
        <v>-628686</v>
      </c>
      <c r="AA240" s="46">
        <f t="shared" si="7"/>
        <v>0</v>
      </c>
      <c r="AB240" s="48" t="s">
        <v>525</v>
      </c>
      <c r="AC240" s="48" t="s">
        <v>565</v>
      </c>
      <c r="AD240" s="49"/>
    </row>
    <row r="241" spans="2:30" x14ac:dyDescent="0.15">
      <c r="B241" s="38" t="s">
        <v>263</v>
      </c>
      <c r="C241" s="39" t="s">
        <v>264</v>
      </c>
      <c r="D241" s="39" t="s">
        <v>513</v>
      </c>
      <c r="E241" s="39" t="s">
        <v>849</v>
      </c>
      <c r="F241" s="40" t="s">
        <v>514</v>
      </c>
      <c r="G241" s="40" t="s">
        <v>516</v>
      </c>
      <c r="H241" s="41">
        <v>0</v>
      </c>
      <c r="I241" s="42">
        <v>0</v>
      </c>
      <c r="J241" s="43">
        <v>0</v>
      </c>
      <c r="K241" s="41">
        <v>0</v>
      </c>
      <c r="L241" s="42">
        <v>0</v>
      </c>
      <c r="M241" s="43">
        <v>0</v>
      </c>
      <c r="N241" s="41">
        <v>0</v>
      </c>
      <c r="O241" s="42">
        <v>597250</v>
      </c>
      <c r="P241" s="43">
        <v>0</v>
      </c>
      <c r="Q241" s="41">
        <v>597250</v>
      </c>
      <c r="R241" s="42">
        <v>31436</v>
      </c>
      <c r="S241" s="43">
        <v>0</v>
      </c>
      <c r="T241" s="44">
        <v>31436</v>
      </c>
      <c r="U241" s="45">
        <v>628686</v>
      </c>
      <c r="V241" s="43">
        <v>0</v>
      </c>
      <c r="W241" s="44">
        <v>628686</v>
      </c>
      <c r="X241" s="45">
        <v>-628686</v>
      </c>
      <c r="Y241" s="46">
        <v>0</v>
      </c>
      <c r="Z241" s="47">
        <f t="shared" si="6"/>
        <v>-628686</v>
      </c>
      <c r="AA241" s="46">
        <f t="shared" si="7"/>
        <v>0</v>
      </c>
      <c r="AB241" s="48" t="s">
        <v>525</v>
      </c>
      <c r="AC241" s="48" t="s">
        <v>565</v>
      </c>
      <c r="AD241" s="49"/>
    </row>
    <row r="242" spans="2:30" x14ac:dyDescent="0.15">
      <c r="B242" s="38" t="s">
        <v>0</v>
      </c>
      <c r="C242" s="39" t="s">
        <v>0</v>
      </c>
      <c r="D242" s="39"/>
      <c r="E242" s="39"/>
      <c r="F242" s="40"/>
      <c r="G242" s="40"/>
      <c r="H242" s="41"/>
      <c r="I242" s="42"/>
      <c r="J242" s="43"/>
      <c r="K242" s="41"/>
      <c r="L242" s="42"/>
      <c r="M242" s="43"/>
      <c r="N242" s="41"/>
      <c r="O242" s="42"/>
      <c r="P242" s="43"/>
      <c r="Q242" s="41"/>
      <c r="R242" s="42"/>
      <c r="S242" s="43"/>
      <c r="T242" s="44"/>
      <c r="U242" s="45"/>
      <c r="V242" s="43"/>
      <c r="W242" s="44"/>
      <c r="X242" s="45"/>
      <c r="Y242" s="46"/>
      <c r="Z242" s="47"/>
      <c r="AA242" s="46"/>
      <c r="AB242" s="48"/>
      <c r="AC242" s="48"/>
      <c r="AD242" s="49"/>
    </row>
    <row r="243" spans="2:30" x14ac:dyDescent="0.15">
      <c r="B243" s="38" t="s">
        <v>766</v>
      </c>
      <c r="C243" s="39" t="s">
        <v>265</v>
      </c>
      <c r="D243" s="39" t="s">
        <v>627</v>
      </c>
      <c r="E243" s="39"/>
      <c r="F243" s="40" t="s">
        <v>510</v>
      </c>
      <c r="G243" s="40" t="s">
        <v>515</v>
      </c>
      <c r="H243" s="41">
        <v>430000</v>
      </c>
      <c r="I243" s="42">
        <v>0</v>
      </c>
      <c r="J243" s="43">
        <v>0</v>
      </c>
      <c r="K243" s="41">
        <v>0</v>
      </c>
      <c r="L243" s="42">
        <v>0</v>
      </c>
      <c r="M243" s="43">
        <v>0</v>
      </c>
      <c r="N243" s="41">
        <v>0</v>
      </c>
      <c r="O243" s="42">
        <v>410000</v>
      </c>
      <c r="P243" s="43">
        <v>0</v>
      </c>
      <c r="Q243" s="41">
        <v>410000</v>
      </c>
      <c r="R243" s="42">
        <v>0</v>
      </c>
      <c r="S243" s="43">
        <v>0</v>
      </c>
      <c r="T243" s="44">
        <v>0</v>
      </c>
      <c r="U243" s="45">
        <v>410000</v>
      </c>
      <c r="V243" s="43">
        <v>0</v>
      </c>
      <c r="W243" s="44">
        <v>410000</v>
      </c>
      <c r="X243" s="45">
        <v>20000</v>
      </c>
      <c r="Y243" s="46">
        <v>4.6500000000000004</v>
      </c>
      <c r="Z243" s="47">
        <f t="shared" si="6"/>
        <v>20000</v>
      </c>
      <c r="AA243" s="46">
        <f t="shared" si="7"/>
        <v>4.6500000000000004</v>
      </c>
      <c r="AB243" s="48" t="s">
        <v>525</v>
      </c>
      <c r="AC243" s="48" t="s">
        <v>565</v>
      </c>
      <c r="AD243" s="49"/>
    </row>
    <row r="244" spans="2:30" x14ac:dyDescent="0.15">
      <c r="B244" s="38" t="s">
        <v>266</v>
      </c>
      <c r="C244" s="39" t="s">
        <v>267</v>
      </c>
      <c r="D244" s="39" t="s">
        <v>627</v>
      </c>
      <c r="E244" s="39" t="s">
        <v>849</v>
      </c>
      <c r="F244" s="40" t="s">
        <v>510</v>
      </c>
      <c r="G244" s="40" t="s">
        <v>515</v>
      </c>
      <c r="H244" s="41">
        <v>430000</v>
      </c>
      <c r="I244" s="42">
        <v>0</v>
      </c>
      <c r="J244" s="43">
        <v>0</v>
      </c>
      <c r="K244" s="41">
        <v>0</v>
      </c>
      <c r="L244" s="42">
        <v>0</v>
      </c>
      <c r="M244" s="43">
        <v>0</v>
      </c>
      <c r="N244" s="41">
        <v>0</v>
      </c>
      <c r="O244" s="42">
        <v>410000</v>
      </c>
      <c r="P244" s="43">
        <v>0</v>
      </c>
      <c r="Q244" s="41">
        <v>410000</v>
      </c>
      <c r="R244" s="42">
        <v>0</v>
      </c>
      <c r="S244" s="43">
        <v>0</v>
      </c>
      <c r="T244" s="44">
        <v>0</v>
      </c>
      <c r="U244" s="45">
        <v>410000</v>
      </c>
      <c r="V244" s="43">
        <v>0</v>
      </c>
      <c r="W244" s="44">
        <v>410000</v>
      </c>
      <c r="X244" s="45">
        <v>20000</v>
      </c>
      <c r="Y244" s="46">
        <v>4.6500000000000004</v>
      </c>
      <c r="Z244" s="47">
        <f t="shared" si="6"/>
        <v>20000</v>
      </c>
      <c r="AA244" s="46">
        <f t="shared" si="7"/>
        <v>4.6500000000000004</v>
      </c>
      <c r="AB244" s="48" t="s">
        <v>525</v>
      </c>
      <c r="AC244" s="48" t="s">
        <v>565</v>
      </c>
      <c r="AD244" s="49"/>
    </row>
    <row r="245" spans="2:30" x14ac:dyDescent="0.15">
      <c r="B245" s="38" t="s">
        <v>0</v>
      </c>
      <c r="C245" s="39" t="s">
        <v>0</v>
      </c>
      <c r="D245" s="39"/>
      <c r="E245" s="39"/>
      <c r="F245" s="40"/>
      <c r="G245" s="40"/>
      <c r="H245" s="41"/>
      <c r="I245" s="42"/>
      <c r="J245" s="43"/>
      <c r="K245" s="41"/>
      <c r="L245" s="42"/>
      <c r="M245" s="43"/>
      <c r="N245" s="41"/>
      <c r="O245" s="42"/>
      <c r="P245" s="43"/>
      <c r="Q245" s="41"/>
      <c r="R245" s="42"/>
      <c r="S245" s="43"/>
      <c r="T245" s="44"/>
      <c r="U245" s="45"/>
      <c r="V245" s="43"/>
      <c r="W245" s="44"/>
      <c r="X245" s="45"/>
      <c r="Y245" s="46"/>
      <c r="Z245" s="47"/>
      <c r="AA245" s="46"/>
      <c r="AB245" s="48"/>
      <c r="AC245" s="48"/>
      <c r="AD245" s="49"/>
    </row>
    <row r="246" spans="2:30" x14ac:dyDescent="0.15">
      <c r="B246" s="38" t="s">
        <v>767</v>
      </c>
      <c r="C246" s="39" t="s">
        <v>268</v>
      </c>
      <c r="D246" s="39" t="s">
        <v>555</v>
      </c>
      <c r="E246" s="39"/>
      <c r="F246" s="40" t="s">
        <v>512</v>
      </c>
      <c r="G246" s="40" t="s">
        <v>524</v>
      </c>
      <c r="H246" s="41">
        <v>520000</v>
      </c>
      <c r="I246" s="42">
        <v>0</v>
      </c>
      <c r="J246" s="43">
        <v>0</v>
      </c>
      <c r="K246" s="41">
        <v>0</v>
      </c>
      <c r="L246" s="42">
        <v>359708</v>
      </c>
      <c r="M246" s="43">
        <v>70594</v>
      </c>
      <c r="N246" s="41">
        <v>430302</v>
      </c>
      <c r="O246" s="42">
        <v>0</v>
      </c>
      <c r="P246" s="43">
        <v>0</v>
      </c>
      <c r="Q246" s="41">
        <v>0</v>
      </c>
      <c r="R246" s="42">
        <v>1489</v>
      </c>
      <c r="S246" s="43">
        <v>12444</v>
      </c>
      <c r="T246" s="44">
        <v>13933</v>
      </c>
      <c r="U246" s="45">
        <v>361197</v>
      </c>
      <c r="V246" s="43">
        <v>83038</v>
      </c>
      <c r="W246" s="44">
        <v>444235</v>
      </c>
      <c r="X246" s="45">
        <v>75765</v>
      </c>
      <c r="Y246" s="46">
        <v>14.57</v>
      </c>
      <c r="Z246" s="47">
        <f t="shared" si="6"/>
        <v>158803</v>
      </c>
      <c r="AA246" s="46">
        <f t="shared" si="7"/>
        <v>30.54</v>
      </c>
      <c r="AB246" s="48" t="s">
        <v>556</v>
      </c>
      <c r="AC246" s="48" t="s">
        <v>508</v>
      </c>
      <c r="AD246" s="49"/>
    </row>
    <row r="247" spans="2:30" x14ac:dyDescent="0.15">
      <c r="B247" s="38" t="s">
        <v>269</v>
      </c>
      <c r="C247" s="39" t="s">
        <v>270</v>
      </c>
      <c r="D247" s="39" t="s">
        <v>555</v>
      </c>
      <c r="E247" s="39" t="s">
        <v>849</v>
      </c>
      <c r="F247" s="40" t="s">
        <v>512</v>
      </c>
      <c r="G247" s="40" t="s">
        <v>524</v>
      </c>
      <c r="H247" s="41">
        <v>520000</v>
      </c>
      <c r="I247" s="42">
        <v>0</v>
      </c>
      <c r="J247" s="43">
        <v>0</v>
      </c>
      <c r="K247" s="41">
        <v>0</v>
      </c>
      <c r="L247" s="42">
        <v>359708</v>
      </c>
      <c r="M247" s="43">
        <v>70594</v>
      </c>
      <c r="N247" s="41">
        <v>430302</v>
      </c>
      <c r="O247" s="42">
        <v>0</v>
      </c>
      <c r="P247" s="43">
        <v>0</v>
      </c>
      <c r="Q247" s="41">
        <v>0</v>
      </c>
      <c r="R247" s="42">
        <v>1489</v>
      </c>
      <c r="S247" s="43">
        <v>12444</v>
      </c>
      <c r="T247" s="44">
        <v>13933</v>
      </c>
      <c r="U247" s="45">
        <v>361197</v>
      </c>
      <c r="V247" s="43">
        <v>83038</v>
      </c>
      <c r="W247" s="44">
        <v>444235</v>
      </c>
      <c r="X247" s="45">
        <v>75765</v>
      </c>
      <c r="Y247" s="46">
        <v>14.57</v>
      </c>
      <c r="Z247" s="47">
        <f t="shared" si="6"/>
        <v>158803</v>
      </c>
      <c r="AA247" s="46">
        <f t="shared" si="7"/>
        <v>30.54</v>
      </c>
      <c r="AB247" s="48" t="s">
        <v>556</v>
      </c>
      <c r="AC247" s="48" t="s">
        <v>508</v>
      </c>
      <c r="AD247" s="49"/>
    </row>
    <row r="248" spans="2:30" x14ac:dyDescent="0.15">
      <c r="B248" s="38" t="s">
        <v>0</v>
      </c>
      <c r="C248" s="39" t="s">
        <v>0</v>
      </c>
      <c r="D248" s="39"/>
      <c r="E248" s="39"/>
      <c r="F248" s="40"/>
      <c r="G248" s="40"/>
      <c r="H248" s="41"/>
      <c r="I248" s="42"/>
      <c r="J248" s="43"/>
      <c r="K248" s="41"/>
      <c r="L248" s="42"/>
      <c r="M248" s="43"/>
      <c r="N248" s="41"/>
      <c r="O248" s="42"/>
      <c r="P248" s="43"/>
      <c r="Q248" s="41"/>
      <c r="R248" s="42"/>
      <c r="S248" s="43"/>
      <c r="T248" s="44"/>
      <c r="U248" s="45"/>
      <c r="V248" s="43"/>
      <c r="W248" s="44"/>
      <c r="X248" s="45"/>
      <c r="Y248" s="46"/>
      <c r="Z248" s="47"/>
      <c r="AA248" s="46"/>
      <c r="AB248" s="48"/>
      <c r="AC248" s="48"/>
      <c r="AD248" s="49"/>
    </row>
    <row r="249" spans="2:30" x14ac:dyDescent="0.15">
      <c r="B249" s="38" t="s">
        <v>768</v>
      </c>
      <c r="C249" s="39" t="s">
        <v>271</v>
      </c>
      <c r="D249" s="39" t="s">
        <v>633</v>
      </c>
      <c r="E249" s="39"/>
      <c r="F249" s="40" t="s">
        <v>512</v>
      </c>
      <c r="G249" s="40" t="s">
        <v>520</v>
      </c>
      <c r="H249" s="41">
        <v>1256962</v>
      </c>
      <c r="I249" s="42">
        <v>0</v>
      </c>
      <c r="J249" s="43">
        <v>0</v>
      </c>
      <c r="K249" s="41">
        <v>0</v>
      </c>
      <c r="L249" s="42">
        <v>635056</v>
      </c>
      <c r="M249" s="43">
        <v>103565</v>
      </c>
      <c r="N249" s="41">
        <v>738621</v>
      </c>
      <c r="O249" s="42">
        <v>0</v>
      </c>
      <c r="P249" s="43">
        <v>0</v>
      </c>
      <c r="Q249" s="41">
        <v>0</v>
      </c>
      <c r="R249" s="42">
        <v>764</v>
      </c>
      <c r="S249" s="43">
        <v>37148</v>
      </c>
      <c r="T249" s="44">
        <v>37912</v>
      </c>
      <c r="U249" s="45">
        <v>635820</v>
      </c>
      <c r="V249" s="43">
        <v>140713</v>
      </c>
      <c r="W249" s="44">
        <v>776533</v>
      </c>
      <c r="X249" s="45">
        <v>480429</v>
      </c>
      <c r="Y249" s="46">
        <v>38.22</v>
      </c>
      <c r="Z249" s="47">
        <f t="shared" si="6"/>
        <v>621142</v>
      </c>
      <c r="AA249" s="46">
        <f t="shared" si="7"/>
        <v>49.42</v>
      </c>
      <c r="AB249" s="48" t="s">
        <v>556</v>
      </c>
      <c r="AC249" s="48" t="s">
        <v>508</v>
      </c>
      <c r="AD249" s="49"/>
    </row>
    <row r="250" spans="2:30" x14ac:dyDescent="0.15">
      <c r="B250" s="38" t="s">
        <v>272</v>
      </c>
      <c r="C250" s="39" t="s">
        <v>273</v>
      </c>
      <c r="D250" s="39" t="s">
        <v>633</v>
      </c>
      <c r="E250" s="39" t="s">
        <v>849</v>
      </c>
      <c r="F250" s="40" t="s">
        <v>512</v>
      </c>
      <c r="G250" s="40" t="s">
        <v>520</v>
      </c>
      <c r="H250" s="41">
        <v>1256962</v>
      </c>
      <c r="I250" s="42">
        <v>0</v>
      </c>
      <c r="J250" s="43">
        <v>0</v>
      </c>
      <c r="K250" s="41">
        <v>0</v>
      </c>
      <c r="L250" s="42">
        <v>635056</v>
      </c>
      <c r="M250" s="43">
        <v>103565</v>
      </c>
      <c r="N250" s="41">
        <v>738621</v>
      </c>
      <c r="O250" s="42">
        <v>0</v>
      </c>
      <c r="P250" s="43">
        <v>0</v>
      </c>
      <c r="Q250" s="41">
        <v>0</v>
      </c>
      <c r="R250" s="42">
        <v>764</v>
      </c>
      <c r="S250" s="43">
        <v>37148</v>
      </c>
      <c r="T250" s="44">
        <v>37912</v>
      </c>
      <c r="U250" s="45">
        <v>635820</v>
      </c>
      <c r="V250" s="43">
        <v>140713</v>
      </c>
      <c r="W250" s="44">
        <v>776533</v>
      </c>
      <c r="X250" s="45">
        <v>480429</v>
      </c>
      <c r="Y250" s="46">
        <v>38.22</v>
      </c>
      <c r="Z250" s="47">
        <f t="shared" si="6"/>
        <v>621142</v>
      </c>
      <c r="AA250" s="46">
        <f t="shared" si="7"/>
        <v>49.42</v>
      </c>
      <c r="AB250" s="48" t="s">
        <v>556</v>
      </c>
      <c r="AC250" s="48" t="s">
        <v>508</v>
      </c>
      <c r="AD250" s="49"/>
    </row>
    <row r="251" spans="2:30" x14ac:dyDescent="0.15">
      <c r="B251" s="38" t="s">
        <v>0</v>
      </c>
      <c r="C251" s="39" t="s">
        <v>0</v>
      </c>
      <c r="D251" s="39"/>
      <c r="E251" s="39"/>
      <c r="F251" s="40"/>
      <c r="G251" s="40"/>
      <c r="H251" s="41"/>
      <c r="I251" s="42"/>
      <c r="J251" s="43"/>
      <c r="K251" s="41"/>
      <c r="L251" s="42"/>
      <c r="M251" s="43"/>
      <c r="N251" s="41"/>
      <c r="O251" s="42"/>
      <c r="P251" s="43"/>
      <c r="Q251" s="41"/>
      <c r="R251" s="42"/>
      <c r="S251" s="43"/>
      <c r="T251" s="44"/>
      <c r="U251" s="45"/>
      <c r="V251" s="43"/>
      <c r="W251" s="44"/>
      <c r="X251" s="45"/>
      <c r="Y251" s="46"/>
      <c r="Z251" s="47"/>
      <c r="AA251" s="46"/>
      <c r="AB251" s="48"/>
      <c r="AC251" s="48"/>
      <c r="AD251" s="49"/>
    </row>
    <row r="252" spans="2:30" x14ac:dyDescent="0.15">
      <c r="B252" s="38" t="s">
        <v>769</v>
      </c>
      <c r="C252" s="39" t="s">
        <v>274</v>
      </c>
      <c r="D252" s="39" t="s">
        <v>552</v>
      </c>
      <c r="E252" s="39"/>
      <c r="F252" s="40" t="s">
        <v>512</v>
      </c>
      <c r="G252" s="40" t="s">
        <v>519</v>
      </c>
      <c r="H252" s="41">
        <v>70000</v>
      </c>
      <c r="I252" s="42">
        <v>0</v>
      </c>
      <c r="J252" s="43">
        <v>0</v>
      </c>
      <c r="K252" s="41">
        <v>0</v>
      </c>
      <c r="L252" s="42">
        <v>11220</v>
      </c>
      <c r="M252" s="43">
        <v>1831</v>
      </c>
      <c r="N252" s="41">
        <v>13051</v>
      </c>
      <c r="O252" s="42">
        <v>0</v>
      </c>
      <c r="P252" s="43">
        <v>0</v>
      </c>
      <c r="Q252" s="41">
        <v>0</v>
      </c>
      <c r="R252" s="42">
        <v>4125</v>
      </c>
      <c r="S252" s="43">
        <v>657</v>
      </c>
      <c r="T252" s="44">
        <v>4782</v>
      </c>
      <c r="U252" s="45">
        <v>15345</v>
      </c>
      <c r="V252" s="43">
        <v>2488</v>
      </c>
      <c r="W252" s="44">
        <v>17833</v>
      </c>
      <c r="X252" s="45">
        <v>52167</v>
      </c>
      <c r="Y252" s="46">
        <v>74.52</v>
      </c>
      <c r="Z252" s="47">
        <f t="shared" si="6"/>
        <v>54655</v>
      </c>
      <c r="AA252" s="46">
        <f t="shared" si="7"/>
        <v>78.08</v>
      </c>
      <c r="AB252" s="48" t="s">
        <v>525</v>
      </c>
      <c r="AC252" s="48" t="s">
        <v>508</v>
      </c>
      <c r="AD252" s="49"/>
    </row>
    <row r="253" spans="2:30" x14ac:dyDescent="0.15">
      <c r="B253" s="38" t="s">
        <v>275</v>
      </c>
      <c r="C253" s="39" t="s">
        <v>276</v>
      </c>
      <c r="D253" s="39" t="s">
        <v>552</v>
      </c>
      <c r="E253" s="39" t="s">
        <v>849</v>
      </c>
      <c r="F253" s="40" t="s">
        <v>512</v>
      </c>
      <c r="G253" s="40" t="s">
        <v>519</v>
      </c>
      <c r="H253" s="41">
        <v>70000</v>
      </c>
      <c r="I253" s="42">
        <v>0</v>
      </c>
      <c r="J253" s="43">
        <v>0</v>
      </c>
      <c r="K253" s="41">
        <v>0</v>
      </c>
      <c r="L253" s="42">
        <v>11220</v>
      </c>
      <c r="M253" s="43">
        <v>1831</v>
      </c>
      <c r="N253" s="41">
        <v>13051</v>
      </c>
      <c r="O253" s="42">
        <v>0</v>
      </c>
      <c r="P253" s="43">
        <v>0</v>
      </c>
      <c r="Q253" s="41">
        <v>0</v>
      </c>
      <c r="R253" s="42">
        <v>4125</v>
      </c>
      <c r="S253" s="43">
        <v>657</v>
      </c>
      <c r="T253" s="44">
        <v>4782</v>
      </c>
      <c r="U253" s="45">
        <v>15345</v>
      </c>
      <c r="V253" s="43">
        <v>2488</v>
      </c>
      <c r="W253" s="44">
        <v>17833</v>
      </c>
      <c r="X253" s="45">
        <v>52167</v>
      </c>
      <c r="Y253" s="46">
        <v>74.52</v>
      </c>
      <c r="Z253" s="47">
        <f t="shared" si="6"/>
        <v>54655</v>
      </c>
      <c r="AA253" s="46">
        <f t="shared" si="7"/>
        <v>78.08</v>
      </c>
      <c r="AB253" s="48" t="s">
        <v>525</v>
      </c>
      <c r="AC253" s="48" t="s">
        <v>508</v>
      </c>
      <c r="AD253" s="49"/>
    </row>
    <row r="254" spans="2:30" x14ac:dyDescent="0.15">
      <c r="B254" s="38" t="s">
        <v>0</v>
      </c>
      <c r="C254" s="39" t="s">
        <v>0</v>
      </c>
      <c r="D254" s="39"/>
      <c r="E254" s="39"/>
      <c r="F254" s="40"/>
      <c r="G254" s="40"/>
      <c r="H254" s="41"/>
      <c r="I254" s="42"/>
      <c r="J254" s="43"/>
      <c r="K254" s="41"/>
      <c r="L254" s="42"/>
      <c r="M254" s="43"/>
      <c r="N254" s="41"/>
      <c r="O254" s="42"/>
      <c r="P254" s="43"/>
      <c r="Q254" s="41"/>
      <c r="R254" s="42"/>
      <c r="S254" s="43"/>
      <c r="T254" s="44"/>
      <c r="U254" s="45"/>
      <c r="V254" s="43"/>
      <c r="W254" s="44"/>
      <c r="X254" s="45"/>
      <c r="Y254" s="46"/>
      <c r="Z254" s="47"/>
      <c r="AA254" s="46"/>
      <c r="AB254" s="48"/>
      <c r="AC254" s="48"/>
      <c r="AD254" s="49"/>
    </row>
    <row r="255" spans="2:30" x14ac:dyDescent="0.15">
      <c r="B255" s="38" t="s">
        <v>770</v>
      </c>
      <c r="C255" s="39" t="s">
        <v>277</v>
      </c>
      <c r="D255" s="39" t="s">
        <v>552</v>
      </c>
      <c r="E255" s="39"/>
      <c r="F255" s="40" t="s">
        <v>512</v>
      </c>
      <c r="G255" s="40" t="s">
        <v>519</v>
      </c>
      <c r="H255" s="41">
        <v>840000</v>
      </c>
      <c r="I255" s="42">
        <v>0</v>
      </c>
      <c r="J255" s="43">
        <v>0</v>
      </c>
      <c r="K255" s="41">
        <v>0</v>
      </c>
      <c r="L255" s="42">
        <v>592597</v>
      </c>
      <c r="M255" s="43">
        <v>96641</v>
      </c>
      <c r="N255" s="41">
        <v>689238</v>
      </c>
      <c r="O255" s="42">
        <v>0</v>
      </c>
      <c r="P255" s="43">
        <v>0</v>
      </c>
      <c r="Q255" s="41">
        <v>0</v>
      </c>
      <c r="R255" s="42">
        <v>123759</v>
      </c>
      <c r="S255" s="43">
        <v>34662</v>
      </c>
      <c r="T255" s="44">
        <v>158421</v>
      </c>
      <c r="U255" s="45">
        <v>716356</v>
      </c>
      <c r="V255" s="43">
        <v>131303</v>
      </c>
      <c r="W255" s="44">
        <v>847659</v>
      </c>
      <c r="X255" s="45">
        <v>-7659</v>
      </c>
      <c r="Y255" s="46">
        <v>-0.91</v>
      </c>
      <c r="Z255" s="47">
        <f t="shared" si="6"/>
        <v>123644</v>
      </c>
      <c r="AA255" s="46">
        <f t="shared" si="7"/>
        <v>14.72</v>
      </c>
      <c r="AB255" s="48" t="s">
        <v>525</v>
      </c>
      <c r="AC255" s="48" t="s">
        <v>508</v>
      </c>
      <c r="AD255" s="49"/>
    </row>
    <row r="256" spans="2:30" x14ac:dyDescent="0.15">
      <c r="B256" s="38" t="s">
        <v>278</v>
      </c>
      <c r="C256" s="39" t="s">
        <v>279</v>
      </c>
      <c r="D256" s="39" t="s">
        <v>552</v>
      </c>
      <c r="E256" s="39" t="s">
        <v>849</v>
      </c>
      <c r="F256" s="40" t="s">
        <v>512</v>
      </c>
      <c r="G256" s="40" t="s">
        <v>519</v>
      </c>
      <c r="H256" s="41">
        <v>840000</v>
      </c>
      <c r="I256" s="42">
        <v>0</v>
      </c>
      <c r="J256" s="43">
        <v>0</v>
      </c>
      <c r="K256" s="41">
        <v>0</v>
      </c>
      <c r="L256" s="42">
        <v>592597</v>
      </c>
      <c r="M256" s="43">
        <v>96641</v>
      </c>
      <c r="N256" s="41">
        <v>689238</v>
      </c>
      <c r="O256" s="42">
        <v>0</v>
      </c>
      <c r="P256" s="43">
        <v>0</v>
      </c>
      <c r="Q256" s="41">
        <v>0</v>
      </c>
      <c r="R256" s="42">
        <v>123759</v>
      </c>
      <c r="S256" s="43">
        <v>34662</v>
      </c>
      <c r="T256" s="44">
        <v>158421</v>
      </c>
      <c r="U256" s="45">
        <v>716356</v>
      </c>
      <c r="V256" s="43">
        <v>131303</v>
      </c>
      <c r="W256" s="44">
        <v>847659</v>
      </c>
      <c r="X256" s="45">
        <v>-7659</v>
      </c>
      <c r="Y256" s="46">
        <v>-0.91</v>
      </c>
      <c r="Z256" s="47">
        <f t="shared" si="6"/>
        <v>123644</v>
      </c>
      <c r="AA256" s="46">
        <f t="shared" si="7"/>
        <v>14.72</v>
      </c>
      <c r="AB256" s="48" t="s">
        <v>525</v>
      </c>
      <c r="AC256" s="48" t="s">
        <v>508</v>
      </c>
      <c r="AD256" s="49"/>
    </row>
    <row r="257" spans="2:30" x14ac:dyDescent="0.15">
      <c r="B257" s="38" t="s">
        <v>0</v>
      </c>
      <c r="C257" s="39" t="s">
        <v>0</v>
      </c>
      <c r="D257" s="39"/>
      <c r="E257" s="39"/>
      <c r="F257" s="40"/>
      <c r="G257" s="40"/>
      <c r="H257" s="41"/>
      <c r="I257" s="42"/>
      <c r="J257" s="43"/>
      <c r="K257" s="41"/>
      <c r="L257" s="42"/>
      <c r="M257" s="43"/>
      <c r="N257" s="41"/>
      <c r="O257" s="42"/>
      <c r="P257" s="43"/>
      <c r="Q257" s="41"/>
      <c r="R257" s="42"/>
      <c r="S257" s="43"/>
      <c r="T257" s="44"/>
      <c r="U257" s="45"/>
      <c r="V257" s="43"/>
      <c r="W257" s="44"/>
      <c r="X257" s="45"/>
      <c r="Y257" s="46"/>
      <c r="Z257" s="47"/>
      <c r="AA257" s="46"/>
      <c r="AB257" s="48"/>
      <c r="AC257" s="48"/>
      <c r="AD257" s="49"/>
    </row>
    <row r="258" spans="2:30" x14ac:dyDescent="0.15">
      <c r="B258" s="38" t="s">
        <v>771</v>
      </c>
      <c r="C258" s="39" t="s">
        <v>280</v>
      </c>
      <c r="D258" s="39" t="s">
        <v>594</v>
      </c>
      <c r="E258" s="39"/>
      <c r="F258" s="40" t="s">
        <v>509</v>
      </c>
      <c r="G258" s="40" t="s">
        <v>515</v>
      </c>
      <c r="H258" s="41">
        <v>557340</v>
      </c>
      <c r="I258" s="42">
        <v>0</v>
      </c>
      <c r="J258" s="43">
        <v>0</v>
      </c>
      <c r="K258" s="41">
        <v>0</v>
      </c>
      <c r="L258" s="42">
        <v>387500</v>
      </c>
      <c r="M258" s="43">
        <v>94505</v>
      </c>
      <c r="N258" s="41">
        <v>482005</v>
      </c>
      <c r="O258" s="42">
        <v>0</v>
      </c>
      <c r="P258" s="43">
        <v>0</v>
      </c>
      <c r="Q258" s="41">
        <v>0</v>
      </c>
      <c r="R258" s="42">
        <v>0</v>
      </c>
      <c r="S258" s="43">
        <v>35602</v>
      </c>
      <c r="T258" s="44">
        <v>35602</v>
      </c>
      <c r="U258" s="45">
        <v>387500</v>
      </c>
      <c r="V258" s="43">
        <v>130107</v>
      </c>
      <c r="W258" s="44">
        <v>517607</v>
      </c>
      <c r="X258" s="45">
        <v>39733</v>
      </c>
      <c r="Y258" s="46">
        <v>7.13</v>
      </c>
      <c r="Z258" s="47">
        <f t="shared" si="6"/>
        <v>169840</v>
      </c>
      <c r="AA258" s="46">
        <f t="shared" si="7"/>
        <v>30.47</v>
      </c>
      <c r="AB258" s="48" t="s">
        <v>556</v>
      </c>
      <c r="AC258" s="48" t="s">
        <v>508</v>
      </c>
      <c r="AD258" s="49"/>
    </row>
    <row r="259" spans="2:30" x14ac:dyDescent="0.15">
      <c r="B259" s="38" t="s">
        <v>281</v>
      </c>
      <c r="C259" s="39" t="s">
        <v>282</v>
      </c>
      <c r="D259" s="39" t="s">
        <v>594</v>
      </c>
      <c r="E259" s="39" t="s">
        <v>849</v>
      </c>
      <c r="F259" s="40" t="s">
        <v>509</v>
      </c>
      <c r="G259" s="40" t="s">
        <v>515</v>
      </c>
      <c r="H259" s="41">
        <v>557340</v>
      </c>
      <c r="I259" s="42">
        <v>0</v>
      </c>
      <c r="J259" s="43">
        <v>0</v>
      </c>
      <c r="K259" s="41">
        <v>0</v>
      </c>
      <c r="L259" s="42">
        <v>387500</v>
      </c>
      <c r="M259" s="43">
        <v>94505</v>
      </c>
      <c r="N259" s="41">
        <v>482005</v>
      </c>
      <c r="O259" s="42">
        <v>0</v>
      </c>
      <c r="P259" s="43">
        <v>0</v>
      </c>
      <c r="Q259" s="41">
        <v>0</v>
      </c>
      <c r="R259" s="42">
        <v>0</v>
      </c>
      <c r="S259" s="43">
        <v>35602</v>
      </c>
      <c r="T259" s="44">
        <v>35602</v>
      </c>
      <c r="U259" s="45">
        <v>387500</v>
      </c>
      <c r="V259" s="43">
        <v>130107</v>
      </c>
      <c r="W259" s="44">
        <v>517607</v>
      </c>
      <c r="X259" s="45">
        <v>39733</v>
      </c>
      <c r="Y259" s="46">
        <v>7.13</v>
      </c>
      <c r="Z259" s="47">
        <f t="shared" si="6"/>
        <v>169840</v>
      </c>
      <c r="AA259" s="46">
        <f t="shared" si="7"/>
        <v>30.47</v>
      </c>
      <c r="AB259" s="48" t="s">
        <v>556</v>
      </c>
      <c r="AC259" s="48" t="s">
        <v>508</v>
      </c>
      <c r="AD259" s="49"/>
    </row>
    <row r="260" spans="2:30" x14ac:dyDescent="0.15">
      <c r="B260" s="38" t="s">
        <v>0</v>
      </c>
      <c r="C260" s="39" t="s">
        <v>0</v>
      </c>
      <c r="D260" s="39"/>
      <c r="E260" s="39"/>
      <c r="F260" s="40"/>
      <c r="G260" s="40"/>
      <c r="H260" s="41"/>
      <c r="I260" s="42"/>
      <c r="J260" s="43"/>
      <c r="K260" s="41"/>
      <c r="L260" s="42"/>
      <c r="M260" s="43"/>
      <c r="N260" s="41"/>
      <c r="O260" s="42"/>
      <c r="P260" s="43"/>
      <c r="Q260" s="41"/>
      <c r="R260" s="42"/>
      <c r="S260" s="43"/>
      <c r="T260" s="44"/>
      <c r="U260" s="45"/>
      <c r="V260" s="43"/>
      <c r="W260" s="44"/>
      <c r="X260" s="45"/>
      <c r="Y260" s="46"/>
      <c r="Z260" s="47"/>
      <c r="AA260" s="46"/>
      <c r="AB260" s="48"/>
      <c r="AC260" s="48"/>
      <c r="AD260" s="49"/>
    </row>
    <row r="261" spans="2:30" x14ac:dyDescent="0.15">
      <c r="B261" s="38" t="s">
        <v>772</v>
      </c>
      <c r="C261" s="39" t="s">
        <v>283</v>
      </c>
      <c r="D261" s="39" t="s">
        <v>635</v>
      </c>
      <c r="E261" s="39"/>
      <c r="F261" s="40" t="s">
        <v>512</v>
      </c>
      <c r="G261" s="40" t="s">
        <v>523</v>
      </c>
      <c r="H261" s="41">
        <v>51000</v>
      </c>
      <c r="I261" s="42">
        <v>0</v>
      </c>
      <c r="J261" s="43">
        <v>0</v>
      </c>
      <c r="K261" s="41">
        <v>0</v>
      </c>
      <c r="L261" s="42">
        <v>0</v>
      </c>
      <c r="M261" s="43">
        <v>0</v>
      </c>
      <c r="N261" s="41">
        <v>0</v>
      </c>
      <c r="O261" s="42">
        <v>0</v>
      </c>
      <c r="P261" s="43">
        <v>0</v>
      </c>
      <c r="Q261" s="41">
        <v>0</v>
      </c>
      <c r="R261" s="42">
        <v>630</v>
      </c>
      <c r="S261" s="43">
        <v>0</v>
      </c>
      <c r="T261" s="44">
        <v>630</v>
      </c>
      <c r="U261" s="45">
        <v>630</v>
      </c>
      <c r="V261" s="43">
        <v>0</v>
      </c>
      <c r="W261" s="44">
        <v>630</v>
      </c>
      <c r="X261" s="45">
        <v>50370</v>
      </c>
      <c r="Y261" s="46">
        <v>98.76</v>
      </c>
      <c r="Z261" s="47">
        <f t="shared" si="6"/>
        <v>50370</v>
      </c>
      <c r="AA261" s="46">
        <f t="shared" si="7"/>
        <v>98.76</v>
      </c>
      <c r="AB261" s="48" t="s">
        <v>525</v>
      </c>
      <c r="AC261" s="48" t="s">
        <v>508</v>
      </c>
      <c r="AD261" s="49"/>
    </row>
    <row r="262" spans="2:30" x14ac:dyDescent="0.15">
      <c r="B262" s="38" t="s">
        <v>284</v>
      </c>
      <c r="C262" s="39" t="s">
        <v>285</v>
      </c>
      <c r="D262" s="39" t="s">
        <v>635</v>
      </c>
      <c r="E262" s="39" t="s">
        <v>849</v>
      </c>
      <c r="F262" s="40" t="s">
        <v>512</v>
      </c>
      <c r="G262" s="40" t="s">
        <v>523</v>
      </c>
      <c r="H262" s="41">
        <v>51000</v>
      </c>
      <c r="I262" s="42">
        <v>0</v>
      </c>
      <c r="J262" s="43">
        <v>0</v>
      </c>
      <c r="K262" s="41">
        <v>0</v>
      </c>
      <c r="L262" s="42">
        <v>0</v>
      </c>
      <c r="M262" s="43">
        <v>0</v>
      </c>
      <c r="N262" s="41">
        <v>0</v>
      </c>
      <c r="O262" s="42">
        <v>0</v>
      </c>
      <c r="P262" s="43">
        <v>0</v>
      </c>
      <c r="Q262" s="41">
        <v>0</v>
      </c>
      <c r="R262" s="42">
        <v>630</v>
      </c>
      <c r="S262" s="43">
        <v>0</v>
      </c>
      <c r="T262" s="44">
        <v>630</v>
      </c>
      <c r="U262" s="45">
        <v>630</v>
      </c>
      <c r="V262" s="43">
        <v>0</v>
      </c>
      <c r="W262" s="44">
        <v>630</v>
      </c>
      <c r="X262" s="45">
        <v>50370</v>
      </c>
      <c r="Y262" s="46">
        <v>98.76</v>
      </c>
      <c r="Z262" s="47">
        <f t="shared" si="6"/>
        <v>50370</v>
      </c>
      <c r="AA262" s="46">
        <f t="shared" si="7"/>
        <v>98.76</v>
      </c>
      <c r="AB262" s="48" t="s">
        <v>525</v>
      </c>
      <c r="AC262" s="48" t="s">
        <v>508</v>
      </c>
      <c r="AD262" s="49"/>
    </row>
    <row r="263" spans="2:30" x14ac:dyDescent="0.15">
      <c r="B263" s="38" t="s">
        <v>0</v>
      </c>
      <c r="C263" s="39" t="s">
        <v>0</v>
      </c>
      <c r="D263" s="39"/>
      <c r="E263" s="39"/>
      <c r="F263" s="40"/>
      <c r="G263" s="40"/>
      <c r="H263" s="41"/>
      <c r="I263" s="42"/>
      <c r="J263" s="43"/>
      <c r="K263" s="41"/>
      <c r="L263" s="42"/>
      <c r="M263" s="43"/>
      <c r="N263" s="41"/>
      <c r="O263" s="42"/>
      <c r="P263" s="43"/>
      <c r="Q263" s="41"/>
      <c r="R263" s="42"/>
      <c r="S263" s="43"/>
      <c r="T263" s="44"/>
      <c r="U263" s="45"/>
      <c r="V263" s="43"/>
      <c r="W263" s="44"/>
      <c r="X263" s="45"/>
      <c r="Y263" s="46"/>
      <c r="Z263" s="47"/>
      <c r="AA263" s="46"/>
      <c r="AB263" s="48"/>
      <c r="AC263" s="48"/>
      <c r="AD263" s="49"/>
    </row>
    <row r="264" spans="2:30" x14ac:dyDescent="0.15">
      <c r="B264" s="38" t="s">
        <v>773</v>
      </c>
      <c r="C264" s="39" t="s">
        <v>286</v>
      </c>
      <c r="D264" s="39" t="s">
        <v>555</v>
      </c>
      <c r="E264" s="39"/>
      <c r="F264" s="40" t="s">
        <v>512</v>
      </c>
      <c r="G264" s="40" t="s">
        <v>524</v>
      </c>
      <c r="H264" s="41">
        <v>580000</v>
      </c>
      <c r="I264" s="42">
        <v>0</v>
      </c>
      <c r="J264" s="43">
        <v>0</v>
      </c>
      <c r="K264" s="41">
        <v>0</v>
      </c>
      <c r="L264" s="42">
        <v>284210</v>
      </c>
      <c r="M264" s="43">
        <v>55777</v>
      </c>
      <c r="N264" s="41">
        <v>339987</v>
      </c>
      <c r="O264" s="42">
        <v>0</v>
      </c>
      <c r="P264" s="43">
        <v>0</v>
      </c>
      <c r="Q264" s="41">
        <v>0</v>
      </c>
      <c r="R264" s="42">
        <v>0</v>
      </c>
      <c r="S264" s="43">
        <v>9834</v>
      </c>
      <c r="T264" s="44">
        <v>9834</v>
      </c>
      <c r="U264" s="45">
        <v>284210</v>
      </c>
      <c r="V264" s="43">
        <v>65611</v>
      </c>
      <c r="W264" s="44">
        <v>349821</v>
      </c>
      <c r="X264" s="45">
        <v>230179</v>
      </c>
      <c r="Y264" s="46">
        <v>39.69</v>
      </c>
      <c r="Z264" s="47">
        <f t="shared" ref="Z264:Z325" si="8">H264-U264</f>
        <v>295790</v>
      </c>
      <c r="AA264" s="46">
        <f t="shared" ref="AA264:AA325" si="9">IF(H264=0,0,ROUND(Z264/H264%,2))</f>
        <v>51</v>
      </c>
      <c r="AB264" s="48" t="s">
        <v>528</v>
      </c>
      <c r="AC264" s="48" t="s">
        <v>508</v>
      </c>
      <c r="AD264" s="49"/>
    </row>
    <row r="265" spans="2:30" x14ac:dyDescent="0.15">
      <c r="B265" s="38" t="s">
        <v>287</v>
      </c>
      <c r="C265" s="39" t="s">
        <v>288</v>
      </c>
      <c r="D265" s="39" t="s">
        <v>555</v>
      </c>
      <c r="E265" s="39" t="s">
        <v>849</v>
      </c>
      <c r="F265" s="40" t="s">
        <v>512</v>
      </c>
      <c r="G265" s="40" t="s">
        <v>524</v>
      </c>
      <c r="H265" s="41">
        <v>580000</v>
      </c>
      <c r="I265" s="42">
        <v>0</v>
      </c>
      <c r="J265" s="43">
        <v>0</v>
      </c>
      <c r="K265" s="41">
        <v>0</v>
      </c>
      <c r="L265" s="42">
        <v>284210</v>
      </c>
      <c r="M265" s="43">
        <v>55777</v>
      </c>
      <c r="N265" s="41">
        <v>339987</v>
      </c>
      <c r="O265" s="42">
        <v>0</v>
      </c>
      <c r="P265" s="43">
        <v>0</v>
      </c>
      <c r="Q265" s="41">
        <v>0</v>
      </c>
      <c r="R265" s="42">
        <v>0</v>
      </c>
      <c r="S265" s="43">
        <v>9834</v>
      </c>
      <c r="T265" s="44">
        <v>9834</v>
      </c>
      <c r="U265" s="45">
        <v>284210</v>
      </c>
      <c r="V265" s="43">
        <v>65611</v>
      </c>
      <c r="W265" s="44">
        <v>349821</v>
      </c>
      <c r="X265" s="45">
        <v>230179</v>
      </c>
      <c r="Y265" s="46">
        <v>39.69</v>
      </c>
      <c r="Z265" s="47">
        <f t="shared" si="8"/>
        <v>295790</v>
      </c>
      <c r="AA265" s="46">
        <f t="shared" si="9"/>
        <v>51</v>
      </c>
      <c r="AB265" s="48" t="s">
        <v>528</v>
      </c>
      <c r="AC265" s="48" t="s">
        <v>508</v>
      </c>
      <c r="AD265" s="49"/>
    </row>
    <row r="266" spans="2:30" x14ac:dyDescent="0.15">
      <c r="B266" s="38" t="s">
        <v>0</v>
      </c>
      <c r="C266" s="39" t="s">
        <v>0</v>
      </c>
      <c r="D266" s="39"/>
      <c r="E266" s="39"/>
      <c r="F266" s="40"/>
      <c r="G266" s="40"/>
      <c r="H266" s="41"/>
      <c r="I266" s="42"/>
      <c r="J266" s="43"/>
      <c r="K266" s="41"/>
      <c r="L266" s="42"/>
      <c r="M266" s="43"/>
      <c r="N266" s="41"/>
      <c r="O266" s="42"/>
      <c r="P266" s="43"/>
      <c r="Q266" s="41"/>
      <c r="R266" s="42"/>
      <c r="S266" s="43"/>
      <c r="T266" s="44"/>
      <c r="U266" s="45"/>
      <c r="V266" s="43"/>
      <c r="W266" s="44"/>
      <c r="X266" s="45"/>
      <c r="Y266" s="46"/>
      <c r="Z266" s="47"/>
      <c r="AA266" s="46"/>
      <c r="AB266" s="48"/>
      <c r="AC266" s="48"/>
      <c r="AD266" s="49"/>
    </row>
    <row r="267" spans="2:30" x14ac:dyDescent="0.15">
      <c r="B267" s="38" t="s">
        <v>774</v>
      </c>
      <c r="C267" s="39" t="s">
        <v>289</v>
      </c>
      <c r="D267" s="39" t="s">
        <v>555</v>
      </c>
      <c r="E267" s="39"/>
      <c r="F267" s="40" t="s">
        <v>512</v>
      </c>
      <c r="G267" s="40" t="s">
        <v>524</v>
      </c>
      <c r="H267" s="41">
        <v>550000</v>
      </c>
      <c r="I267" s="42">
        <v>0</v>
      </c>
      <c r="J267" s="43">
        <v>0</v>
      </c>
      <c r="K267" s="41">
        <v>0</v>
      </c>
      <c r="L267" s="42">
        <v>249328</v>
      </c>
      <c r="M267" s="43">
        <v>48931</v>
      </c>
      <c r="N267" s="41">
        <v>298259</v>
      </c>
      <c r="O267" s="42">
        <v>0</v>
      </c>
      <c r="P267" s="43">
        <v>0</v>
      </c>
      <c r="Q267" s="41">
        <v>0</v>
      </c>
      <c r="R267" s="42">
        <v>0</v>
      </c>
      <c r="S267" s="43">
        <v>8625</v>
      </c>
      <c r="T267" s="44">
        <v>8625</v>
      </c>
      <c r="U267" s="45">
        <v>249328</v>
      </c>
      <c r="V267" s="43">
        <v>57556</v>
      </c>
      <c r="W267" s="44">
        <v>306884</v>
      </c>
      <c r="X267" s="45">
        <v>243116</v>
      </c>
      <c r="Y267" s="46">
        <v>44.2</v>
      </c>
      <c r="Z267" s="47">
        <f t="shared" si="8"/>
        <v>300672</v>
      </c>
      <c r="AA267" s="46">
        <f t="shared" si="9"/>
        <v>54.67</v>
      </c>
      <c r="AB267" s="48" t="s">
        <v>528</v>
      </c>
      <c r="AC267" s="48" t="s">
        <v>508</v>
      </c>
      <c r="AD267" s="49"/>
    </row>
    <row r="268" spans="2:30" x14ac:dyDescent="0.15">
      <c r="B268" s="38" t="s">
        <v>290</v>
      </c>
      <c r="C268" s="39" t="s">
        <v>291</v>
      </c>
      <c r="D268" s="39" t="s">
        <v>555</v>
      </c>
      <c r="E268" s="39" t="s">
        <v>849</v>
      </c>
      <c r="F268" s="40" t="s">
        <v>512</v>
      </c>
      <c r="G268" s="40" t="s">
        <v>524</v>
      </c>
      <c r="H268" s="41">
        <v>550000</v>
      </c>
      <c r="I268" s="42">
        <v>0</v>
      </c>
      <c r="J268" s="43">
        <v>0</v>
      </c>
      <c r="K268" s="41">
        <v>0</v>
      </c>
      <c r="L268" s="42">
        <v>249328</v>
      </c>
      <c r="M268" s="43">
        <v>48931</v>
      </c>
      <c r="N268" s="41">
        <v>298259</v>
      </c>
      <c r="O268" s="42">
        <v>0</v>
      </c>
      <c r="P268" s="43">
        <v>0</v>
      </c>
      <c r="Q268" s="41">
        <v>0</v>
      </c>
      <c r="R268" s="42">
        <v>0</v>
      </c>
      <c r="S268" s="43">
        <v>8625</v>
      </c>
      <c r="T268" s="44">
        <v>8625</v>
      </c>
      <c r="U268" s="45">
        <v>249328</v>
      </c>
      <c r="V268" s="43">
        <v>57556</v>
      </c>
      <c r="W268" s="44">
        <v>306884</v>
      </c>
      <c r="X268" s="45">
        <v>243116</v>
      </c>
      <c r="Y268" s="46">
        <v>44.2</v>
      </c>
      <c r="Z268" s="47">
        <f t="shared" si="8"/>
        <v>300672</v>
      </c>
      <c r="AA268" s="46">
        <f t="shared" si="9"/>
        <v>54.67</v>
      </c>
      <c r="AB268" s="48" t="s">
        <v>528</v>
      </c>
      <c r="AC268" s="48" t="s">
        <v>508</v>
      </c>
      <c r="AD268" s="49"/>
    </row>
    <row r="269" spans="2:30" x14ac:dyDescent="0.15">
      <c r="B269" s="38" t="s">
        <v>0</v>
      </c>
      <c r="C269" s="39" t="s">
        <v>0</v>
      </c>
      <c r="D269" s="39"/>
      <c r="E269" s="39"/>
      <c r="F269" s="40"/>
      <c r="G269" s="40"/>
      <c r="H269" s="41"/>
      <c r="I269" s="42"/>
      <c r="J269" s="43"/>
      <c r="K269" s="41"/>
      <c r="L269" s="42"/>
      <c r="M269" s="43"/>
      <c r="N269" s="41"/>
      <c r="O269" s="42"/>
      <c r="P269" s="43"/>
      <c r="Q269" s="41"/>
      <c r="R269" s="42"/>
      <c r="S269" s="43"/>
      <c r="T269" s="44"/>
      <c r="U269" s="45"/>
      <c r="V269" s="43"/>
      <c r="W269" s="44"/>
      <c r="X269" s="45"/>
      <c r="Y269" s="46"/>
      <c r="Z269" s="47"/>
      <c r="AA269" s="46"/>
      <c r="AB269" s="48"/>
      <c r="AC269" s="48"/>
      <c r="AD269" s="49"/>
    </row>
    <row r="270" spans="2:30" x14ac:dyDescent="0.15">
      <c r="B270" s="38" t="s">
        <v>775</v>
      </c>
      <c r="C270" s="39" t="s">
        <v>23</v>
      </c>
      <c r="D270" s="39" t="s">
        <v>564</v>
      </c>
      <c r="E270" s="39"/>
      <c r="F270" s="40" t="s">
        <v>511</v>
      </c>
      <c r="G270" s="40" t="s">
        <v>518</v>
      </c>
      <c r="H270" s="41">
        <v>2559000</v>
      </c>
      <c r="I270" s="42">
        <v>0</v>
      </c>
      <c r="J270" s="43">
        <v>0</v>
      </c>
      <c r="K270" s="41">
        <v>0</v>
      </c>
      <c r="L270" s="42">
        <v>1473259</v>
      </c>
      <c r="M270" s="43">
        <v>248530</v>
      </c>
      <c r="N270" s="41">
        <v>1721789</v>
      </c>
      <c r="O270" s="42">
        <v>461373</v>
      </c>
      <c r="P270" s="43">
        <v>0</v>
      </c>
      <c r="Q270" s="41">
        <v>461373</v>
      </c>
      <c r="R270" s="42">
        <v>36019</v>
      </c>
      <c r="S270" s="43">
        <v>119118</v>
      </c>
      <c r="T270" s="44">
        <v>155137</v>
      </c>
      <c r="U270" s="45">
        <v>1970651</v>
      </c>
      <c r="V270" s="43">
        <v>367648</v>
      </c>
      <c r="W270" s="44">
        <v>2338299</v>
      </c>
      <c r="X270" s="45">
        <v>220701</v>
      </c>
      <c r="Y270" s="46">
        <v>8.6199999999999992</v>
      </c>
      <c r="Z270" s="47">
        <f t="shared" si="8"/>
        <v>588349</v>
      </c>
      <c r="AA270" s="46">
        <f t="shared" si="9"/>
        <v>22.99</v>
      </c>
      <c r="AB270" s="48" t="s">
        <v>525</v>
      </c>
      <c r="AC270" s="48" t="s">
        <v>508</v>
      </c>
      <c r="AD270" s="49"/>
    </row>
    <row r="271" spans="2:30" x14ac:dyDescent="0.15">
      <c r="B271" s="38" t="s">
        <v>292</v>
      </c>
      <c r="C271" s="39" t="s">
        <v>293</v>
      </c>
      <c r="D271" s="39" t="s">
        <v>564</v>
      </c>
      <c r="E271" s="39" t="s">
        <v>849</v>
      </c>
      <c r="F271" s="40" t="s">
        <v>511</v>
      </c>
      <c r="G271" s="40" t="s">
        <v>518</v>
      </c>
      <c r="H271" s="41">
        <v>2559000</v>
      </c>
      <c r="I271" s="42">
        <v>0</v>
      </c>
      <c r="J271" s="43">
        <v>0</v>
      </c>
      <c r="K271" s="41">
        <v>0</v>
      </c>
      <c r="L271" s="42">
        <v>1473259</v>
      </c>
      <c r="M271" s="43">
        <v>248530</v>
      </c>
      <c r="N271" s="41">
        <v>1721789</v>
      </c>
      <c r="O271" s="42">
        <v>461373</v>
      </c>
      <c r="P271" s="43">
        <v>0</v>
      </c>
      <c r="Q271" s="41">
        <v>461373</v>
      </c>
      <c r="R271" s="42">
        <v>36019</v>
      </c>
      <c r="S271" s="43">
        <v>119118</v>
      </c>
      <c r="T271" s="44">
        <v>155137</v>
      </c>
      <c r="U271" s="45">
        <v>1970651</v>
      </c>
      <c r="V271" s="43">
        <v>367648</v>
      </c>
      <c r="W271" s="44">
        <v>2338299</v>
      </c>
      <c r="X271" s="45">
        <v>220701</v>
      </c>
      <c r="Y271" s="46">
        <v>8.6199999999999992</v>
      </c>
      <c r="Z271" s="47">
        <f t="shared" si="8"/>
        <v>588349</v>
      </c>
      <c r="AA271" s="46">
        <f t="shared" si="9"/>
        <v>22.99</v>
      </c>
      <c r="AB271" s="48" t="s">
        <v>525</v>
      </c>
      <c r="AC271" s="48" t="s">
        <v>508</v>
      </c>
      <c r="AD271" s="49"/>
    </row>
    <row r="272" spans="2:30" x14ac:dyDescent="0.15">
      <c r="B272" s="38" t="s">
        <v>0</v>
      </c>
      <c r="C272" s="39" t="s">
        <v>0</v>
      </c>
      <c r="D272" s="39"/>
      <c r="E272" s="39"/>
      <c r="F272" s="40"/>
      <c r="G272" s="40"/>
      <c r="H272" s="41"/>
      <c r="I272" s="42"/>
      <c r="J272" s="43"/>
      <c r="K272" s="41"/>
      <c r="L272" s="42"/>
      <c r="M272" s="43"/>
      <c r="N272" s="41"/>
      <c r="O272" s="42"/>
      <c r="P272" s="43"/>
      <c r="Q272" s="41"/>
      <c r="R272" s="42"/>
      <c r="S272" s="43"/>
      <c r="T272" s="44"/>
      <c r="U272" s="45"/>
      <c r="V272" s="43"/>
      <c r="W272" s="44"/>
      <c r="X272" s="45"/>
      <c r="Y272" s="46"/>
      <c r="Z272" s="47"/>
      <c r="AA272" s="46"/>
      <c r="AB272" s="48"/>
      <c r="AC272" s="48"/>
      <c r="AD272" s="49"/>
    </row>
    <row r="273" spans="2:30" x14ac:dyDescent="0.15">
      <c r="B273" s="38" t="s">
        <v>776</v>
      </c>
      <c r="C273" s="39" t="s">
        <v>294</v>
      </c>
      <c r="D273" s="39" t="s">
        <v>634</v>
      </c>
      <c r="E273" s="39"/>
      <c r="F273" s="40" t="s">
        <v>509</v>
      </c>
      <c r="G273" s="40" t="s">
        <v>515</v>
      </c>
      <c r="H273" s="41">
        <v>1280000</v>
      </c>
      <c r="I273" s="42">
        <v>0</v>
      </c>
      <c r="J273" s="43">
        <v>0</v>
      </c>
      <c r="K273" s="41">
        <v>0</v>
      </c>
      <c r="L273" s="42">
        <v>871763</v>
      </c>
      <c r="M273" s="43">
        <v>212608</v>
      </c>
      <c r="N273" s="41">
        <v>1084371</v>
      </c>
      <c r="O273" s="42">
        <v>0</v>
      </c>
      <c r="P273" s="43">
        <v>0</v>
      </c>
      <c r="Q273" s="41">
        <v>0</v>
      </c>
      <c r="R273" s="42">
        <v>21131</v>
      </c>
      <c r="S273" s="43">
        <v>80098</v>
      </c>
      <c r="T273" s="44">
        <v>101229</v>
      </c>
      <c r="U273" s="45">
        <v>892894</v>
      </c>
      <c r="V273" s="43">
        <v>292706</v>
      </c>
      <c r="W273" s="44">
        <v>1185600</v>
      </c>
      <c r="X273" s="45">
        <v>94400</v>
      </c>
      <c r="Y273" s="46">
        <v>7.38</v>
      </c>
      <c r="Z273" s="47">
        <f t="shared" si="8"/>
        <v>387106</v>
      </c>
      <c r="AA273" s="46">
        <f t="shared" si="9"/>
        <v>30.24</v>
      </c>
      <c r="AB273" s="48" t="s">
        <v>525</v>
      </c>
      <c r="AC273" s="48" t="s">
        <v>508</v>
      </c>
      <c r="AD273" s="49"/>
    </row>
    <row r="274" spans="2:30" x14ac:dyDescent="0.15">
      <c r="B274" s="38" t="s">
        <v>295</v>
      </c>
      <c r="C274" s="39" t="s">
        <v>296</v>
      </c>
      <c r="D274" s="39" t="s">
        <v>634</v>
      </c>
      <c r="E274" s="39" t="s">
        <v>849</v>
      </c>
      <c r="F274" s="40" t="s">
        <v>509</v>
      </c>
      <c r="G274" s="40" t="s">
        <v>515</v>
      </c>
      <c r="H274" s="41">
        <v>1280000</v>
      </c>
      <c r="I274" s="42">
        <v>0</v>
      </c>
      <c r="J274" s="43">
        <v>0</v>
      </c>
      <c r="K274" s="41">
        <v>0</v>
      </c>
      <c r="L274" s="42">
        <v>871763</v>
      </c>
      <c r="M274" s="43">
        <v>212608</v>
      </c>
      <c r="N274" s="41">
        <v>1084371</v>
      </c>
      <c r="O274" s="42">
        <v>0</v>
      </c>
      <c r="P274" s="43">
        <v>0</v>
      </c>
      <c r="Q274" s="41">
        <v>0</v>
      </c>
      <c r="R274" s="42">
        <v>21131</v>
      </c>
      <c r="S274" s="43">
        <v>80098</v>
      </c>
      <c r="T274" s="44">
        <v>101229</v>
      </c>
      <c r="U274" s="45">
        <v>892894</v>
      </c>
      <c r="V274" s="43">
        <v>292706</v>
      </c>
      <c r="W274" s="44">
        <v>1185600</v>
      </c>
      <c r="X274" s="45">
        <v>94400</v>
      </c>
      <c r="Y274" s="46">
        <v>7.38</v>
      </c>
      <c r="Z274" s="47">
        <f t="shared" si="8"/>
        <v>387106</v>
      </c>
      <c r="AA274" s="46">
        <f t="shared" si="9"/>
        <v>30.24</v>
      </c>
      <c r="AB274" s="48" t="s">
        <v>525</v>
      </c>
      <c r="AC274" s="48" t="s">
        <v>508</v>
      </c>
      <c r="AD274" s="49"/>
    </row>
    <row r="275" spans="2:30" x14ac:dyDescent="0.15">
      <c r="B275" s="38" t="s">
        <v>0</v>
      </c>
      <c r="C275" s="39" t="s">
        <v>0</v>
      </c>
      <c r="D275" s="39"/>
      <c r="E275" s="39"/>
      <c r="F275" s="40"/>
      <c r="G275" s="40"/>
      <c r="H275" s="41"/>
      <c r="I275" s="42"/>
      <c r="J275" s="43"/>
      <c r="K275" s="41"/>
      <c r="L275" s="42"/>
      <c r="M275" s="43"/>
      <c r="N275" s="41"/>
      <c r="O275" s="42"/>
      <c r="P275" s="43"/>
      <c r="Q275" s="41"/>
      <c r="R275" s="42"/>
      <c r="S275" s="43"/>
      <c r="T275" s="44"/>
      <c r="U275" s="45"/>
      <c r="V275" s="43"/>
      <c r="W275" s="44"/>
      <c r="X275" s="45"/>
      <c r="Y275" s="46"/>
      <c r="Z275" s="47"/>
      <c r="AA275" s="46"/>
      <c r="AB275" s="48"/>
      <c r="AC275" s="48"/>
      <c r="AD275" s="49"/>
    </row>
    <row r="276" spans="2:30" x14ac:dyDescent="0.15">
      <c r="B276" s="38" t="s">
        <v>777</v>
      </c>
      <c r="C276" s="39" t="s">
        <v>297</v>
      </c>
      <c r="D276" s="39" t="s">
        <v>564</v>
      </c>
      <c r="E276" s="39"/>
      <c r="F276" s="40" t="s">
        <v>511</v>
      </c>
      <c r="G276" s="40" t="s">
        <v>517</v>
      </c>
      <c r="H276" s="41">
        <v>130000</v>
      </c>
      <c r="I276" s="42">
        <v>0</v>
      </c>
      <c r="J276" s="43">
        <v>0</v>
      </c>
      <c r="K276" s="41">
        <v>0</v>
      </c>
      <c r="L276" s="42">
        <v>4472</v>
      </c>
      <c r="M276" s="43">
        <v>1042</v>
      </c>
      <c r="N276" s="41">
        <v>5514</v>
      </c>
      <c r="O276" s="42">
        <v>0</v>
      </c>
      <c r="P276" s="43">
        <v>0</v>
      </c>
      <c r="Q276" s="41">
        <v>0</v>
      </c>
      <c r="R276" s="42">
        <v>207</v>
      </c>
      <c r="S276" s="43">
        <v>3576</v>
      </c>
      <c r="T276" s="44">
        <v>3783</v>
      </c>
      <c r="U276" s="45">
        <v>4679</v>
      </c>
      <c r="V276" s="43">
        <v>4618</v>
      </c>
      <c r="W276" s="44">
        <v>9297</v>
      </c>
      <c r="X276" s="45">
        <v>120703</v>
      </c>
      <c r="Y276" s="46">
        <v>92.85</v>
      </c>
      <c r="Z276" s="47">
        <f t="shared" si="8"/>
        <v>125321</v>
      </c>
      <c r="AA276" s="46">
        <f t="shared" si="9"/>
        <v>96.4</v>
      </c>
      <c r="AB276" s="48" t="s">
        <v>525</v>
      </c>
      <c r="AC276" s="48" t="s">
        <v>508</v>
      </c>
      <c r="AD276" s="49"/>
    </row>
    <row r="277" spans="2:30" x14ac:dyDescent="0.15">
      <c r="B277" s="38" t="s">
        <v>298</v>
      </c>
      <c r="C277" s="39" t="s">
        <v>299</v>
      </c>
      <c r="D277" s="39" t="s">
        <v>564</v>
      </c>
      <c r="E277" s="39" t="s">
        <v>849</v>
      </c>
      <c r="F277" s="40" t="s">
        <v>511</v>
      </c>
      <c r="G277" s="40" t="s">
        <v>517</v>
      </c>
      <c r="H277" s="41">
        <v>130000</v>
      </c>
      <c r="I277" s="42">
        <v>0</v>
      </c>
      <c r="J277" s="43">
        <v>0</v>
      </c>
      <c r="K277" s="41">
        <v>0</v>
      </c>
      <c r="L277" s="42">
        <v>4472</v>
      </c>
      <c r="M277" s="43">
        <v>1042</v>
      </c>
      <c r="N277" s="41">
        <v>5514</v>
      </c>
      <c r="O277" s="42">
        <v>0</v>
      </c>
      <c r="P277" s="43">
        <v>0</v>
      </c>
      <c r="Q277" s="41">
        <v>0</v>
      </c>
      <c r="R277" s="42">
        <v>207</v>
      </c>
      <c r="S277" s="43">
        <v>3576</v>
      </c>
      <c r="T277" s="44">
        <v>3783</v>
      </c>
      <c r="U277" s="45">
        <v>4679</v>
      </c>
      <c r="V277" s="43">
        <v>4618</v>
      </c>
      <c r="W277" s="44">
        <v>9297</v>
      </c>
      <c r="X277" s="45">
        <v>120703</v>
      </c>
      <c r="Y277" s="46">
        <v>92.85</v>
      </c>
      <c r="Z277" s="47">
        <f t="shared" si="8"/>
        <v>125321</v>
      </c>
      <c r="AA277" s="46">
        <f t="shared" si="9"/>
        <v>96.4</v>
      </c>
      <c r="AB277" s="48" t="s">
        <v>525</v>
      </c>
      <c r="AC277" s="48" t="s">
        <v>508</v>
      </c>
      <c r="AD277" s="49"/>
    </row>
    <row r="278" spans="2:30" x14ac:dyDescent="0.15">
      <c r="B278" s="38" t="s">
        <v>0</v>
      </c>
      <c r="C278" s="39" t="s">
        <v>0</v>
      </c>
      <c r="D278" s="39"/>
      <c r="E278" s="39"/>
      <c r="F278" s="40"/>
      <c r="G278" s="40"/>
      <c r="H278" s="41"/>
      <c r="I278" s="42"/>
      <c r="J278" s="43"/>
      <c r="K278" s="41"/>
      <c r="L278" s="42"/>
      <c r="M278" s="43"/>
      <c r="N278" s="41"/>
      <c r="O278" s="42"/>
      <c r="P278" s="43"/>
      <c r="Q278" s="41"/>
      <c r="R278" s="42"/>
      <c r="S278" s="43"/>
      <c r="T278" s="44"/>
      <c r="U278" s="45"/>
      <c r="V278" s="43"/>
      <c r="W278" s="44"/>
      <c r="X278" s="45"/>
      <c r="Y278" s="46"/>
      <c r="Z278" s="47"/>
      <c r="AA278" s="46"/>
      <c r="AB278" s="48"/>
      <c r="AC278" s="48"/>
      <c r="AD278" s="49"/>
    </row>
    <row r="279" spans="2:30" x14ac:dyDescent="0.15">
      <c r="B279" s="38" t="s">
        <v>778</v>
      </c>
      <c r="C279" s="39" t="s">
        <v>300</v>
      </c>
      <c r="D279" s="39" t="s">
        <v>552</v>
      </c>
      <c r="E279" s="39"/>
      <c r="F279" s="40" t="s">
        <v>512</v>
      </c>
      <c r="G279" s="40" t="s">
        <v>519</v>
      </c>
      <c r="H279" s="41">
        <v>120000</v>
      </c>
      <c r="I279" s="42">
        <v>0</v>
      </c>
      <c r="J279" s="43">
        <v>0</v>
      </c>
      <c r="K279" s="41">
        <v>0</v>
      </c>
      <c r="L279" s="42">
        <v>33229</v>
      </c>
      <c r="M279" s="43">
        <v>5419</v>
      </c>
      <c r="N279" s="41">
        <v>38648</v>
      </c>
      <c r="O279" s="42">
        <v>0</v>
      </c>
      <c r="P279" s="43">
        <v>0</v>
      </c>
      <c r="Q279" s="41">
        <v>0</v>
      </c>
      <c r="R279" s="42">
        <v>17376</v>
      </c>
      <c r="S279" s="43">
        <v>1944</v>
      </c>
      <c r="T279" s="44">
        <v>19320</v>
      </c>
      <c r="U279" s="45">
        <v>50605</v>
      </c>
      <c r="V279" s="43">
        <v>7363</v>
      </c>
      <c r="W279" s="44">
        <v>57968</v>
      </c>
      <c r="X279" s="45">
        <v>62032</v>
      </c>
      <c r="Y279" s="46">
        <v>51.69</v>
      </c>
      <c r="Z279" s="47">
        <f t="shared" si="8"/>
        <v>69395</v>
      </c>
      <c r="AA279" s="46">
        <f t="shared" si="9"/>
        <v>57.83</v>
      </c>
      <c r="AB279" s="48" t="s">
        <v>525</v>
      </c>
      <c r="AC279" s="48" t="s">
        <v>508</v>
      </c>
      <c r="AD279" s="49"/>
    </row>
    <row r="280" spans="2:30" x14ac:dyDescent="0.15">
      <c r="B280" s="38" t="s">
        <v>301</v>
      </c>
      <c r="C280" s="39" t="s">
        <v>302</v>
      </c>
      <c r="D280" s="39" t="s">
        <v>552</v>
      </c>
      <c r="E280" s="39" t="s">
        <v>849</v>
      </c>
      <c r="F280" s="40" t="s">
        <v>512</v>
      </c>
      <c r="G280" s="40" t="s">
        <v>519</v>
      </c>
      <c r="H280" s="41">
        <v>120000</v>
      </c>
      <c r="I280" s="42">
        <v>0</v>
      </c>
      <c r="J280" s="43">
        <v>0</v>
      </c>
      <c r="K280" s="41">
        <v>0</v>
      </c>
      <c r="L280" s="42">
        <v>33229</v>
      </c>
      <c r="M280" s="43">
        <v>5419</v>
      </c>
      <c r="N280" s="41">
        <v>38648</v>
      </c>
      <c r="O280" s="42">
        <v>0</v>
      </c>
      <c r="P280" s="43">
        <v>0</v>
      </c>
      <c r="Q280" s="41">
        <v>0</v>
      </c>
      <c r="R280" s="42">
        <v>17376</v>
      </c>
      <c r="S280" s="43">
        <v>1944</v>
      </c>
      <c r="T280" s="44">
        <v>19320</v>
      </c>
      <c r="U280" s="45">
        <v>50605</v>
      </c>
      <c r="V280" s="43">
        <v>7363</v>
      </c>
      <c r="W280" s="44">
        <v>57968</v>
      </c>
      <c r="X280" s="45">
        <v>62032</v>
      </c>
      <c r="Y280" s="46">
        <v>51.69</v>
      </c>
      <c r="Z280" s="47">
        <f t="shared" si="8"/>
        <v>69395</v>
      </c>
      <c r="AA280" s="46">
        <f t="shared" si="9"/>
        <v>57.83</v>
      </c>
      <c r="AB280" s="48" t="s">
        <v>525</v>
      </c>
      <c r="AC280" s="48" t="s">
        <v>508</v>
      </c>
      <c r="AD280" s="49"/>
    </row>
    <row r="281" spans="2:30" x14ac:dyDescent="0.15">
      <c r="B281" s="38" t="s">
        <v>0</v>
      </c>
      <c r="C281" s="39" t="s">
        <v>0</v>
      </c>
      <c r="D281" s="39"/>
      <c r="E281" s="39"/>
      <c r="F281" s="40"/>
      <c r="G281" s="40"/>
      <c r="H281" s="41"/>
      <c r="I281" s="42"/>
      <c r="J281" s="43"/>
      <c r="K281" s="41"/>
      <c r="L281" s="42"/>
      <c r="M281" s="43"/>
      <c r="N281" s="41"/>
      <c r="O281" s="42"/>
      <c r="P281" s="43"/>
      <c r="Q281" s="41"/>
      <c r="R281" s="42"/>
      <c r="S281" s="43"/>
      <c r="T281" s="44"/>
      <c r="U281" s="45"/>
      <c r="V281" s="43"/>
      <c r="W281" s="44"/>
      <c r="X281" s="45"/>
      <c r="Y281" s="46"/>
      <c r="Z281" s="47"/>
      <c r="AA281" s="46"/>
      <c r="AB281" s="48"/>
      <c r="AC281" s="48"/>
      <c r="AD281" s="49"/>
    </row>
    <row r="282" spans="2:30" x14ac:dyDescent="0.15">
      <c r="B282" s="38" t="s">
        <v>779</v>
      </c>
      <c r="C282" s="39" t="s">
        <v>303</v>
      </c>
      <c r="D282" s="39" t="s">
        <v>552</v>
      </c>
      <c r="E282" s="39"/>
      <c r="F282" s="40" t="s">
        <v>512</v>
      </c>
      <c r="G282" s="40" t="s">
        <v>519</v>
      </c>
      <c r="H282" s="41">
        <v>30000</v>
      </c>
      <c r="I282" s="42">
        <v>0</v>
      </c>
      <c r="J282" s="43">
        <v>0</v>
      </c>
      <c r="K282" s="41">
        <v>0</v>
      </c>
      <c r="L282" s="42">
        <v>0</v>
      </c>
      <c r="M282" s="43">
        <v>0</v>
      </c>
      <c r="N282" s="41">
        <v>0</v>
      </c>
      <c r="O282" s="42">
        <v>0</v>
      </c>
      <c r="P282" s="43">
        <v>0</v>
      </c>
      <c r="Q282" s="41">
        <v>0</v>
      </c>
      <c r="R282" s="42">
        <v>0</v>
      </c>
      <c r="S282" s="43">
        <v>0</v>
      </c>
      <c r="T282" s="44">
        <v>0</v>
      </c>
      <c r="U282" s="45">
        <v>0</v>
      </c>
      <c r="V282" s="43">
        <v>0</v>
      </c>
      <c r="W282" s="44">
        <v>0</v>
      </c>
      <c r="X282" s="45">
        <v>30000</v>
      </c>
      <c r="Y282" s="46">
        <v>100</v>
      </c>
      <c r="Z282" s="47">
        <f t="shared" si="8"/>
        <v>30000</v>
      </c>
      <c r="AA282" s="46">
        <f t="shared" si="9"/>
        <v>100</v>
      </c>
      <c r="AB282" s="48" t="s">
        <v>525</v>
      </c>
      <c r="AC282" s="48" t="s">
        <v>508</v>
      </c>
      <c r="AD282" s="49"/>
    </row>
    <row r="283" spans="2:30" x14ac:dyDescent="0.15">
      <c r="B283" s="38" t="s">
        <v>304</v>
      </c>
      <c r="C283" s="39" t="s">
        <v>305</v>
      </c>
      <c r="D283" s="39" t="s">
        <v>552</v>
      </c>
      <c r="E283" s="39" t="s">
        <v>849</v>
      </c>
      <c r="F283" s="40" t="s">
        <v>512</v>
      </c>
      <c r="G283" s="40" t="s">
        <v>519</v>
      </c>
      <c r="H283" s="41">
        <v>30000</v>
      </c>
      <c r="I283" s="42">
        <v>0</v>
      </c>
      <c r="J283" s="43">
        <v>0</v>
      </c>
      <c r="K283" s="41">
        <v>0</v>
      </c>
      <c r="L283" s="42">
        <v>0</v>
      </c>
      <c r="M283" s="43">
        <v>0</v>
      </c>
      <c r="N283" s="41">
        <v>0</v>
      </c>
      <c r="O283" s="42">
        <v>0</v>
      </c>
      <c r="P283" s="43">
        <v>0</v>
      </c>
      <c r="Q283" s="41">
        <v>0</v>
      </c>
      <c r="R283" s="42">
        <v>0</v>
      </c>
      <c r="S283" s="43">
        <v>0</v>
      </c>
      <c r="T283" s="44">
        <v>0</v>
      </c>
      <c r="U283" s="45">
        <v>0</v>
      </c>
      <c r="V283" s="43">
        <v>0</v>
      </c>
      <c r="W283" s="44">
        <v>0</v>
      </c>
      <c r="X283" s="45">
        <v>30000</v>
      </c>
      <c r="Y283" s="46">
        <v>100</v>
      </c>
      <c r="Z283" s="47">
        <f t="shared" si="8"/>
        <v>30000</v>
      </c>
      <c r="AA283" s="46">
        <f t="shared" si="9"/>
        <v>100</v>
      </c>
      <c r="AB283" s="48" t="s">
        <v>525</v>
      </c>
      <c r="AC283" s="48" t="s">
        <v>508</v>
      </c>
      <c r="AD283" s="49"/>
    </row>
    <row r="284" spans="2:30" x14ac:dyDescent="0.15">
      <c r="B284" s="38" t="s">
        <v>0</v>
      </c>
      <c r="C284" s="39" t="s">
        <v>0</v>
      </c>
      <c r="D284" s="39"/>
      <c r="E284" s="39"/>
      <c r="F284" s="40"/>
      <c r="G284" s="40"/>
      <c r="H284" s="41"/>
      <c r="I284" s="42"/>
      <c r="J284" s="43"/>
      <c r="K284" s="41"/>
      <c r="L284" s="42"/>
      <c r="M284" s="43"/>
      <c r="N284" s="41"/>
      <c r="O284" s="42"/>
      <c r="P284" s="43"/>
      <c r="Q284" s="41"/>
      <c r="R284" s="42"/>
      <c r="S284" s="43"/>
      <c r="T284" s="44"/>
      <c r="U284" s="45"/>
      <c r="V284" s="43"/>
      <c r="W284" s="44"/>
      <c r="X284" s="45"/>
      <c r="Y284" s="46"/>
      <c r="Z284" s="47"/>
      <c r="AA284" s="46"/>
      <c r="AB284" s="48"/>
      <c r="AC284" s="48"/>
      <c r="AD284" s="49"/>
    </row>
    <row r="285" spans="2:30" x14ac:dyDescent="0.15">
      <c r="B285" s="38" t="s">
        <v>780</v>
      </c>
      <c r="C285" s="39" t="s">
        <v>306</v>
      </c>
      <c r="D285" s="39" t="s">
        <v>541</v>
      </c>
      <c r="E285" s="39"/>
      <c r="F285" s="40" t="s">
        <v>510</v>
      </c>
      <c r="G285" s="40" t="s">
        <v>523</v>
      </c>
      <c r="H285" s="41">
        <v>520000</v>
      </c>
      <c r="I285" s="42">
        <v>0</v>
      </c>
      <c r="J285" s="43">
        <v>0</v>
      </c>
      <c r="K285" s="41">
        <v>0</v>
      </c>
      <c r="L285" s="42">
        <v>361395</v>
      </c>
      <c r="M285" s="43">
        <v>70926</v>
      </c>
      <c r="N285" s="41">
        <v>432321</v>
      </c>
      <c r="O285" s="42">
        <v>0</v>
      </c>
      <c r="P285" s="43">
        <v>0</v>
      </c>
      <c r="Q285" s="41">
        <v>0</v>
      </c>
      <c r="R285" s="42">
        <v>0</v>
      </c>
      <c r="S285" s="43">
        <v>12504</v>
      </c>
      <c r="T285" s="44">
        <v>12504</v>
      </c>
      <c r="U285" s="45">
        <v>361395</v>
      </c>
      <c r="V285" s="43">
        <v>83430</v>
      </c>
      <c r="W285" s="44">
        <v>444825</v>
      </c>
      <c r="X285" s="45">
        <v>75175</v>
      </c>
      <c r="Y285" s="46">
        <v>14.46</v>
      </c>
      <c r="Z285" s="47">
        <f t="shared" si="8"/>
        <v>158605</v>
      </c>
      <c r="AA285" s="46">
        <f t="shared" si="9"/>
        <v>30.5</v>
      </c>
      <c r="AB285" s="48" t="s">
        <v>528</v>
      </c>
      <c r="AC285" s="48" t="s">
        <v>508</v>
      </c>
      <c r="AD285" s="49"/>
    </row>
    <row r="286" spans="2:30" x14ac:dyDescent="0.15">
      <c r="B286" s="38" t="s">
        <v>307</v>
      </c>
      <c r="C286" s="39" t="s">
        <v>308</v>
      </c>
      <c r="D286" s="39" t="s">
        <v>541</v>
      </c>
      <c r="E286" s="39" t="s">
        <v>849</v>
      </c>
      <c r="F286" s="40" t="s">
        <v>510</v>
      </c>
      <c r="G286" s="40" t="s">
        <v>523</v>
      </c>
      <c r="H286" s="41">
        <v>520000</v>
      </c>
      <c r="I286" s="42">
        <v>0</v>
      </c>
      <c r="J286" s="43">
        <v>0</v>
      </c>
      <c r="K286" s="41">
        <v>0</v>
      </c>
      <c r="L286" s="42">
        <v>361395</v>
      </c>
      <c r="M286" s="43">
        <v>70926</v>
      </c>
      <c r="N286" s="41">
        <v>432321</v>
      </c>
      <c r="O286" s="42">
        <v>0</v>
      </c>
      <c r="P286" s="43">
        <v>0</v>
      </c>
      <c r="Q286" s="41">
        <v>0</v>
      </c>
      <c r="R286" s="42">
        <v>0</v>
      </c>
      <c r="S286" s="43">
        <v>12504</v>
      </c>
      <c r="T286" s="44">
        <v>12504</v>
      </c>
      <c r="U286" s="45">
        <v>361395</v>
      </c>
      <c r="V286" s="43">
        <v>83430</v>
      </c>
      <c r="W286" s="44">
        <v>444825</v>
      </c>
      <c r="X286" s="45">
        <v>75175</v>
      </c>
      <c r="Y286" s="46">
        <v>14.46</v>
      </c>
      <c r="Z286" s="47">
        <f t="shared" si="8"/>
        <v>158605</v>
      </c>
      <c r="AA286" s="46">
        <f t="shared" si="9"/>
        <v>30.5</v>
      </c>
      <c r="AB286" s="48" t="s">
        <v>528</v>
      </c>
      <c r="AC286" s="48" t="s">
        <v>508</v>
      </c>
      <c r="AD286" s="49"/>
    </row>
    <row r="287" spans="2:30" x14ac:dyDescent="0.15">
      <c r="B287" s="38" t="s">
        <v>0</v>
      </c>
      <c r="C287" s="39" t="s">
        <v>0</v>
      </c>
      <c r="D287" s="39"/>
      <c r="E287" s="39"/>
      <c r="F287" s="40"/>
      <c r="G287" s="40"/>
      <c r="H287" s="41"/>
      <c r="I287" s="42"/>
      <c r="J287" s="43"/>
      <c r="K287" s="41"/>
      <c r="L287" s="42"/>
      <c r="M287" s="43"/>
      <c r="N287" s="41"/>
      <c r="O287" s="42"/>
      <c r="P287" s="43"/>
      <c r="Q287" s="41"/>
      <c r="R287" s="42"/>
      <c r="S287" s="43"/>
      <c r="T287" s="44"/>
      <c r="U287" s="45"/>
      <c r="V287" s="43"/>
      <c r="W287" s="44"/>
      <c r="X287" s="45"/>
      <c r="Y287" s="46"/>
      <c r="Z287" s="47"/>
      <c r="AA287" s="46"/>
      <c r="AB287" s="48"/>
      <c r="AC287" s="48"/>
      <c r="AD287" s="49"/>
    </row>
    <row r="288" spans="2:30" x14ac:dyDescent="0.15">
      <c r="B288" s="38" t="s">
        <v>781</v>
      </c>
      <c r="C288" s="39" t="s">
        <v>309</v>
      </c>
      <c r="D288" s="39" t="s">
        <v>534</v>
      </c>
      <c r="E288" s="39"/>
      <c r="F288" s="40" t="s">
        <v>512</v>
      </c>
      <c r="G288" s="40" t="s">
        <v>520</v>
      </c>
      <c r="H288" s="41">
        <v>1600000</v>
      </c>
      <c r="I288" s="42">
        <v>0</v>
      </c>
      <c r="J288" s="43">
        <v>0</v>
      </c>
      <c r="K288" s="41">
        <v>0</v>
      </c>
      <c r="L288" s="42">
        <v>1096857</v>
      </c>
      <c r="M288" s="43">
        <v>178874</v>
      </c>
      <c r="N288" s="41">
        <v>1275731</v>
      </c>
      <c r="O288" s="42">
        <v>0</v>
      </c>
      <c r="P288" s="43">
        <v>0</v>
      </c>
      <c r="Q288" s="41">
        <v>0</v>
      </c>
      <c r="R288" s="42">
        <v>0</v>
      </c>
      <c r="S288" s="43">
        <v>64159</v>
      </c>
      <c r="T288" s="44">
        <v>64159</v>
      </c>
      <c r="U288" s="45">
        <v>1096857</v>
      </c>
      <c r="V288" s="43">
        <v>243033</v>
      </c>
      <c r="W288" s="44">
        <v>1339890</v>
      </c>
      <c r="X288" s="45">
        <v>260110</v>
      </c>
      <c r="Y288" s="46">
        <v>16.260000000000002</v>
      </c>
      <c r="Z288" s="47">
        <f t="shared" si="8"/>
        <v>503143</v>
      </c>
      <c r="AA288" s="46">
        <f t="shared" si="9"/>
        <v>31.45</v>
      </c>
      <c r="AB288" s="48" t="s">
        <v>528</v>
      </c>
      <c r="AC288" s="48" t="s">
        <v>508</v>
      </c>
      <c r="AD288" s="49"/>
    </row>
    <row r="289" spans="2:30" x14ac:dyDescent="0.15">
      <c r="B289" s="38" t="s">
        <v>310</v>
      </c>
      <c r="C289" s="39" t="s">
        <v>311</v>
      </c>
      <c r="D289" s="39" t="s">
        <v>534</v>
      </c>
      <c r="E289" s="39" t="s">
        <v>849</v>
      </c>
      <c r="F289" s="40" t="s">
        <v>512</v>
      </c>
      <c r="G289" s="40" t="s">
        <v>520</v>
      </c>
      <c r="H289" s="41">
        <v>1600000</v>
      </c>
      <c r="I289" s="42">
        <v>0</v>
      </c>
      <c r="J289" s="43">
        <v>0</v>
      </c>
      <c r="K289" s="41">
        <v>0</v>
      </c>
      <c r="L289" s="42">
        <v>1096857</v>
      </c>
      <c r="M289" s="43">
        <v>178874</v>
      </c>
      <c r="N289" s="41">
        <v>1275731</v>
      </c>
      <c r="O289" s="42">
        <v>0</v>
      </c>
      <c r="P289" s="43">
        <v>0</v>
      </c>
      <c r="Q289" s="41">
        <v>0</v>
      </c>
      <c r="R289" s="42">
        <v>0</v>
      </c>
      <c r="S289" s="43">
        <v>64159</v>
      </c>
      <c r="T289" s="44">
        <v>64159</v>
      </c>
      <c r="U289" s="45">
        <v>1096857</v>
      </c>
      <c r="V289" s="43">
        <v>243033</v>
      </c>
      <c r="W289" s="44">
        <v>1339890</v>
      </c>
      <c r="X289" s="45">
        <v>260110</v>
      </c>
      <c r="Y289" s="46">
        <v>16.260000000000002</v>
      </c>
      <c r="Z289" s="47">
        <f t="shared" si="8"/>
        <v>503143</v>
      </c>
      <c r="AA289" s="46">
        <f t="shared" si="9"/>
        <v>31.45</v>
      </c>
      <c r="AB289" s="48" t="s">
        <v>528</v>
      </c>
      <c r="AC289" s="48" t="s">
        <v>508</v>
      </c>
      <c r="AD289" s="49"/>
    </row>
    <row r="290" spans="2:30" x14ac:dyDescent="0.15">
      <c r="B290" s="38" t="s">
        <v>0</v>
      </c>
      <c r="C290" s="39" t="s">
        <v>0</v>
      </c>
      <c r="D290" s="39"/>
      <c r="E290" s="39"/>
      <c r="F290" s="40"/>
      <c r="G290" s="40"/>
      <c r="H290" s="41"/>
      <c r="I290" s="42"/>
      <c r="J290" s="43"/>
      <c r="K290" s="41"/>
      <c r="L290" s="42"/>
      <c r="M290" s="43"/>
      <c r="N290" s="41"/>
      <c r="O290" s="42"/>
      <c r="P290" s="43"/>
      <c r="Q290" s="41"/>
      <c r="R290" s="42"/>
      <c r="S290" s="43"/>
      <c r="T290" s="44"/>
      <c r="U290" s="45"/>
      <c r="V290" s="43"/>
      <c r="W290" s="44"/>
      <c r="X290" s="45"/>
      <c r="Y290" s="46"/>
      <c r="Z290" s="47"/>
      <c r="AA290" s="46"/>
      <c r="AB290" s="48"/>
      <c r="AC290" s="48"/>
      <c r="AD290" s="49"/>
    </row>
    <row r="291" spans="2:30" x14ac:dyDescent="0.15">
      <c r="B291" s="38" t="s">
        <v>782</v>
      </c>
      <c r="C291" s="39" t="s">
        <v>312</v>
      </c>
      <c r="D291" s="39" t="s">
        <v>595</v>
      </c>
      <c r="E291" s="39"/>
      <c r="F291" s="40" t="s">
        <v>510</v>
      </c>
      <c r="G291" s="40" t="s">
        <v>524</v>
      </c>
      <c r="H291" s="41">
        <v>497500</v>
      </c>
      <c r="I291" s="42">
        <v>0</v>
      </c>
      <c r="J291" s="43">
        <v>0</v>
      </c>
      <c r="K291" s="41">
        <v>0</v>
      </c>
      <c r="L291" s="42">
        <v>355704</v>
      </c>
      <c r="M291" s="43">
        <v>69808</v>
      </c>
      <c r="N291" s="41">
        <v>425512</v>
      </c>
      <c r="O291" s="42">
        <v>0</v>
      </c>
      <c r="P291" s="43">
        <v>0</v>
      </c>
      <c r="Q291" s="41">
        <v>0</v>
      </c>
      <c r="R291" s="42">
        <v>15877</v>
      </c>
      <c r="S291" s="43">
        <v>12307</v>
      </c>
      <c r="T291" s="44">
        <v>28184</v>
      </c>
      <c r="U291" s="45">
        <v>371581</v>
      </c>
      <c r="V291" s="43">
        <v>82115</v>
      </c>
      <c r="W291" s="44">
        <v>453696</v>
      </c>
      <c r="X291" s="45">
        <v>43804</v>
      </c>
      <c r="Y291" s="46">
        <v>8.8000000000000007</v>
      </c>
      <c r="Z291" s="47">
        <f t="shared" si="8"/>
        <v>125919</v>
      </c>
      <c r="AA291" s="46">
        <f t="shared" si="9"/>
        <v>25.31</v>
      </c>
      <c r="AB291" s="48" t="s">
        <v>556</v>
      </c>
      <c r="AC291" s="48" t="s">
        <v>508</v>
      </c>
      <c r="AD291" s="49"/>
    </row>
    <row r="292" spans="2:30" x14ac:dyDescent="0.15">
      <c r="B292" s="38" t="s">
        <v>313</v>
      </c>
      <c r="C292" s="39" t="s">
        <v>314</v>
      </c>
      <c r="D292" s="39" t="s">
        <v>595</v>
      </c>
      <c r="E292" s="39" t="s">
        <v>849</v>
      </c>
      <c r="F292" s="40" t="s">
        <v>510</v>
      </c>
      <c r="G292" s="40" t="s">
        <v>524</v>
      </c>
      <c r="H292" s="41">
        <v>497500</v>
      </c>
      <c r="I292" s="42">
        <v>0</v>
      </c>
      <c r="J292" s="43">
        <v>0</v>
      </c>
      <c r="K292" s="41">
        <v>0</v>
      </c>
      <c r="L292" s="42">
        <v>355704</v>
      </c>
      <c r="M292" s="43">
        <v>69808</v>
      </c>
      <c r="N292" s="41">
        <v>425512</v>
      </c>
      <c r="O292" s="42">
        <v>0</v>
      </c>
      <c r="P292" s="43">
        <v>0</v>
      </c>
      <c r="Q292" s="41">
        <v>0</v>
      </c>
      <c r="R292" s="42">
        <v>15877</v>
      </c>
      <c r="S292" s="43">
        <v>12307</v>
      </c>
      <c r="T292" s="44">
        <v>28184</v>
      </c>
      <c r="U292" s="45">
        <v>371581</v>
      </c>
      <c r="V292" s="43">
        <v>82115</v>
      </c>
      <c r="W292" s="44">
        <v>453696</v>
      </c>
      <c r="X292" s="45">
        <v>43804</v>
      </c>
      <c r="Y292" s="46">
        <v>8.8000000000000007</v>
      </c>
      <c r="Z292" s="47">
        <f t="shared" si="8"/>
        <v>125919</v>
      </c>
      <c r="AA292" s="46">
        <f t="shared" si="9"/>
        <v>25.31</v>
      </c>
      <c r="AB292" s="48" t="s">
        <v>556</v>
      </c>
      <c r="AC292" s="48" t="s">
        <v>508</v>
      </c>
      <c r="AD292" s="49"/>
    </row>
    <row r="293" spans="2:30" x14ac:dyDescent="0.15">
      <c r="B293" s="38" t="s">
        <v>0</v>
      </c>
      <c r="C293" s="39" t="s">
        <v>0</v>
      </c>
      <c r="D293" s="39"/>
      <c r="E293" s="39"/>
      <c r="F293" s="40"/>
      <c r="G293" s="40"/>
      <c r="H293" s="41"/>
      <c r="I293" s="42"/>
      <c r="J293" s="43"/>
      <c r="K293" s="41"/>
      <c r="L293" s="42"/>
      <c r="M293" s="43"/>
      <c r="N293" s="41"/>
      <c r="O293" s="42"/>
      <c r="P293" s="43"/>
      <c r="Q293" s="41"/>
      <c r="R293" s="42"/>
      <c r="S293" s="43"/>
      <c r="T293" s="44"/>
      <c r="U293" s="45"/>
      <c r="V293" s="43"/>
      <c r="W293" s="44"/>
      <c r="X293" s="45"/>
      <c r="Y293" s="46"/>
      <c r="Z293" s="47"/>
      <c r="AA293" s="46"/>
      <c r="AB293" s="48"/>
      <c r="AC293" s="48"/>
      <c r="AD293" s="49"/>
    </row>
    <row r="294" spans="2:30" x14ac:dyDescent="0.15">
      <c r="B294" s="38" t="s">
        <v>783</v>
      </c>
      <c r="C294" s="39" t="s">
        <v>315</v>
      </c>
      <c r="D294" s="39" t="s">
        <v>552</v>
      </c>
      <c r="E294" s="39"/>
      <c r="F294" s="40" t="s">
        <v>512</v>
      </c>
      <c r="G294" s="40" t="s">
        <v>519</v>
      </c>
      <c r="H294" s="41">
        <v>40000</v>
      </c>
      <c r="I294" s="42">
        <v>0</v>
      </c>
      <c r="J294" s="43">
        <v>0</v>
      </c>
      <c r="K294" s="41">
        <v>0</v>
      </c>
      <c r="L294" s="42">
        <v>5342</v>
      </c>
      <c r="M294" s="43">
        <v>872</v>
      </c>
      <c r="N294" s="41">
        <v>6214</v>
      </c>
      <c r="O294" s="42">
        <v>0</v>
      </c>
      <c r="P294" s="43">
        <v>0</v>
      </c>
      <c r="Q294" s="41">
        <v>0</v>
      </c>
      <c r="R294" s="42">
        <v>2150</v>
      </c>
      <c r="S294" s="43">
        <v>311</v>
      </c>
      <c r="T294" s="44">
        <v>2461</v>
      </c>
      <c r="U294" s="45">
        <v>7492</v>
      </c>
      <c r="V294" s="43">
        <v>1183</v>
      </c>
      <c r="W294" s="44">
        <v>8675</v>
      </c>
      <c r="X294" s="45">
        <v>31325</v>
      </c>
      <c r="Y294" s="46">
        <v>78.31</v>
      </c>
      <c r="Z294" s="47">
        <f t="shared" si="8"/>
        <v>32508</v>
      </c>
      <c r="AA294" s="46">
        <f t="shared" si="9"/>
        <v>81.27</v>
      </c>
      <c r="AB294" s="48" t="s">
        <v>525</v>
      </c>
      <c r="AC294" s="48" t="s">
        <v>508</v>
      </c>
      <c r="AD294" s="49"/>
    </row>
    <row r="295" spans="2:30" x14ac:dyDescent="0.15">
      <c r="B295" s="38" t="s">
        <v>316</v>
      </c>
      <c r="C295" s="39" t="s">
        <v>317</v>
      </c>
      <c r="D295" s="39" t="s">
        <v>552</v>
      </c>
      <c r="E295" s="39" t="s">
        <v>849</v>
      </c>
      <c r="F295" s="40" t="s">
        <v>512</v>
      </c>
      <c r="G295" s="40" t="s">
        <v>519</v>
      </c>
      <c r="H295" s="41">
        <v>40000</v>
      </c>
      <c r="I295" s="42">
        <v>0</v>
      </c>
      <c r="J295" s="43">
        <v>0</v>
      </c>
      <c r="K295" s="41">
        <v>0</v>
      </c>
      <c r="L295" s="42">
        <v>5342</v>
      </c>
      <c r="M295" s="43">
        <v>872</v>
      </c>
      <c r="N295" s="41">
        <v>6214</v>
      </c>
      <c r="O295" s="42">
        <v>0</v>
      </c>
      <c r="P295" s="43">
        <v>0</v>
      </c>
      <c r="Q295" s="41">
        <v>0</v>
      </c>
      <c r="R295" s="42">
        <v>2150</v>
      </c>
      <c r="S295" s="43">
        <v>311</v>
      </c>
      <c r="T295" s="44">
        <v>2461</v>
      </c>
      <c r="U295" s="45">
        <v>7492</v>
      </c>
      <c r="V295" s="43">
        <v>1183</v>
      </c>
      <c r="W295" s="44">
        <v>8675</v>
      </c>
      <c r="X295" s="45">
        <v>31325</v>
      </c>
      <c r="Y295" s="46">
        <v>78.31</v>
      </c>
      <c r="Z295" s="47">
        <f t="shared" si="8"/>
        <v>32508</v>
      </c>
      <c r="AA295" s="46">
        <f t="shared" si="9"/>
        <v>81.27</v>
      </c>
      <c r="AB295" s="48" t="s">
        <v>525</v>
      </c>
      <c r="AC295" s="48" t="s">
        <v>508</v>
      </c>
      <c r="AD295" s="49"/>
    </row>
    <row r="296" spans="2:30" x14ac:dyDescent="0.15">
      <c r="B296" s="38" t="s">
        <v>0</v>
      </c>
      <c r="C296" s="39" t="s">
        <v>0</v>
      </c>
      <c r="D296" s="39"/>
      <c r="E296" s="39"/>
      <c r="F296" s="40"/>
      <c r="G296" s="40"/>
      <c r="H296" s="41"/>
      <c r="I296" s="42"/>
      <c r="J296" s="43"/>
      <c r="K296" s="41"/>
      <c r="L296" s="42"/>
      <c r="M296" s="43"/>
      <c r="N296" s="41"/>
      <c r="O296" s="42"/>
      <c r="P296" s="43"/>
      <c r="Q296" s="41"/>
      <c r="R296" s="42"/>
      <c r="S296" s="43"/>
      <c r="T296" s="44"/>
      <c r="U296" s="45"/>
      <c r="V296" s="43"/>
      <c r="W296" s="44"/>
      <c r="X296" s="45"/>
      <c r="Y296" s="46"/>
      <c r="Z296" s="47"/>
      <c r="AA296" s="46"/>
      <c r="AB296" s="48"/>
      <c r="AC296" s="48"/>
      <c r="AD296" s="49"/>
    </row>
    <row r="297" spans="2:30" x14ac:dyDescent="0.15">
      <c r="B297" s="38" t="s">
        <v>784</v>
      </c>
      <c r="C297" s="39" t="s">
        <v>318</v>
      </c>
      <c r="D297" s="39" t="s">
        <v>587</v>
      </c>
      <c r="E297" s="39"/>
      <c r="F297" s="40" t="s">
        <v>510</v>
      </c>
      <c r="G297" s="40" t="s">
        <v>524</v>
      </c>
      <c r="H297" s="41">
        <v>50000</v>
      </c>
      <c r="I297" s="42">
        <v>0</v>
      </c>
      <c r="J297" s="43">
        <v>0</v>
      </c>
      <c r="K297" s="41">
        <v>0</v>
      </c>
      <c r="L297" s="42">
        <v>0</v>
      </c>
      <c r="M297" s="43">
        <v>0</v>
      </c>
      <c r="N297" s="41">
        <v>0</v>
      </c>
      <c r="O297" s="42">
        <v>0</v>
      </c>
      <c r="P297" s="43">
        <v>0</v>
      </c>
      <c r="Q297" s="41">
        <v>0</v>
      </c>
      <c r="R297" s="42">
        <v>0</v>
      </c>
      <c r="S297" s="43">
        <v>0</v>
      </c>
      <c r="T297" s="44">
        <v>0</v>
      </c>
      <c r="U297" s="45">
        <v>0</v>
      </c>
      <c r="V297" s="43">
        <v>0</v>
      </c>
      <c r="W297" s="44">
        <v>0</v>
      </c>
      <c r="X297" s="45">
        <v>50000</v>
      </c>
      <c r="Y297" s="46">
        <v>100</v>
      </c>
      <c r="Z297" s="47">
        <f t="shared" si="8"/>
        <v>50000</v>
      </c>
      <c r="AA297" s="46">
        <f t="shared" si="9"/>
        <v>100</v>
      </c>
      <c r="AB297" s="48" t="s">
        <v>528</v>
      </c>
      <c r="AC297" s="48" t="s">
        <v>508</v>
      </c>
      <c r="AD297" s="49"/>
    </row>
    <row r="298" spans="2:30" x14ac:dyDescent="0.15">
      <c r="B298" s="38" t="s">
        <v>319</v>
      </c>
      <c r="C298" s="39" t="s">
        <v>320</v>
      </c>
      <c r="D298" s="39" t="s">
        <v>587</v>
      </c>
      <c r="E298" s="39" t="s">
        <v>849</v>
      </c>
      <c r="F298" s="40" t="s">
        <v>510</v>
      </c>
      <c r="G298" s="40" t="s">
        <v>524</v>
      </c>
      <c r="H298" s="41">
        <v>50000</v>
      </c>
      <c r="I298" s="42">
        <v>0</v>
      </c>
      <c r="J298" s="43">
        <v>0</v>
      </c>
      <c r="K298" s="41">
        <v>0</v>
      </c>
      <c r="L298" s="42">
        <v>0</v>
      </c>
      <c r="M298" s="43">
        <v>0</v>
      </c>
      <c r="N298" s="41">
        <v>0</v>
      </c>
      <c r="O298" s="42">
        <v>0</v>
      </c>
      <c r="P298" s="43">
        <v>0</v>
      </c>
      <c r="Q298" s="41">
        <v>0</v>
      </c>
      <c r="R298" s="42">
        <v>0</v>
      </c>
      <c r="S298" s="43">
        <v>0</v>
      </c>
      <c r="T298" s="44">
        <v>0</v>
      </c>
      <c r="U298" s="45">
        <v>0</v>
      </c>
      <c r="V298" s="43">
        <v>0</v>
      </c>
      <c r="W298" s="44">
        <v>0</v>
      </c>
      <c r="X298" s="45">
        <v>50000</v>
      </c>
      <c r="Y298" s="46">
        <v>100</v>
      </c>
      <c r="Z298" s="47">
        <f t="shared" si="8"/>
        <v>50000</v>
      </c>
      <c r="AA298" s="46">
        <f t="shared" si="9"/>
        <v>100</v>
      </c>
      <c r="AB298" s="48" t="s">
        <v>528</v>
      </c>
      <c r="AC298" s="48" t="s">
        <v>508</v>
      </c>
      <c r="AD298" s="49"/>
    </row>
    <row r="299" spans="2:30" x14ac:dyDescent="0.15">
      <c r="B299" s="38" t="s">
        <v>0</v>
      </c>
      <c r="C299" s="39" t="s">
        <v>0</v>
      </c>
      <c r="D299" s="39"/>
      <c r="E299" s="39"/>
      <c r="F299" s="40"/>
      <c r="G299" s="40"/>
      <c r="H299" s="41"/>
      <c r="I299" s="42"/>
      <c r="J299" s="43"/>
      <c r="K299" s="41"/>
      <c r="L299" s="42"/>
      <c r="M299" s="43"/>
      <c r="N299" s="41"/>
      <c r="O299" s="42"/>
      <c r="P299" s="43"/>
      <c r="Q299" s="41"/>
      <c r="R299" s="42"/>
      <c r="S299" s="43"/>
      <c r="T299" s="44"/>
      <c r="U299" s="45"/>
      <c r="V299" s="43"/>
      <c r="W299" s="44"/>
      <c r="X299" s="45"/>
      <c r="Y299" s="46"/>
      <c r="Z299" s="47"/>
      <c r="AA299" s="46"/>
      <c r="AB299" s="48"/>
      <c r="AC299" s="48"/>
      <c r="AD299" s="49"/>
    </row>
    <row r="300" spans="2:30" x14ac:dyDescent="0.15">
      <c r="B300" s="38" t="s">
        <v>785</v>
      </c>
      <c r="C300" s="39" t="s">
        <v>321</v>
      </c>
      <c r="D300" s="39" t="s">
        <v>605</v>
      </c>
      <c r="E300" s="39"/>
      <c r="F300" s="40" t="s">
        <v>511</v>
      </c>
      <c r="G300" s="40" t="s">
        <v>524</v>
      </c>
      <c r="H300" s="41">
        <v>559170</v>
      </c>
      <c r="I300" s="42">
        <v>0</v>
      </c>
      <c r="J300" s="43">
        <v>0</v>
      </c>
      <c r="K300" s="41">
        <v>0</v>
      </c>
      <c r="L300" s="42">
        <v>422180</v>
      </c>
      <c r="M300" s="43">
        <v>82853</v>
      </c>
      <c r="N300" s="41">
        <v>505033</v>
      </c>
      <c r="O300" s="42">
        <v>0</v>
      </c>
      <c r="P300" s="43">
        <v>0</v>
      </c>
      <c r="Q300" s="41">
        <v>0</v>
      </c>
      <c r="R300" s="42">
        <v>10639</v>
      </c>
      <c r="S300" s="43">
        <v>14605</v>
      </c>
      <c r="T300" s="44">
        <v>25244</v>
      </c>
      <c r="U300" s="45">
        <v>432819</v>
      </c>
      <c r="V300" s="43">
        <v>97458</v>
      </c>
      <c r="W300" s="44">
        <v>530277</v>
      </c>
      <c r="X300" s="45">
        <v>28893</v>
      </c>
      <c r="Y300" s="46">
        <v>5.17</v>
      </c>
      <c r="Z300" s="47">
        <f t="shared" si="8"/>
        <v>126351</v>
      </c>
      <c r="AA300" s="46">
        <f t="shared" si="9"/>
        <v>22.6</v>
      </c>
      <c r="AB300" s="48" t="s">
        <v>528</v>
      </c>
      <c r="AC300" s="48" t="s">
        <v>508</v>
      </c>
      <c r="AD300" s="49"/>
    </row>
    <row r="301" spans="2:30" x14ac:dyDescent="0.15">
      <c r="B301" s="38" t="s">
        <v>322</v>
      </c>
      <c r="C301" s="39" t="s">
        <v>323</v>
      </c>
      <c r="D301" s="39" t="s">
        <v>605</v>
      </c>
      <c r="E301" s="39" t="s">
        <v>849</v>
      </c>
      <c r="F301" s="40" t="s">
        <v>511</v>
      </c>
      <c r="G301" s="40" t="s">
        <v>524</v>
      </c>
      <c r="H301" s="41">
        <v>559170</v>
      </c>
      <c r="I301" s="42">
        <v>0</v>
      </c>
      <c r="J301" s="43">
        <v>0</v>
      </c>
      <c r="K301" s="41">
        <v>0</v>
      </c>
      <c r="L301" s="42">
        <v>422180</v>
      </c>
      <c r="M301" s="43">
        <v>82853</v>
      </c>
      <c r="N301" s="41">
        <v>505033</v>
      </c>
      <c r="O301" s="42">
        <v>0</v>
      </c>
      <c r="P301" s="43">
        <v>0</v>
      </c>
      <c r="Q301" s="41">
        <v>0</v>
      </c>
      <c r="R301" s="42">
        <v>10639</v>
      </c>
      <c r="S301" s="43">
        <v>14605</v>
      </c>
      <c r="T301" s="44">
        <v>25244</v>
      </c>
      <c r="U301" s="45">
        <v>432819</v>
      </c>
      <c r="V301" s="43">
        <v>97458</v>
      </c>
      <c r="W301" s="44">
        <v>530277</v>
      </c>
      <c r="X301" s="45">
        <v>28893</v>
      </c>
      <c r="Y301" s="46">
        <v>5.17</v>
      </c>
      <c r="Z301" s="47">
        <f t="shared" si="8"/>
        <v>126351</v>
      </c>
      <c r="AA301" s="46">
        <f t="shared" si="9"/>
        <v>22.6</v>
      </c>
      <c r="AB301" s="48" t="s">
        <v>528</v>
      </c>
      <c r="AC301" s="48" t="s">
        <v>508</v>
      </c>
      <c r="AD301" s="49"/>
    </row>
    <row r="302" spans="2:30" x14ac:dyDescent="0.15">
      <c r="B302" s="38" t="s">
        <v>0</v>
      </c>
      <c r="C302" s="39" t="s">
        <v>0</v>
      </c>
      <c r="D302" s="39"/>
      <c r="E302" s="39"/>
      <c r="F302" s="40"/>
      <c r="G302" s="40"/>
      <c r="H302" s="41"/>
      <c r="I302" s="42"/>
      <c r="J302" s="43"/>
      <c r="K302" s="41"/>
      <c r="L302" s="42"/>
      <c r="M302" s="43"/>
      <c r="N302" s="41"/>
      <c r="O302" s="42"/>
      <c r="P302" s="43"/>
      <c r="Q302" s="41"/>
      <c r="R302" s="42"/>
      <c r="S302" s="43"/>
      <c r="T302" s="44"/>
      <c r="U302" s="45"/>
      <c r="V302" s="43"/>
      <c r="W302" s="44"/>
      <c r="X302" s="45"/>
      <c r="Y302" s="46"/>
      <c r="Z302" s="47"/>
      <c r="AA302" s="46"/>
      <c r="AB302" s="48"/>
      <c r="AC302" s="48"/>
      <c r="AD302" s="49"/>
    </row>
    <row r="303" spans="2:30" x14ac:dyDescent="0.15">
      <c r="B303" s="38" t="s">
        <v>786</v>
      </c>
      <c r="C303" s="39" t="s">
        <v>324</v>
      </c>
      <c r="D303" s="39" t="s">
        <v>608</v>
      </c>
      <c r="E303" s="39"/>
      <c r="F303" s="40" t="s">
        <v>510</v>
      </c>
      <c r="G303" s="40" t="s">
        <v>518</v>
      </c>
      <c r="H303" s="41">
        <v>610000</v>
      </c>
      <c r="I303" s="42">
        <v>0</v>
      </c>
      <c r="J303" s="43">
        <v>0</v>
      </c>
      <c r="K303" s="41">
        <v>0</v>
      </c>
      <c r="L303" s="42">
        <v>323599</v>
      </c>
      <c r="M303" s="43">
        <v>52773</v>
      </c>
      <c r="N303" s="41">
        <v>376372</v>
      </c>
      <c r="O303" s="42">
        <v>0</v>
      </c>
      <c r="P303" s="43">
        <v>0</v>
      </c>
      <c r="Q303" s="41">
        <v>0</v>
      </c>
      <c r="R303" s="42">
        <v>2640</v>
      </c>
      <c r="S303" s="43">
        <v>18928</v>
      </c>
      <c r="T303" s="44">
        <v>21568</v>
      </c>
      <c r="U303" s="45">
        <v>326239</v>
      </c>
      <c r="V303" s="43">
        <v>71701</v>
      </c>
      <c r="W303" s="44">
        <v>397940</v>
      </c>
      <c r="X303" s="45">
        <v>212060</v>
      </c>
      <c r="Y303" s="46">
        <v>34.76</v>
      </c>
      <c r="Z303" s="47">
        <f t="shared" si="8"/>
        <v>283761</v>
      </c>
      <c r="AA303" s="46">
        <f t="shared" si="9"/>
        <v>46.52</v>
      </c>
      <c r="AB303" s="48" t="s">
        <v>528</v>
      </c>
      <c r="AC303" s="48" t="s">
        <v>508</v>
      </c>
      <c r="AD303" s="49"/>
    </row>
    <row r="304" spans="2:30" x14ac:dyDescent="0.15">
      <c r="B304" s="38" t="s">
        <v>325</v>
      </c>
      <c r="C304" s="39" t="s">
        <v>326</v>
      </c>
      <c r="D304" s="39" t="s">
        <v>608</v>
      </c>
      <c r="E304" s="39" t="s">
        <v>849</v>
      </c>
      <c r="F304" s="40" t="s">
        <v>510</v>
      </c>
      <c r="G304" s="40" t="s">
        <v>518</v>
      </c>
      <c r="H304" s="41">
        <v>610000</v>
      </c>
      <c r="I304" s="42">
        <v>0</v>
      </c>
      <c r="J304" s="43">
        <v>0</v>
      </c>
      <c r="K304" s="41">
        <v>0</v>
      </c>
      <c r="L304" s="42">
        <v>323599</v>
      </c>
      <c r="M304" s="43">
        <v>52773</v>
      </c>
      <c r="N304" s="41">
        <v>376372</v>
      </c>
      <c r="O304" s="42">
        <v>0</v>
      </c>
      <c r="P304" s="43">
        <v>0</v>
      </c>
      <c r="Q304" s="41">
        <v>0</v>
      </c>
      <c r="R304" s="42">
        <v>2640</v>
      </c>
      <c r="S304" s="43">
        <v>18928</v>
      </c>
      <c r="T304" s="44">
        <v>21568</v>
      </c>
      <c r="U304" s="45">
        <v>326239</v>
      </c>
      <c r="V304" s="43">
        <v>71701</v>
      </c>
      <c r="W304" s="44">
        <v>397940</v>
      </c>
      <c r="X304" s="45">
        <v>212060</v>
      </c>
      <c r="Y304" s="46">
        <v>34.76</v>
      </c>
      <c r="Z304" s="47">
        <f t="shared" si="8"/>
        <v>283761</v>
      </c>
      <c r="AA304" s="46">
        <f t="shared" si="9"/>
        <v>46.52</v>
      </c>
      <c r="AB304" s="48" t="s">
        <v>528</v>
      </c>
      <c r="AC304" s="48" t="s">
        <v>508</v>
      </c>
      <c r="AD304" s="49"/>
    </row>
    <row r="305" spans="2:30" x14ac:dyDescent="0.15">
      <c r="B305" s="38" t="s">
        <v>0</v>
      </c>
      <c r="C305" s="39" t="s">
        <v>0</v>
      </c>
      <c r="D305" s="39"/>
      <c r="E305" s="39"/>
      <c r="F305" s="40"/>
      <c r="G305" s="40"/>
      <c r="H305" s="41"/>
      <c r="I305" s="42"/>
      <c r="J305" s="43"/>
      <c r="K305" s="41"/>
      <c r="L305" s="42"/>
      <c r="M305" s="43"/>
      <c r="N305" s="41"/>
      <c r="O305" s="42"/>
      <c r="P305" s="43"/>
      <c r="Q305" s="41"/>
      <c r="R305" s="42"/>
      <c r="S305" s="43"/>
      <c r="T305" s="44"/>
      <c r="U305" s="45"/>
      <c r="V305" s="43"/>
      <c r="W305" s="44"/>
      <c r="X305" s="45"/>
      <c r="Y305" s="46"/>
      <c r="Z305" s="47"/>
      <c r="AA305" s="46"/>
      <c r="AB305" s="48"/>
      <c r="AC305" s="48"/>
      <c r="AD305" s="49"/>
    </row>
    <row r="306" spans="2:30" x14ac:dyDescent="0.15">
      <c r="B306" s="38" t="s">
        <v>787</v>
      </c>
      <c r="C306" s="39" t="s">
        <v>327</v>
      </c>
      <c r="D306" s="39" t="s">
        <v>566</v>
      </c>
      <c r="E306" s="39"/>
      <c r="F306" s="40" t="s">
        <v>512</v>
      </c>
      <c r="G306" s="40" t="s">
        <v>524</v>
      </c>
      <c r="H306" s="41">
        <v>627000</v>
      </c>
      <c r="I306" s="42">
        <v>0</v>
      </c>
      <c r="J306" s="43">
        <v>0</v>
      </c>
      <c r="K306" s="41">
        <v>0</v>
      </c>
      <c r="L306" s="42">
        <v>423865</v>
      </c>
      <c r="M306" s="43">
        <v>83185</v>
      </c>
      <c r="N306" s="41">
        <v>507050</v>
      </c>
      <c r="O306" s="42">
        <v>0</v>
      </c>
      <c r="P306" s="43">
        <v>0</v>
      </c>
      <c r="Q306" s="41">
        <v>0</v>
      </c>
      <c r="R306" s="42">
        <v>0</v>
      </c>
      <c r="S306" s="43">
        <v>14664</v>
      </c>
      <c r="T306" s="44">
        <v>14664</v>
      </c>
      <c r="U306" s="45">
        <v>423865</v>
      </c>
      <c r="V306" s="43">
        <v>97849</v>
      </c>
      <c r="W306" s="44">
        <v>521714</v>
      </c>
      <c r="X306" s="45">
        <v>105286</v>
      </c>
      <c r="Y306" s="46">
        <v>16.79</v>
      </c>
      <c r="Z306" s="47">
        <f t="shared" si="8"/>
        <v>203135</v>
      </c>
      <c r="AA306" s="46">
        <f t="shared" si="9"/>
        <v>32.4</v>
      </c>
      <c r="AB306" s="48" t="s">
        <v>528</v>
      </c>
      <c r="AC306" s="48" t="s">
        <v>508</v>
      </c>
      <c r="AD306" s="49"/>
    </row>
    <row r="307" spans="2:30" x14ac:dyDescent="0.15">
      <c r="B307" s="38" t="s">
        <v>328</v>
      </c>
      <c r="C307" s="39" t="s">
        <v>329</v>
      </c>
      <c r="D307" s="39" t="s">
        <v>566</v>
      </c>
      <c r="E307" s="39" t="s">
        <v>849</v>
      </c>
      <c r="F307" s="40" t="s">
        <v>512</v>
      </c>
      <c r="G307" s="40" t="s">
        <v>524</v>
      </c>
      <c r="H307" s="41">
        <v>627000</v>
      </c>
      <c r="I307" s="42">
        <v>0</v>
      </c>
      <c r="J307" s="43">
        <v>0</v>
      </c>
      <c r="K307" s="41">
        <v>0</v>
      </c>
      <c r="L307" s="42">
        <v>423865</v>
      </c>
      <c r="M307" s="43">
        <v>83185</v>
      </c>
      <c r="N307" s="41">
        <v>507050</v>
      </c>
      <c r="O307" s="42">
        <v>0</v>
      </c>
      <c r="P307" s="43">
        <v>0</v>
      </c>
      <c r="Q307" s="41">
        <v>0</v>
      </c>
      <c r="R307" s="42">
        <v>0</v>
      </c>
      <c r="S307" s="43">
        <v>14664</v>
      </c>
      <c r="T307" s="44">
        <v>14664</v>
      </c>
      <c r="U307" s="45">
        <v>423865</v>
      </c>
      <c r="V307" s="43">
        <v>97849</v>
      </c>
      <c r="W307" s="44">
        <v>521714</v>
      </c>
      <c r="X307" s="45">
        <v>105286</v>
      </c>
      <c r="Y307" s="46">
        <v>16.79</v>
      </c>
      <c r="Z307" s="47">
        <f t="shared" si="8"/>
        <v>203135</v>
      </c>
      <c r="AA307" s="46">
        <f t="shared" si="9"/>
        <v>32.4</v>
      </c>
      <c r="AB307" s="48" t="s">
        <v>528</v>
      </c>
      <c r="AC307" s="48" t="s">
        <v>508</v>
      </c>
      <c r="AD307" s="49"/>
    </row>
    <row r="308" spans="2:30" x14ac:dyDescent="0.15">
      <c r="B308" s="38" t="s">
        <v>0</v>
      </c>
      <c r="C308" s="39" t="s">
        <v>0</v>
      </c>
      <c r="D308" s="39"/>
      <c r="E308" s="39"/>
      <c r="F308" s="40"/>
      <c r="G308" s="40"/>
      <c r="H308" s="41"/>
      <c r="I308" s="42"/>
      <c r="J308" s="43"/>
      <c r="K308" s="41"/>
      <c r="L308" s="42"/>
      <c r="M308" s="43"/>
      <c r="N308" s="41"/>
      <c r="O308" s="42"/>
      <c r="P308" s="43"/>
      <c r="Q308" s="41"/>
      <c r="R308" s="42"/>
      <c r="S308" s="43"/>
      <c r="T308" s="44"/>
      <c r="U308" s="45"/>
      <c r="V308" s="43"/>
      <c r="W308" s="44"/>
      <c r="X308" s="45"/>
      <c r="Y308" s="46"/>
      <c r="Z308" s="47"/>
      <c r="AA308" s="46"/>
      <c r="AB308" s="48"/>
      <c r="AC308" s="48"/>
      <c r="AD308" s="49"/>
    </row>
    <row r="309" spans="2:30" x14ac:dyDescent="0.15">
      <c r="B309" s="38" t="s">
        <v>788</v>
      </c>
      <c r="C309" s="39" t="s">
        <v>330</v>
      </c>
      <c r="D309" s="39" t="s">
        <v>624</v>
      </c>
      <c r="E309" s="39"/>
      <c r="F309" s="40" t="s">
        <v>512</v>
      </c>
      <c r="G309" s="40" t="s">
        <v>516</v>
      </c>
      <c r="H309" s="41">
        <v>550000</v>
      </c>
      <c r="I309" s="42">
        <v>0</v>
      </c>
      <c r="J309" s="43">
        <v>0</v>
      </c>
      <c r="K309" s="41">
        <v>0</v>
      </c>
      <c r="L309" s="42">
        <v>296899</v>
      </c>
      <c r="M309" s="43">
        <v>72409</v>
      </c>
      <c r="N309" s="41">
        <v>369308</v>
      </c>
      <c r="O309" s="42">
        <v>0</v>
      </c>
      <c r="P309" s="43">
        <v>0</v>
      </c>
      <c r="Q309" s="41">
        <v>0</v>
      </c>
      <c r="R309" s="42">
        <v>13277</v>
      </c>
      <c r="S309" s="43">
        <v>27276</v>
      </c>
      <c r="T309" s="44">
        <v>40553</v>
      </c>
      <c r="U309" s="45">
        <v>310176</v>
      </c>
      <c r="V309" s="43">
        <v>99685</v>
      </c>
      <c r="W309" s="44">
        <v>409861</v>
      </c>
      <c r="X309" s="45">
        <v>140139</v>
      </c>
      <c r="Y309" s="46">
        <v>25.48</v>
      </c>
      <c r="Z309" s="47">
        <f t="shared" si="8"/>
        <v>239824</v>
      </c>
      <c r="AA309" s="46">
        <f t="shared" si="9"/>
        <v>43.6</v>
      </c>
      <c r="AB309" s="48" t="s">
        <v>556</v>
      </c>
      <c r="AC309" s="48" t="s">
        <v>508</v>
      </c>
      <c r="AD309" s="49"/>
    </row>
    <row r="310" spans="2:30" x14ac:dyDescent="0.15">
      <c r="B310" s="38" t="s">
        <v>331</v>
      </c>
      <c r="C310" s="39" t="s">
        <v>332</v>
      </c>
      <c r="D310" s="39" t="s">
        <v>624</v>
      </c>
      <c r="E310" s="39" t="s">
        <v>849</v>
      </c>
      <c r="F310" s="40" t="s">
        <v>512</v>
      </c>
      <c r="G310" s="40" t="s">
        <v>516</v>
      </c>
      <c r="H310" s="41">
        <v>550000</v>
      </c>
      <c r="I310" s="42">
        <v>0</v>
      </c>
      <c r="J310" s="43">
        <v>0</v>
      </c>
      <c r="K310" s="41">
        <v>0</v>
      </c>
      <c r="L310" s="42">
        <v>296899</v>
      </c>
      <c r="M310" s="43">
        <v>72409</v>
      </c>
      <c r="N310" s="41">
        <v>369308</v>
      </c>
      <c r="O310" s="42">
        <v>0</v>
      </c>
      <c r="P310" s="43">
        <v>0</v>
      </c>
      <c r="Q310" s="41">
        <v>0</v>
      </c>
      <c r="R310" s="42">
        <v>13277</v>
      </c>
      <c r="S310" s="43">
        <v>27276</v>
      </c>
      <c r="T310" s="44">
        <v>40553</v>
      </c>
      <c r="U310" s="45">
        <v>310176</v>
      </c>
      <c r="V310" s="43">
        <v>99685</v>
      </c>
      <c r="W310" s="44">
        <v>409861</v>
      </c>
      <c r="X310" s="45">
        <v>140139</v>
      </c>
      <c r="Y310" s="46">
        <v>25.48</v>
      </c>
      <c r="Z310" s="47">
        <f t="shared" si="8"/>
        <v>239824</v>
      </c>
      <c r="AA310" s="46">
        <f t="shared" si="9"/>
        <v>43.6</v>
      </c>
      <c r="AB310" s="48" t="s">
        <v>556</v>
      </c>
      <c r="AC310" s="48" t="s">
        <v>508</v>
      </c>
      <c r="AD310" s="49"/>
    </row>
    <row r="311" spans="2:30" x14ac:dyDescent="0.15">
      <c r="B311" s="38" t="s">
        <v>0</v>
      </c>
      <c r="C311" s="39" t="s">
        <v>0</v>
      </c>
      <c r="D311" s="39"/>
      <c r="E311" s="39"/>
      <c r="F311" s="40"/>
      <c r="G311" s="40"/>
      <c r="H311" s="41"/>
      <c r="I311" s="42"/>
      <c r="J311" s="43"/>
      <c r="K311" s="41"/>
      <c r="L311" s="42"/>
      <c r="M311" s="43"/>
      <c r="N311" s="41"/>
      <c r="O311" s="42"/>
      <c r="P311" s="43"/>
      <c r="Q311" s="41"/>
      <c r="R311" s="42"/>
      <c r="S311" s="43"/>
      <c r="T311" s="44"/>
      <c r="U311" s="45"/>
      <c r="V311" s="43"/>
      <c r="W311" s="44"/>
      <c r="X311" s="45"/>
      <c r="Y311" s="46"/>
      <c r="Z311" s="47"/>
      <c r="AA311" s="46"/>
      <c r="AB311" s="48"/>
      <c r="AC311" s="48"/>
      <c r="AD311" s="49"/>
    </row>
    <row r="312" spans="2:30" x14ac:dyDescent="0.15">
      <c r="B312" s="38" t="s">
        <v>789</v>
      </c>
      <c r="C312" s="39" t="s">
        <v>26</v>
      </c>
      <c r="D312" s="39" t="s">
        <v>542</v>
      </c>
      <c r="E312" s="39"/>
      <c r="F312" s="40" t="s">
        <v>510</v>
      </c>
      <c r="G312" s="40" t="s">
        <v>518</v>
      </c>
      <c r="H312" s="41">
        <v>48000</v>
      </c>
      <c r="I312" s="42">
        <v>0</v>
      </c>
      <c r="J312" s="43">
        <v>0</v>
      </c>
      <c r="K312" s="41">
        <v>0</v>
      </c>
      <c r="L312" s="42">
        <v>0</v>
      </c>
      <c r="M312" s="43">
        <v>0</v>
      </c>
      <c r="N312" s="41">
        <v>0</v>
      </c>
      <c r="O312" s="42">
        <v>0</v>
      </c>
      <c r="P312" s="43">
        <v>0</v>
      </c>
      <c r="Q312" s="41">
        <v>0</v>
      </c>
      <c r="R312" s="42">
        <v>0</v>
      </c>
      <c r="S312" s="43">
        <v>0</v>
      </c>
      <c r="T312" s="44">
        <v>0</v>
      </c>
      <c r="U312" s="45">
        <v>0</v>
      </c>
      <c r="V312" s="43">
        <v>0</v>
      </c>
      <c r="W312" s="44">
        <v>0</v>
      </c>
      <c r="X312" s="45">
        <v>48000</v>
      </c>
      <c r="Y312" s="46">
        <v>100</v>
      </c>
      <c r="Z312" s="47">
        <f t="shared" si="8"/>
        <v>48000</v>
      </c>
      <c r="AA312" s="46">
        <f t="shared" si="9"/>
        <v>100</v>
      </c>
      <c r="AB312" s="48" t="s">
        <v>525</v>
      </c>
      <c r="AC312" s="48" t="s">
        <v>508</v>
      </c>
      <c r="AD312" s="49"/>
    </row>
    <row r="313" spans="2:30" x14ac:dyDescent="0.15">
      <c r="B313" s="38" t="s">
        <v>333</v>
      </c>
      <c r="C313" s="39" t="s">
        <v>334</v>
      </c>
      <c r="D313" s="39" t="s">
        <v>542</v>
      </c>
      <c r="E313" s="39" t="s">
        <v>849</v>
      </c>
      <c r="F313" s="40" t="s">
        <v>510</v>
      </c>
      <c r="G313" s="40" t="s">
        <v>518</v>
      </c>
      <c r="H313" s="41">
        <v>48000</v>
      </c>
      <c r="I313" s="42">
        <v>0</v>
      </c>
      <c r="J313" s="43">
        <v>0</v>
      </c>
      <c r="K313" s="41">
        <v>0</v>
      </c>
      <c r="L313" s="42">
        <v>0</v>
      </c>
      <c r="M313" s="43">
        <v>0</v>
      </c>
      <c r="N313" s="41">
        <v>0</v>
      </c>
      <c r="O313" s="42">
        <v>0</v>
      </c>
      <c r="P313" s="43">
        <v>0</v>
      </c>
      <c r="Q313" s="41">
        <v>0</v>
      </c>
      <c r="R313" s="42">
        <v>0</v>
      </c>
      <c r="S313" s="43">
        <v>0</v>
      </c>
      <c r="T313" s="44">
        <v>0</v>
      </c>
      <c r="U313" s="45">
        <v>0</v>
      </c>
      <c r="V313" s="43">
        <v>0</v>
      </c>
      <c r="W313" s="44">
        <v>0</v>
      </c>
      <c r="X313" s="45">
        <v>48000</v>
      </c>
      <c r="Y313" s="46">
        <v>100</v>
      </c>
      <c r="Z313" s="47">
        <f t="shared" si="8"/>
        <v>48000</v>
      </c>
      <c r="AA313" s="46">
        <f t="shared" si="9"/>
        <v>100</v>
      </c>
      <c r="AB313" s="48" t="s">
        <v>525</v>
      </c>
      <c r="AC313" s="48" t="s">
        <v>508</v>
      </c>
      <c r="AD313" s="49"/>
    </row>
    <row r="314" spans="2:30" x14ac:dyDescent="0.15">
      <c r="B314" s="38" t="s">
        <v>0</v>
      </c>
      <c r="C314" s="39" t="s">
        <v>0</v>
      </c>
      <c r="D314" s="39"/>
      <c r="E314" s="39"/>
      <c r="F314" s="40"/>
      <c r="G314" s="40"/>
      <c r="H314" s="41"/>
      <c r="I314" s="42"/>
      <c r="J314" s="43"/>
      <c r="K314" s="41"/>
      <c r="L314" s="42"/>
      <c r="M314" s="43"/>
      <c r="N314" s="41"/>
      <c r="O314" s="42"/>
      <c r="P314" s="43"/>
      <c r="Q314" s="41"/>
      <c r="R314" s="42"/>
      <c r="S314" s="43"/>
      <c r="T314" s="44"/>
      <c r="U314" s="45"/>
      <c r="V314" s="43"/>
      <c r="W314" s="44"/>
      <c r="X314" s="45"/>
      <c r="Y314" s="46"/>
      <c r="Z314" s="47"/>
      <c r="AA314" s="46"/>
      <c r="AB314" s="48"/>
      <c r="AC314" s="48"/>
      <c r="AD314" s="49"/>
    </row>
    <row r="315" spans="2:30" x14ac:dyDescent="0.15">
      <c r="B315" s="38" t="s">
        <v>790</v>
      </c>
      <c r="C315" s="39" t="s">
        <v>335</v>
      </c>
      <c r="D315" s="39" t="s">
        <v>534</v>
      </c>
      <c r="E315" s="39"/>
      <c r="F315" s="40" t="s">
        <v>512</v>
      </c>
      <c r="G315" s="40" t="s">
        <v>520</v>
      </c>
      <c r="H315" s="41">
        <v>630000</v>
      </c>
      <c r="I315" s="42">
        <v>0</v>
      </c>
      <c r="J315" s="43">
        <v>0</v>
      </c>
      <c r="K315" s="41">
        <v>0</v>
      </c>
      <c r="L315" s="42">
        <v>546279</v>
      </c>
      <c r="M315" s="43">
        <v>93316</v>
      </c>
      <c r="N315" s="41">
        <v>639595</v>
      </c>
      <c r="O315" s="42">
        <v>0</v>
      </c>
      <c r="P315" s="43">
        <v>0</v>
      </c>
      <c r="Q315" s="41">
        <v>0</v>
      </c>
      <c r="R315" s="42">
        <v>0</v>
      </c>
      <c r="S315" s="43">
        <v>48789</v>
      </c>
      <c r="T315" s="44">
        <v>48789</v>
      </c>
      <c r="U315" s="45">
        <v>546279</v>
      </c>
      <c r="V315" s="43">
        <v>142105</v>
      </c>
      <c r="W315" s="44">
        <v>688384</v>
      </c>
      <c r="X315" s="45">
        <v>-58384</v>
      </c>
      <c r="Y315" s="46">
        <v>-9.27</v>
      </c>
      <c r="Z315" s="47">
        <f t="shared" si="8"/>
        <v>83721</v>
      </c>
      <c r="AA315" s="46">
        <f t="shared" si="9"/>
        <v>13.29</v>
      </c>
      <c r="AB315" s="48" t="s">
        <v>556</v>
      </c>
      <c r="AC315" s="48" t="s">
        <v>508</v>
      </c>
      <c r="AD315" s="49"/>
    </row>
    <row r="316" spans="2:30" x14ac:dyDescent="0.15">
      <c r="B316" s="38" t="s">
        <v>336</v>
      </c>
      <c r="C316" s="39" t="s">
        <v>337</v>
      </c>
      <c r="D316" s="39" t="s">
        <v>534</v>
      </c>
      <c r="E316" s="39" t="s">
        <v>849</v>
      </c>
      <c r="F316" s="40" t="s">
        <v>512</v>
      </c>
      <c r="G316" s="40" t="s">
        <v>520</v>
      </c>
      <c r="H316" s="41">
        <v>630000</v>
      </c>
      <c r="I316" s="42">
        <v>0</v>
      </c>
      <c r="J316" s="43">
        <v>0</v>
      </c>
      <c r="K316" s="41">
        <v>0</v>
      </c>
      <c r="L316" s="42">
        <v>546279</v>
      </c>
      <c r="M316" s="43">
        <v>93316</v>
      </c>
      <c r="N316" s="41">
        <v>639595</v>
      </c>
      <c r="O316" s="42">
        <v>0</v>
      </c>
      <c r="P316" s="43">
        <v>0</v>
      </c>
      <c r="Q316" s="41">
        <v>0</v>
      </c>
      <c r="R316" s="42">
        <v>0</v>
      </c>
      <c r="S316" s="43">
        <v>48789</v>
      </c>
      <c r="T316" s="44">
        <v>48789</v>
      </c>
      <c r="U316" s="45">
        <v>546279</v>
      </c>
      <c r="V316" s="43">
        <v>142105</v>
      </c>
      <c r="W316" s="44">
        <v>688384</v>
      </c>
      <c r="X316" s="45">
        <v>-58384</v>
      </c>
      <c r="Y316" s="46">
        <v>-9.27</v>
      </c>
      <c r="Z316" s="47">
        <f t="shared" si="8"/>
        <v>83721</v>
      </c>
      <c r="AA316" s="46">
        <f t="shared" si="9"/>
        <v>13.29</v>
      </c>
      <c r="AB316" s="48" t="s">
        <v>556</v>
      </c>
      <c r="AC316" s="48" t="s">
        <v>508</v>
      </c>
      <c r="AD316" s="49"/>
    </row>
    <row r="317" spans="2:30" x14ac:dyDescent="0.15">
      <c r="B317" s="38" t="s">
        <v>0</v>
      </c>
      <c r="C317" s="39" t="s">
        <v>0</v>
      </c>
      <c r="D317" s="39"/>
      <c r="E317" s="39"/>
      <c r="F317" s="40"/>
      <c r="G317" s="40"/>
      <c r="H317" s="41"/>
      <c r="I317" s="42"/>
      <c r="J317" s="43"/>
      <c r="K317" s="41"/>
      <c r="L317" s="42"/>
      <c r="M317" s="43"/>
      <c r="N317" s="41"/>
      <c r="O317" s="42"/>
      <c r="P317" s="43"/>
      <c r="Q317" s="41"/>
      <c r="R317" s="42"/>
      <c r="S317" s="43"/>
      <c r="T317" s="44"/>
      <c r="U317" s="45"/>
      <c r="V317" s="43"/>
      <c r="W317" s="44"/>
      <c r="X317" s="45"/>
      <c r="Y317" s="46"/>
      <c r="Z317" s="47"/>
      <c r="AA317" s="46"/>
      <c r="AB317" s="48"/>
      <c r="AC317" s="48"/>
      <c r="AD317" s="49"/>
    </row>
    <row r="318" spans="2:30" x14ac:dyDescent="0.15">
      <c r="B318" s="38" t="s">
        <v>791</v>
      </c>
      <c r="C318" s="39" t="s">
        <v>338</v>
      </c>
      <c r="D318" s="39" t="s">
        <v>619</v>
      </c>
      <c r="E318" s="39"/>
      <c r="F318" s="40" t="s">
        <v>512</v>
      </c>
      <c r="G318" s="40" t="s">
        <v>519</v>
      </c>
      <c r="H318" s="41">
        <v>360000</v>
      </c>
      <c r="I318" s="42">
        <v>0</v>
      </c>
      <c r="J318" s="43">
        <v>0</v>
      </c>
      <c r="K318" s="41">
        <v>0</v>
      </c>
      <c r="L318" s="42">
        <v>319533</v>
      </c>
      <c r="M318" s="43">
        <v>52108</v>
      </c>
      <c r="N318" s="41">
        <v>371641</v>
      </c>
      <c r="O318" s="42">
        <v>0</v>
      </c>
      <c r="P318" s="43">
        <v>0</v>
      </c>
      <c r="Q318" s="41">
        <v>0</v>
      </c>
      <c r="R318" s="42">
        <v>0</v>
      </c>
      <c r="S318" s="43">
        <v>18689</v>
      </c>
      <c r="T318" s="44">
        <v>18689</v>
      </c>
      <c r="U318" s="45">
        <v>319533</v>
      </c>
      <c r="V318" s="43">
        <v>70797</v>
      </c>
      <c r="W318" s="44">
        <v>390330</v>
      </c>
      <c r="X318" s="45">
        <v>-30330</v>
      </c>
      <c r="Y318" s="46">
        <v>-8.43</v>
      </c>
      <c r="Z318" s="47">
        <f t="shared" si="8"/>
        <v>40467</v>
      </c>
      <c r="AA318" s="46">
        <f t="shared" si="9"/>
        <v>11.24</v>
      </c>
      <c r="AB318" s="48" t="s">
        <v>525</v>
      </c>
      <c r="AC318" s="48" t="s">
        <v>508</v>
      </c>
      <c r="AD318" s="49"/>
    </row>
    <row r="319" spans="2:30" x14ac:dyDescent="0.15">
      <c r="B319" s="38" t="s">
        <v>339</v>
      </c>
      <c r="C319" s="39" t="s">
        <v>340</v>
      </c>
      <c r="D319" s="39" t="s">
        <v>619</v>
      </c>
      <c r="E319" s="39" t="s">
        <v>849</v>
      </c>
      <c r="F319" s="40" t="s">
        <v>512</v>
      </c>
      <c r="G319" s="40" t="s">
        <v>519</v>
      </c>
      <c r="H319" s="41">
        <v>360000</v>
      </c>
      <c r="I319" s="42">
        <v>0</v>
      </c>
      <c r="J319" s="43">
        <v>0</v>
      </c>
      <c r="K319" s="41">
        <v>0</v>
      </c>
      <c r="L319" s="42">
        <v>319533</v>
      </c>
      <c r="M319" s="43">
        <v>52108</v>
      </c>
      <c r="N319" s="41">
        <v>371641</v>
      </c>
      <c r="O319" s="42">
        <v>0</v>
      </c>
      <c r="P319" s="43">
        <v>0</v>
      </c>
      <c r="Q319" s="41">
        <v>0</v>
      </c>
      <c r="R319" s="42">
        <v>0</v>
      </c>
      <c r="S319" s="43">
        <v>18689</v>
      </c>
      <c r="T319" s="44">
        <v>18689</v>
      </c>
      <c r="U319" s="45">
        <v>319533</v>
      </c>
      <c r="V319" s="43">
        <v>70797</v>
      </c>
      <c r="W319" s="44">
        <v>390330</v>
      </c>
      <c r="X319" s="45">
        <v>-30330</v>
      </c>
      <c r="Y319" s="46">
        <v>-8.43</v>
      </c>
      <c r="Z319" s="47">
        <f t="shared" si="8"/>
        <v>40467</v>
      </c>
      <c r="AA319" s="46">
        <f t="shared" si="9"/>
        <v>11.24</v>
      </c>
      <c r="AB319" s="48" t="s">
        <v>525</v>
      </c>
      <c r="AC319" s="48" t="s">
        <v>508</v>
      </c>
      <c r="AD319" s="49"/>
    </row>
    <row r="320" spans="2:30" x14ac:dyDescent="0.15">
      <c r="B320" s="38" t="s">
        <v>0</v>
      </c>
      <c r="C320" s="39" t="s">
        <v>0</v>
      </c>
      <c r="D320" s="39"/>
      <c r="E320" s="39"/>
      <c r="F320" s="40"/>
      <c r="G320" s="40"/>
      <c r="H320" s="41"/>
      <c r="I320" s="42"/>
      <c r="J320" s="43"/>
      <c r="K320" s="41"/>
      <c r="L320" s="42"/>
      <c r="M320" s="43"/>
      <c r="N320" s="41"/>
      <c r="O320" s="42"/>
      <c r="P320" s="43"/>
      <c r="Q320" s="41"/>
      <c r="R320" s="42"/>
      <c r="S320" s="43"/>
      <c r="T320" s="44"/>
      <c r="U320" s="45"/>
      <c r="V320" s="43"/>
      <c r="W320" s="44"/>
      <c r="X320" s="45"/>
      <c r="Y320" s="46"/>
      <c r="Z320" s="47"/>
      <c r="AA320" s="46"/>
      <c r="AB320" s="48"/>
      <c r="AC320" s="48"/>
      <c r="AD320" s="49"/>
    </row>
    <row r="321" spans="2:30" x14ac:dyDescent="0.15">
      <c r="B321" s="38" t="s">
        <v>792</v>
      </c>
      <c r="C321" s="39" t="s">
        <v>341</v>
      </c>
      <c r="D321" s="39" t="s">
        <v>566</v>
      </c>
      <c r="E321" s="39"/>
      <c r="F321" s="40" t="s">
        <v>512</v>
      </c>
      <c r="G321" s="40" t="s">
        <v>522</v>
      </c>
      <c r="H321" s="41">
        <v>1229625</v>
      </c>
      <c r="I321" s="42">
        <v>0</v>
      </c>
      <c r="J321" s="43">
        <v>0</v>
      </c>
      <c r="K321" s="41">
        <v>0</v>
      </c>
      <c r="L321" s="42">
        <v>862592</v>
      </c>
      <c r="M321" s="43">
        <v>169286</v>
      </c>
      <c r="N321" s="41">
        <v>1031878</v>
      </c>
      <c r="O321" s="42">
        <v>0</v>
      </c>
      <c r="P321" s="43">
        <v>0</v>
      </c>
      <c r="Q321" s="41">
        <v>0</v>
      </c>
      <c r="R321" s="42">
        <v>3395</v>
      </c>
      <c r="S321" s="43">
        <v>29843</v>
      </c>
      <c r="T321" s="44">
        <v>33238</v>
      </c>
      <c r="U321" s="45">
        <v>865987</v>
      </c>
      <c r="V321" s="43">
        <v>199129</v>
      </c>
      <c r="W321" s="44">
        <v>1065116</v>
      </c>
      <c r="X321" s="45">
        <v>164509</v>
      </c>
      <c r="Y321" s="46">
        <v>13.38</v>
      </c>
      <c r="Z321" s="47">
        <f t="shared" si="8"/>
        <v>363638</v>
      </c>
      <c r="AA321" s="46">
        <f t="shared" si="9"/>
        <v>29.57</v>
      </c>
      <c r="AB321" s="48" t="s">
        <v>528</v>
      </c>
      <c r="AC321" s="48" t="s">
        <v>508</v>
      </c>
      <c r="AD321" s="49"/>
    </row>
    <row r="322" spans="2:30" x14ac:dyDescent="0.15">
      <c r="B322" s="38" t="s">
        <v>342</v>
      </c>
      <c r="C322" s="39" t="s">
        <v>343</v>
      </c>
      <c r="D322" s="39" t="s">
        <v>566</v>
      </c>
      <c r="E322" s="39" t="s">
        <v>849</v>
      </c>
      <c r="F322" s="40" t="s">
        <v>512</v>
      </c>
      <c r="G322" s="40" t="s">
        <v>522</v>
      </c>
      <c r="H322" s="41">
        <v>1229625</v>
      </c>
      <c r="I322" s="42">
        <v>0</v>
      </c>
      <c r="J322" s="43">
        <v>0</v>
      </c>
      <c r="K322" s="41">
        <v>0</v>
      </c>
      <c r="L322" s="42">
        <v>862592</v>
      </c>
      <c r="M322" s="43">
        <v>169286</v>
      </c>
      <c r="N322" s="41">
        <v>1031878</v>
      </c>
      <c r="O322" s="42">
        <v>0</v>
      </c>
      <c r="P322" s="43">
        <v>0</v>
      </c>
      <c r="Q322" s="41">
        <v>0</v>
      </c>
      <c r="R322" s="42">
        <v>3395</v>
      </c>
      <c r="S322" s="43">
        <v>29843</v>
      </c>
      <c r="T322" s="44">
        <v>33238</v>
      </c>
      <c r="U322" s="45">
        <v>865987</v>
      </c>
      <c r="V322" s="43">
        <v>199129</v>
      </c>
      <c r="W322" s="44">
        <v>1065116</v>
      </c>
      <c r="X322" s="45">
        <v>164509</v>
      </c>
      <c r="Y322" s="46">
        <v>13.38</v>
      </c>
      <c r="Z322" s="47">
        <f t="shared" si="8"/>
        <v>363638</v>
      </c>
      <c r="AA322" s="46">
        <f t="shared" si="9"/>
        <v>29.57</v>
      </c>
      <c r="AB322" s="48" t="s">
        <v>528</v>
      </c>
      <c r="AC322" s="48" t="s">
        <v>508</v>
      </c>
      <c r="AD322" s="49"/>
    </row>
    <row r="323" spans="2:30" x14ac:dyDescent="0.15">
      <c r="B323" s="38" t="s">
        <v>0</v>
      </c>
      <c r="C323" s="39" t="s">
        <v>0</v>
      </c>
      <c r="D323" s="39"/>
      <c r="E323" s="39"/>
      <c r="F323" s="40"/>
      <c r="G323" s="40"/>
      <c r="H323" s="41"/>
      <c r="I323" s="42"/>
      <c r="J323" s="43"/>
      <c r="K323" s="41"/>
      <c r="L323" s="42"/>
      <c r="M323" s="43"/>
      <c r="N323" s="41"/>
      <c r="O323" s="42"/>
      <c r="P323" s="43"/>
      <c r="Q323" s="41"/>
      <c r="R323" s="42"/>
      <c r="S323" s="43"/>
      <c r="T323" s="44"/>
      <c r="U323" s="45"/>
      <c r="V323" s="43"/>
      <c r="W323" s="44"/>
      <c r="X323" s="45"/>
      <c r="Y323" s="46"/>
      <c r="Z323" s="47"/>
      <c r="AA323" s="46"/>
      <c r="AB323" s="48"/>
      <c r="AC323" s="48"/>
      <c r="AD323" s="49"/>
    </row>
    <row r="324" spans="2:30" x14ac:dyDescent="0.15">
      <c r="B324" s="38" t="s">
        <v>793</v>
      </c>
      <c r="C324" s="39" t="s">
        <v>344</v>
      </c>
      <c r="D324" s="39" t="s">
        <v>621</v>
      </c>
      <c r="E324" s="39"/>
      <c r="F324" s="40" t="s">
        <v>509</v>
      </c>
      <c r="G324" s="40" t="s">
        <v>515</v>
      </c>
      <c r="H324" s="41">
        <v>480000</v>
      </c>
      <c r="I324" s="42">
        <v>0</v>
      </c>
      <c r="J324" s="43">
        <v>0</v>
      </c>
      <c r="K324" s="41">
        <v>0</v>
      </c>
      <c r="L324" s="42">
        <v>0</v>
      </c>
      <c r="M324" s="43">
        <v>0</v>
      </c>
      <c r="N324" s="41">
        <v>0</v>
      </c>
      <c r="O324" s="42">
        <v>431000</v>
      </c>
      <c r="P324" s="43">
        <v>0</v>
      </c>
      <c r="Q324" s="41">
        <v>431000</v>
      </c>
      <c r="R324" s="42">
        <v>0</v>
      </c>
      <c r="S324" s="43">
        <v>0</v>
      </c>
      <c r="T324" s="44">
        <v>0</v>
      </c>
      <c r="U324" s="45">
        <v>431000</v>
      </c>
      <c r="V324" s="43">
        <v>0</v>
      </c>
      <c r="W324" s="44">
        <v>431000</v>
      </c>
      <c r="X324" s="45">
        <v>49000</v>
      </c>
      <c r="Y324" s="46">
        <v>10.210000000000001</v>
      </c>
      <c r="Z324" s="47">
        <f t="shared" si="8"/>
        <v>49000</v>
      </c>
      <c r="AA324" s="46">
        <f t="shared" si="9"/>
        <v>10.210000000000001</v>
      </c>
      <c r="AB324" s="48" t="s">
        <v>525</v>
      </c>
      <c r="AC324" s="48" t="s">
        <v>565</v>
      </c>
      <c r="AD324" s="49"/>
    </row>
    <row r="325" spans="2:30" x14ac:dyDescent="0.15">
      <c r="B325" s="38" t="s">
        <v>345</v>
      </c>
      <c r="C325" s="39" t="s">
        <v>346</v>
      </c>
      <c r="D325" s="39" t="s">
        <v>621</v>
      </c>
      <c r="E325" s="39" t="s">
        <v>849</v>
      </c>
      <c r="F325" s="40" t="s">
        <v>509</v>
      </c>
      <c r="G325" s="40" t="s">
        <v>515</v>
      </c>
      <c r="H325" s="41">
        <v>480000</v>
      </c>
      <c r="I325" s="42">
        <v>0</v>
      </c>
      <c r="J325" s="43">
        <v>0</v>
      </c>
      <c r="K325" s="41">
        <v>0</v>
      </c>
      <c r="L325" s="42">
        <v>0</v>
      </c>
      <c r="M325" s="43">
        <v>0</v>
      </c>
      <c r="N325" s="41">
        <v>0</v>
      </c>
      <c r="O325" s="42">
        <v>431000</v>
      </c>
      <c r="P325" s="43">
        <v>0</v>
      </c>
      <c r="Q325" s="41">
        <v>431000</v>
      </c>
      <c r="R325" s="42">
        <v>0</v>
      </c>
      <c r="S325" s="43">
        <v>0</v>
      </c>
      <c r="T325" s="44">
        <v>0</v>
      </c>
      <c r="U325" s="45">
        <v>431000</v>
      </c>
      <c r="V325" s="43">
        <v>0</v>
      </c>
      <c r="W325" s="44">
        <v>431000</v>
      </c>
      <c r="X325" s="45">
        <v>49000</v>
      </c>
      <c r="Y325" s="46">
        <v>10.210000000000001</v>
      </c>
      <c r="Z325" s="47">
        <f t="shared" si="8"/>
        <v>49000</v>
      </c>
      <c r="AA325" s="46">
        <f t="shared" si="9"/>
        <v>10.210000000000001</v>
      </c>
      <c r="AB325" s="48" t="s">
        <v>525</v>
      </c>
      <c r="AC325" s="48" t="s">
        <v>565</v>
      </c>
      <c r="AD325" s="49"/>
    </row>
    <row r="326" spans="2:30" x14ac:dyDescent="0.15">
      <c r="B326" s="38" t="s">
        <v>0</v>
      </c>
      <c r="C326" s="39" t="s">
        <v>0</v>
      </c>
      <c r="D326" s="39"/>
      <c r="E326" s="39"/>
      <c r="F326" s="40"/>
      <c r="G326" s="40"/>
      <c r="H326" s="41"/>
      <c r="I326" s="42"/>
      <c r="J326" s="43"/>
      <c r="K326" s="41"/>
      <c r="L326" s="42"/>
      <c r="M326" s="43"/>
      <c r="N326" s="41"/>
      <c r="O326" s="42"/>
      <c r="P326" s="43"/>
      <c r="Q326" s="41"/>
      <c r="R326" s="42"/>
      <c r="S326" s="43"/>
      <c r="T326" s="44"/>
      <c r="U326" s="45"/>
      <c r="V326" s="43"/>
      <c r="W326" s="44"/>
      <c r="X326" s="45"/>
      <c r="Y326" s="46"/>
      <c r="Z326" s="47"/>
      <c r="AA326" s="46"/>
      <c r="AB326" s="48"/>
      <c r="AC326" s="48"/>
      <c r="AD326" s="49"/>
    </row>
    <row r="327" spans="2:30" x14ac:dyDescent="0.15">
      <c r="B327" s="38" t="s">
        <v>794</v>
      </c>
      <c r="C327" s="39" t="s">
        <v>347</v>
      </c>
      <c r="D327" s="39" t="s">
        <v>620</v>
      </c>
      <c r="E327" s="39"/>
      <c r="F327" s="40" t="s">
        <v>510</v>
      </c>
      <c r="G327" s="40" t="s">
        <v>523</v>
      </c>
      <c r="H327" s="41">
        <v>770000</v>
      </c>
      <c r="I327" s="42">
        <v>0</v>
      </c>
      <c r="J327" s="43">
        <v>0</v>
      </c>
      <c r="K327" s="41">
        <v>0</v>
      </c>
      <c r="L327" s="42">
        <v>522166</v>
      </c>
      <c r="M327" s="43">
        <v>102477</v>
      </c>
      <c r="N327" s="41">
        <v>624643</v>
      </c>
      <c r="O327" s="42">
        <v>0</v>
      </c>
      <c r="P327" s="43">
        <v>0</v>
      </c>
      <c r="Q327" s="41">
        <v>0</v>
      </c>
      <c r="R327" s="42">
        <v>0</v>
      </c>
      <c r="S327" s="43">
        <v>18065</v>
      </c>
      <c r="T327" s="44">
        <v>18065</v>
      </c>
      <c r="U327" s="45">
        <v>522166</v>
      </c>
      <c r="V327" s="43">
        <v>120542</v>
      </c>
      <c r="W327" s="44">
        <v>642708</v>
      </c>
      <c r="X327" s="45">
        <v>127292</v>
      </c>
      <c r="Y327" s="46">
        <v>16.53</v>
      </c>
      <c r="Z327" s="47">
        <f t="shared" ref="Z327:Z390" si="10">H327-U327</f>
        <v>247834</v>
      </c>
      <c r="AA327" s="46">
        <f t="shared" ref="AA327:AA390" si="11">IF(H327=0,0,ROUND(Z327/H327%,2))</f>
        <v>32.19</v>
      </c>
      <c r="AB327" s="48" t="s">
        <v>528</v>
      </c>
      <c r="AC327" s="48" t="s">
        <v>508</v>
      </c>
      <c r="AD327" s="49"/>
    </row>
    <row r="328" spans="2:30" x14ac:dyDescent="0.15">
      <c r="B328" s="38" t="s">
        <v>348</v>
      </c>
      <c r="C328" s="39" t="s">
        <v>349</v>
      </c>
      <c r="D328" s="39" t="s">
        <v>620</v>
      </c>
      <c r="E328" s="39" t="s">
        <v>849</v>
      </c>
      <c r="F328" s="40" t="s">
        <v>510</v>
      </c>
      <c r="G328" s="40" t="s">
        <v>523</v>
      </c>
      <c r="H328" s="41">
        <v>770000</v>
      </c>
      <c r="I328" s="42">
        <v>0</v>
      </c>
      <c r="J328" s="43">
        <v>0</v>
      </c>
      <c r="K328" s="41">
        <v>0</v>
      </c>
      <c r="L328" s="42">
        <v>522166</v>
      </c>
      <c r="M328" s="43">
        <v>102477</v>
      </c>
      <c r="N328" s="41">
        <v>624643</v>
      </c>
      <c r="O328" s="42">
        <v>0</v>
      </c>
      <c r="P328" s="43">
        <v>0</v>
      </c>
      <c r="Q328" s="41">
        <v>0</v>
      </c>
      <c r="R328" s="42">
        <v>0</v>
      </c>
      <c r="S328" s="43">
        <v>18065</v>
      </c>
      <c r="T328" s="44">
        <v>18065</v>
      </c>
      <c r="U328" s="45">
        <v>522166</v>
      </c>
      <c r="V328" s="43">
        <v>120542</v>
      </c>
      <c r="W328" s="44">
        <v>642708</v>
      </c>
      <c r="X328" s="45">
        <v>127292</v>
      </c>
      <c r="Y328" s="46">
        <v>16.53</v>
      </c>
      <c r="Z328" s="47">
        <f t="shared" si="10"/>
        <v>247834</v>
      </c>
      <c r="AA328" s="46">
        <f t="shared" si="11"/>
        <v>32.19</v>
      </c>
      <c r="AB328" s="48" t="s">
        <v>528</v>
      </c>
      <c r="AC328" s="48" t="s">
        <v>508</v>
      </c>
      <c r="AD328" s="49"/>
    </row>
    <row r="329" spans="2:30" x14ac:dyDescent="0.15">
      <c r="B329" s="38" t="s">
        <v>0</v>
      </c>
      <c r="C329" s="39" t="s">
        <v>0</v>
      </c>
      <c r="D329" s="39"/>
      <c r="E329" s="39"/>
      <c r="F329" s="40"/>
      <c r="G329" s="40"/>
      <c r="H329" s="41"/>
      <c r="I329" s="42"/>
      <c r="J329" s="43"/>
      <c r="K329" s="41"/>
      <c r="L329" s="42"/>
      <c r="M329" s="43"/>
      <c r="N329" s="41"/>
      <c r="O329" s="42"/>
      <c r="P329" s="43"/>
      <c r="Q329" s="41"/>
      <c r="R329" s="42"/>
      <c r="S329" s="43"/>
      <c r="T329" s="44"/>
      <c r="U329" s="45"/>
      <c r="V329" s="43"/>
      <c r="W329" s="44"/>
      <c r="X329" s="45"/>
      <c r="Y329" s="46"/>
      <c r="Z329" s="47"/>
      <c r="AA329" s="46"/>
      <c r="AB329" s="48"/>
      <c r="AC329" s="48"/>
      <c r="AD329" s="49"/>
    </row>
    <row r="330" spans="2:30" x14ac:dyDescent="0.15">
      <c r="B330" s="38" t="s">
        <v>795</v>
      </c>
      <c r="C330" s="39" t="s">
        <v>350</v>
      </c>
      <c r="D330" s="39" t="s">
        <v>620</v>
      </c>
      <c r="E330" s="39"/>
      <c r="F330" s="40" t="s">
        <v>510</v>
      </c>
      <c r="G330" s="40" t="s">
        <v>523</v>
      </c>
      <c r="H330" s="41">
        <v>680000</v>
      </c>
      <c r="I330" s="42">
        <v>0</v>
      </c>
      <c r="J330" s="43">
        <v>0</v>
      </c>
      <c r="K330" s="41">
        <v>0</v>
      </c>
      <c r="L330" s="42">
        <v>368762</v>
      </c>
      <c r="M330" s="43">
        <v>72371</v>
      </c>
      <c r="N330" s="41">
        <v>441133</v>
      </c>
      <c r="O330" s="42">
        <v>0</v>
      </c>
      <c r="P330" s="43">
        <v>0</v>
      </c>
      <c r="Q330" s="41">
        <v>0</v>
      </c>
      <c r="R330" s="42">
        <v>0</v>
      </c>
      <c r="S330" s="43">
        <v>12760</v>
      </c>
      <c r="T330" s="44">
        <v>12760</v>
      </c>
      <c r="U330" s="45">
        <v>368762</v>
      </c>
      <c r="V330" s="43">
        <v>85131</v>
      </c>
      <c r="W330" s="44">
        <v>453893</v>
      </c>
      <c r="X330" s="45">
        <v>226107</v>
      </c>
      <c r="Y330" s="46">
        <v>33.25</v>
      </c>
      <c r="Z330" s="47">
        <f t="shared" si="10"/>
        <v>311238</v>
      </c>
      <c r="AA330" s="46">
        <f t="shared" si="11"/>
        <v>45.77</v>
      </c>
      <c r="AB330" s="48" t="s">
        <v>528</v>
      </c>
      <c r="AC330" s="48" t="s">
        <v>508</v>
      </c>
      <c r="AD330" s="49"/>
    </row>
    <row r="331" spans="2:30" x14ac:dyDescent="0.15">
      <c r="B331" s="38" t="s">
        <v>351</v>
      </c>
      <c r="C331" s="39" t="s">
        <v>352</v>
      </c>
      <c r="D331" s="39" t="s">
        <v>620</v>
      </c>
      <c r="E331" s="39" t="s">
        <v>849</v>
      </c>
      <c r="F331" s="40" t="s">
        <v>510</v>
      </c>
      <c r="G331" s="40" t="s">
        <v>523</v>
      </c>
      <c r="H331" s="41">
        <v>680000</v>
      </c>
      <c r="I331" s="42">
        <v>0</v>
      </c>
      <c r="J331" s="43">
        <v>0</v>
      </c>
      <c r="K331" s="41">
        <v>0</v>
      </c>
      <c r="L331" s="42">
        <v>368762</v>
      </c>
      <c r="M331" s="43">
        <v>72371</v>
      </c>
      <c r="N331" s="41">
        <v>441133</v>
      </c>
      <c r="O331" s="42">
        <v>0</v>
      </c>
      <c r="P331" s="43">
        <v>0</v>
      </c>
      <c r="Q331" s="41">
        <v>0</v>
      </c>
      <c r="R331" s="42">
        <v>0</v>
      </c>
      <c r="S331" s="43">
        <v>12760</v>
      </c>
      <c r="T331" s="44">
        <v>12760</v>
      </c>
      <c r="U331" s="45">
        <v>368762</v>
      </c>
      <c r="V331" s="43">
        <v>85131</v>
      </c>
      <c r="W331" s="44">
        <v>453893</v>
      </c>
      <c r="X331" s="45">
        <v>226107</v>
      </c>
      <c r="Y331" s="46">
        <v>33.25</v>
      </c>
      <c r="Z331" s="47">
        <f t="shared" si="10"/>
        <v>311238</v>
      </c>
      <c r="AA331" s="46">
        <f t="shared" si="11"/>
        <v>45.77</v>
      </c>
      <c r="AB331" s="48" t="s">
        <v>528</v>
      </c>
      <c r="AC331" s="48" t="s">
        <v>508</v>
      </c>
      <c r="AD331" s="49"/>
    </row>
    <row r="332" spans="2:30" x14ac:dyDescent="0.15">
      <c r="B332" s="38" t="s">
        <v>0</v>
      </c>
      <c r="C332" s="39" t="s">
        <v>0</v>
      </c>
      <c r="D332" s="39"/>
      <c r="E332" s="39"/>
      <c r="F332" s="40"/>
      <c r="G332" s="40"/>
      <c r="H332" s="41"/>
      <c r="I332" s="42"/>
      <c r="J332" s="43"/>
      <c r="K332" s="41"/>
      <c r="L332" s="42"/>
      <c r="M332" s="43"/>
      <c r="N332" s="41"/>
      <c r="O332" s="42"/>
      <c r="P332" s="43"/>
      <c r="Q332" s="41"/>
      <c r="R332" s="42"/>
      <c r="S332" s="43"/>
      <c r="T332" s="44"/>
      <c r="U332" s="45"/>
      <c r="V332" s="43"/>
      <c r="W332" s="44"/>
      <c r="X332" s="45"/>
      <c r="Y332" s="46"/>
      <c r="Z332" s="47"/>
      <c r="AA332" s="46"/>
      <c r="AB332" s="48"/>
      <c r="AC332" s="48"/>
      <c r="AD332" s="49"/>
    </row>
    <row r="333" spans="2:30" x14ac:dyDescent="0.15">
      <c r="B333" s="38" t="s">
        <v>796</v>
      </c>
      <c r="C333" s="39" t="s">
        <v>353</v>
      </c>
      <c r="D333" s="39" t="s">
        <v>619</v>
      </c>
      <c r="E333" s="39"/>
      <c r="F333" s="40" t="s">
        <v>512</v>
      </c>
      <c r="G333" s="40" t="s">
        <v>517</v>
      </c>
      <c r="H333" s="41">
        <v>643000</v>
      </c>
      <c r="I333" s="42">
        <v>0</v>
      </c>
      <c r="J333" s="43">
        <v>0</v>
      </c>
      <c r="K333" s="41">
        <v>0</v>
      </c>
      <c r="L333" s="42">
        <v>87838</v>
      </c>
      <c r="M333" s="43">
        <v>20485</v>
      </c>
      <c r="N333" s="41">
        <v>108323</v>
      </c>
      <c r="O333" s="42">
        <v>219540</v>
      </c>
      <c r="P333" s="43">
        <v>0</v>
      </c>
      <c r="Q333" s="41">
        <v>219540</v>
      </c>
      <c r="R333" s="42">
        <v>87109</v>
      </c>
      <c r="S333" s="43">
        <v>70268</v>
      </c>
      <c r="T333" s="44">
        <v>157377</v>
      </c>
      <c r="U333" s="45">
        <v>394487</v>
      </c>
      <c r="V333" s="43">
        <v>90753</v>
      </c>
      <c r="W333" s="44">
        <v>485240</v>
      </c>
      <c r="X333" s="45">
        <v>157760</v>
      </c>
      <c r="Y333" s="46">
        <v>24.53</v>
      </c>
      <c r="Z333" s="47">
        <f t="shared" si="10"/>
        <v>248513</v>
      </c>
      <c r="AA333" s="46">
        <f t="shared" si="11"/>
        <v>38.65</v>
      </c>
      <c r="AB333" s="48" t="s">
        <v>525</v>
      </c>
      <c r="AC333" s="48" t="s">
        <v>508</v>
      </c>
      <c r="AD333" s="49"/>
    </row>
    <row r="334" spans="2:30" x14ac:dyDescent="0.15">
      <c r="B334" s="38" t="s">
        <v>354</v>
      </c>
      <c r="C334" s="39" t="s">
        <v>355</v>
      </c>
      <c r="D334" s="39" t="s">
        <v>619</v>
      </c>
      <c r="E334" s="39" t="s">
        <v>849</v>
      </c>
      <c r="F334" s="40" t="s">
        <v>512</v>
      </c>
      <c r="G334" s="40" t="s">
        <v>517</v>
      </c>
      <c r="H334" s="41">
        <v>643000</v>
      </c>
      <c r="I334" s="42">
        <v>0</v>
      </c>
      <c r="J334" s="43">
        <v>0</v>
      </c>
      <c r="K334" s="41">
        <v>0</v>
      </c>
      <c r="L334" s="42">
        <v>87838</v>
      </c>
      <c r="M334" s="43">
        <v>20485</v>
      </c>
      <c r="N334" s="41">
        <v>108323</v>
      </c>
      <c r="O334" s="42">
        <v>219540</v>
      </c>
      <c r="P334" s="43">
        <v>0</v>
      </c>
      <c r="Q334" s="41">
        <v>219540</v>
      </c>
      <c r="R334" s="42">
        <v>87109</v>
      </c>
      <c r="S334" s="43">
        <v>70268</v>
      </c>
      <c r="T334" s="44">
        <v>157377</v>
      </c>
      <c r="U334" s="45">
        <v>394487</v>
      </c>
      <c r="V334" s="43">
        <v>90753</v>
      </c>
      <c r="W334" s="44">
        <v>485240</v>
      </c>
      <c r="X334" s="45">
        <v>157760</v>
      </c>
      <c r="Y334" s="46">
        <v>24.53</v>
      </c>
      <c r="Z334" s="47">
        <f t="shared" si="10"/>
        <v>248513</v>
      </c>
      <c r="AA334" s="46">
        <f t="shared" si="11"/>
        <v>38.65</v>
      </c>
      <c r="AB334" s="48" t="s">
        <v>525</v>
      </c>
      <c r="AC334" s="48" t="s">
        <v>508</v>
      </c>
      <c r="AD334" s="49"/>
    </row>
    <row r="335" spans="2:30" x14ac:dyDescent="0.15">
      <c r="B335" s="38" t="s">
        <v>0</v>
      </c>
      <c r="C335" s="39" t="s">
        <v>0</v>
      </c>
      <c r="D335" s="39"/>
      <c r="E335" s="39"/>
      <c r="F335" s="40"/>
      <c r="G335" s="40"/>
      <c r="H335" s="41"/>
      <c r="I335" s="42"/>
      <c r="J335" s="43"/>
      <c r="K335" s="41"/>
      <c r="L335" s="42"/>
      <c r="M335" s="43"/>
      <c r="N335" s="41"/>
      <c r="O335" s="42"/>
      <c r="P335" s="43"/>
      <c r="Q335" s="41"/>
      <c r="R335" s="42"/>
      <c r="S335" s="43"/>
      <c r="T335" s="44"/>
      <c r="U335" s="45"/>
      <c r="V335" s="43"/>
      <c r="W335" s="44"/>
      <c r="X335" s="45"/>
      <c r="Y335" s="46"/>
      <c r="Z335" s="47"/>
      <c r="AA335" s="46"/>
      <c r="AB335" s="48"/>
      <c r="AC335" s="48"/>
      <c r="AD335" s="49"/>
    </row>
    <row r="336" spans="2:30" x14ac:dyDescent="0.15">
      <c r="B336" s="38" t="s">
        <v>797</v>
      </c>
      <c r="C336" s="39" t="s">
        <v>356</v>
      </c>
      <c r="D336" s="39" t="s">
        <v>616</v>
      </c>
      <c r="E336" s="39"/>
      <c r="F336" s="40" t="s">
        <v>510</v>
      </c>
      <c r="G336" s="40" t="s">
        <v>523</v>
      </c>
      <c r="H336" s="41">
        <v>720000</v>
      </c>
      <c r="I336" s="42">
        <v>0</v>
      </c>
      <c r="J336" s="43">
        <v>0</v>
      </c>
      <c r="K336" s="41">
        <v>0</v>
      </c>
      <c r="L336" s="42">
        <v>508879</v>
      </c>
      <c r="M336" s="43">
        <v>99869</v>
      </c>
      <c r="N336" s="41">
        <v>608748</v>
      </c>
      <c r="O336" s="42">
        <v>0</v>
      </c>
      <c r="P336" s="43">
        <v>0</v>
      </c>
      <c r="Q336" s="41">
        <v>0</v>
      </c>
      <c r="R336" s="42">
        <v>9526</v>
      </c>
      <c r="S336" s="43">
        <v>17603</v>
      </c>
      <c r="T336" s="44">
        <v>27129</v>
      </c>
      <c r="U336" s="45">
        <v>518405</v>
      </c>
      <c r="V336" s="43">
        <v>117472</v>
      </c>
      <c r="W336" s="44">
        <v>635877</v>
      </c>
      <c r="X336" s="45">
        <v>84123</v>
      </c>
      <c r="Y336" s="46">
        <v>11.68</v>
      </c>
      <c r="Z336" s="47">
        <f t="shared" si="10"/>
        <v>201595</v>
      </c>
      <c r="AA336" s="46">
        <f t="shared" si="11"/>
        <v>28</v>
      </c>
      <c r="AB336" s="48" t="s">
        <v>528</v>
      </c>
      <c r="AC336" s="48" t="s">
        <v>508</v>
      </c>
      <c r="AD336" s="49"/>
    </row>
    <row r="337" spans="2:30" x14ac:dyDescent="0.15">
      <c r="B337" s="38" t="s">
        <v>357</v>
      </c>
      <c r="C337" s="39" t="s">
        <v>358</v>
      </c>
      <c r="D337" s="39" t="s">
        <v>616</v>
      </c>
      <c r="E337" s="39" t="s">
        <v>849</v>
      </c>
      <c r="F337" s="40" t="s">
        <v>510</v>
      </c>
      <c r="G337" s="40" t="s">
        <v>523</v>
      </c>
      <c r="H337" s="41">
        <v>720000</v>
      </c>
      <c r="I337" s="42">
        <v>0</v>
      </c>
      <c r="J337" s="43">
        <v>0</v>
      </c>
      <c r="K337" s="41">
        <v>0</v>
      </c>
      <c r="L337" s="42">
        <v>508879</v>
      </c>
      <c r="M337" s="43">
        <v>99869</v>
      </c>
      <c r="N337" s="41">
        <v>608748</v>
      </c>
      <c r="O337" s="42">
        <v>0</v>
      </c>
      <c r="P337" s="43">
        <v>0</v>
      </c>
      <c r="Q337" s="41">
        <v>0</v>
      </c>
      <c r="R337" s="42">
        <v>9526</v>
      </c>
      <c r="S337" s="43">
        <v>17603</v>
      </c>
      <c r="T337" s="44">
        <v>27129</v>
      </c>
      <c r="U337" s="45">
        <v>518405</v>
      </c>
      <c r="V337" s="43">
        <v>117472</v>
      </c>
      <c r="W337" s="44">
        <v>635877</v>
      </c>
      <c r="X337" s="45">
        <v>84123</v>
      </c>
      <c r="Y337" s="46">
        <v>11.68</v>
      </c>
      <c r="Z337" s="47">
        <f t="shared" si="10"/>
        <v>201595</v>
      </c>
      <c r="AA337" s="46">
        <f t="shared" si="11"/>
        <v>28</v>
      </c>
      <c r="AB337" s="48" t="s">
        <v>528</v>
      </c>
      <c r="AC337" s="48" t="s">
        <v>508</v>
      </c>
      <c r="AD337" s="49"/>
    </row>
    <row r="338" spans="2:30" x14ac:dyDescent="0.15">
      <c r="B338" s="38" t="s">
        <v>0</v>
      </c>
      <c r="C338" s="39" t="s">
        <v>0</v>
      </c>
      <c r="D338" s="39"/>
      <c r="E338" s="39"/>
      <c r="F338" s="40"/>
      <c r="G338" s="40"/>
      <c r="H338" s="41"/>
      <c r="I338" s="42"/>
      <c r="J338" s="43"/>
      <c r="K338" s="41"/>
      <c r="L338" s="42"/>
      <c r="M338" s="43"/>
      <c r="N338" s="41"/>
      <c r="O338" s="42"/>
      <c r="P338" s="43"/>
      <c r="Q338" s="41"/>
      <c r="R338" s="42"/>
      <c r="S338" s="43"/>
      <c r="T338" s="44"/>
      <c r="U338" s="45"/>
      <c r="V338" s="43"/>
      <c r="W338" s="44"/>
      <c r="X338" s="45"/>
      <c r="Y338" s="46"/>
      <c r="Z338" s="47"/>
      <c r="AA338" s="46"/>
      <c r="AB338" s="48"/>
      <c r="AC338" s="48"/>
      <c r="AD338" s="49"/>
    </row>
    <row r="339" spans="2:30" x14ac:dyDescent="0.15">
      <c r="B339" s="38" t="s">
        <v>798</v>
      </c>
      <c r="C339" s="39" t="s">
        <v>359</v>
      </c>
      <c r="D339" s="39" t="s">
        <v>615</v>
      </c>
      <c r="E339" s="39"/>
      <c r="F339" s="40" t="s">
        <v>510</v>
      </c>
      <c r="G339" s="40" t="s">
        <v>523</v>
      </c>
      <c r="H339" s="41">
        <v>700000</v>
      </c>
      <c r="I339" s="42">
        <v>0</v>
      </c>
      <c r="J339" s="43">
        <v>0</v>
      </c>
      <c r="K339" s="41">
        <v>0</v>
      </c>
      <c r="L339" s="42">
        <v>453942</v>
      </c>
      <c r="M339" s="43">
        <v>89089</v>
      </c>
      <c r="N339" s="41">
        <v>543031</v>
      </c>
      <c r="O339" s="42">
        <v>0</v>
      </c>
      <c r="P339" s="43">
        <v>0</v>
      </c>
      <c r="Q339" s="41">
        <v>0</v>
      </c>
      <c r="R339" s="42">
        <v>5100</v>
      </c>
      <c r="S339" s="43">
        <v>15704</v>
      </c>
      <c r="T339" s="44">
        <v>20804</v>
      </c>
      <c r="U339" s="45">
        <v>459042</v>
      </c>
      <c r="V339" s="43">
        <v>104793</v>
      </c>
      <c r="W339" s="44">
        <v>563835</v>
      </c>
      <c r="X339" s="45">
        <v>136165</v>
      </c>
      <c r="Y339" s="46">
        <v>19.45</v>
      </c>
      <c r="Z339" s="47">
        <f t="shared" si="10"/>
        <v>240958</v>
      </c>
      <c r="AA339" s="46">
        <f t="shared" si="11"/>
        <v>34.42</v>
      </c>
      <c r="AB339" s="48" t="s">
        <v>528</v>
      </c>
      <c r="AC339" s="48" t="s">
        <v>508</v>
      </c>
      <c r="AD339" s="49"/>
    </row>
    <row r="340" spans="2:30" x14ac:dyDescent="0.15">
      <c r="B340" s="38" t="s">
        <v>360</v>
      </c>
      <c r="C340" s="39" t="s">
        <v>361</v>
      </c>
      <c r="D340" s="39" t="s">
        <v>615</v>
      </c>
      <c r="E340" s="39" t="s">
        <v>849</v>
      </c>
      <c r="F340" s="40" t="s">
        <v>510</v>
      </c>
      <c r="G340" s="40" t="s">
        <v>523</v>
      </c>
      <c r="H340" s="41">
        <v>700000</v>
      </c>
      <c r="I340" s="42">
        <v>0</v>
      </c>
      <c r="J340" s="43">
        <v>0</v>
      </c>
      <c r="K340" s="41">
        <v>0</v>
      </c>
      <c r="L340" s="42">
        <v>453942</v>
      </c>
      <c r="M340" s="43">
        <v>89089</v>
      </c>
      <c r="N340" s="41">
        <v>543031</v>
      </c>
      <c r="O340" s="42">
        <v>0</v>
      </c>
      <c r="P340" s="43">
        <v>0</v>
      </c>
      <c r="Q340" s="41">
        <v>0</v>
      </c>
      <c r="R340" s="42">
        <v>5100</v>
      </c>
      <c r="S340" s="43">
        <v>15704</v>
      </c>
      <c r="T340" s="44">
        <v>20804</v>
      </c>
      <c r="U340" s="45">
        <v>459042</v>
      </c>
      <c r="V340" s="43">
        <v>104793</v>
      </c>
      <c r="W340" s="44">
        <v>563835</v>
      </c>
      <c r="X340" s="45">
        <v>136165</v>
      </c>
      <c r="Y340" s="46">
        <v>19.45</v>
      </c>
      <c r="Z340" s="47">
        <f t="shared" si="10"/>
        <v>240958</v>
      </c>
      <c r="AA340" s="46">
        <f t="shared" si="11"/>
        <v>34.42</v>
      </c>
      <c r="AB340" s="48" t="s">
        <v>528</v>
      </c>
      <c r="AC340" s="48" t="s">
        <v>508</v>
      </c>
      <c r="AD340" s="49"/>
    </row>
    <row r="341" spans="2:30" x14ac:dyDescent="0.15">
      <c r="B341" s="38" t="s">
        <v>0</v>
      </c>
      <c r="C341" s="39" t="s">
        <v>0</v>
      </c>
      <c r="D341" s="39"/>
      <c r="E341" s="39"/>
      <c r="F341" s="40"/>
      <c r="G341" s="40"/>
      <c r="H341" s="41"/>
      <c r="I341" s="42"/>
      <c r="J341" s="43"/>
      <c r="K341" s="41"/>
      <c r="L341" s="42"/>
      <c r="M341" s="43"/>
      <c r="N341" s="41"/>
      <c r="O341" s="42"/>
      <c r="P341" s="43"/>
      <c r="Q341" s="41"/>
      <c r="R341" s="42"/>
      <c r="S341" s="43"/>
      <c r="T341" s="44"/>
      <c r="U341" s="45"/>
      <c r="V341" s="43"/>
      <c r="W341" s="44"/>
      <c r="X341" s="45"/>
      <c r="Y341" s="46"/>
      <c r="Z341" s="47"/>
      <c r="AA341" s="46"/>
      <c r="AB341" s="48"/>
      <c r="AC341" s="48"/>
      <c r="AD341" s="49"/>
    </row>
    <row r="342" spans="2:30" x14ac:dyDescent="0.15">
      <c r="B342" s="38" t="s">
        <v>799</v>
      </c>
      <c r="C342" s="39" t="s">
        <v>362</v>
      </c>
      <c r="D342" s="39" t="s">
        <v>534</v>
      </c>
      <c r="E342" s="39"/>
      <c r="F342" s="40" t="s">
        <v>512</v>
      </c>
      <c r="G342" s="40" t="s">
        <v>519</v>
      </c>
      <c r="H342" s="41">
        <v>212500</v>
      </c>
      <c r="I342" s="42">
        <v>0</v>
      </c>
      <c r="J342" s="43">
        <v>0</v>
      </c>
      <c r="K342" s="41">
        <v>0</v>
      </c>
      <c r="L342" s="42">
        <v>300152</v>
      </c>
      <c r="M342" s="43">
        <v>48949</v>
      </c>
      <c r="N342" s="41">
        <v>349101</v>
      </c>
      <c r="O342" s="42">
        <v>0</v>
      </c>
      <c r="P342" s="43">
        <v>0</v>
      </c>
      <c r="Q342" s="41">
        <v>0</v>
      </c>
      <c r="R342" s="42">
        <v>0</v>
      </c>
      <c r="S342" s="43">
        <v>17556</v>
      </c>
      <c r="T342" s="44">
        <v>17556</v>
      </c>
      <c r="U342" s="45">
        <v>300152</v>
      </c>
      <c r="V342" s="43">
        <v>66505</v>
      </c>
      <c r="W342" s="44">
        <v>366657</v>
      </c>
      <c r="X342" s="45">
        <v>-154157</v>
      </c>
      <c r="Y342" s="46">
        <v>-72.540000000000006</v>
      </c>
      <c r="Z342" s="47">
        <f t="shared" si="10"/>
        <v>-87652</v>
      </c>
      <c r="AA342" s="46">
        <f t="shared" si="11"/>
        <v>-41.25</v>
      </c>
      <c r="AB342" s="48" t="s">
        <v>528</v>
      </c>
      <c r="AC342" s="48" t="s">
        <v>508</v>
      </c>
      <c r="AD342" s="49"/>
    </row>
    <row r="343" spans="2:30" x14ac:dyDescent="0.15">
      <c r="B343" s="38" t="s">
        <v>363</v>
      </c>
      <c r="C343" s="39" t="s">
        <v>364</v>
      </c>
      <c r="D343" s="39" t="s">
        <v>534</v>
      </c>
      <c r="E343" s="39" t="s">
        <v>849</v>
      </c>
      <c r="F343" s="40" t="s">
        <v>512</v>
      </c>
      <c r="G343" s="40" t="s">
        <v>519</v>
      </c>
      <c r="H343" s="41">
        <v>212500</v>
      </c>
      <c r="I343" s="42">
        <v>0</v>
      </c>
      <c r="J343" s="43">
        <v>0</v>
      </c>
      <c r="K343" s="41">
        <v>0</v>
      </c>
      <c r="L343" s="42">
        <v>300152</v>
      </c>
      <c r="M343" s="43">
        <v>48949</v>
      </c>
      <c r="N343" s="41">
        <v>349101</v>
      </c>
      <c r="O343" s="42">
        <v>0</v>
      </c>
      <c r="P343" s="43">
        <v>0</v>
      </c>
      <c r="Q343" s="41">
        <v>0</v>
      </c>
      <c r="R343" s="42">
        <v>0</v>
      </c>
      <c r="S343" s="43">
        <v>17556</v>
      </c>
      <c r="T343" s="44">
        <v>17556</v>
      </c>
      <c r="U343" s="45">
        <v>300152</v>
      </c>
      <c r="V343" s="43">
        <v>66505</v>
      </c>
      <c r="W343" s="44">
        <v>366657</v>
      </c>
      <c r="X343" s="45">
        <v>-154157</v>
      </c>
      <c r="Y343" s="46">
        <v>-72.540000000000006</v>
      </c>
      <c r="Z343" s="47">
        <f t="shared" si="10"/>
        <v>-87652</v>
      </c>
      <c r="AA343" s="46">
        <f t="shared" si="11"/>
        <v>-41.25</v>
      </c>
      <c r="AB343" s="48" t="s">
        <v>528</v>
      </c>
      <c r="AC343" s="48" t="s">
        <v>508</v>
      </c>
      <c r="AD343" s="49"/>
    </row>
    <row r="344" spans="2:30" x14ac:dyDescent="0.15">
      <c r="B344" s="38" t="s">
        <v>0</v>
      </c>
      <c r="C344" s="39" t="s">
        <v>0</v>
      </c>
      <c r="D344" s="39"/>
      <c r="E344" s="39"/>
      <c r="F344" s="40"/>
      <c r="G344" s="40"/>
      <c r="H344" s="41"/>
      <c r="I344" s="42"/>
      <c r="J344" s="43"/>
      <c r="K344" s="41"/>
      <c r="L344" s="42"/>
      <c r="M344" s="43"/>
      <c r="N344" s="41"/>
      <c r="O344" s="42"/>
      <c r="P344" s="43"/>
      <c r="Q344" s="41"/>
      <c r="R344" s="42"/>
      <c r="S344" s="43"/>
      <c r="T344" s="44"/>
      <c r="U344" s="45"/>
      <c r="V344" s="43"/>
      <c r="W344" s="44"/>
      <c r="X344" s="45"/>
      <c r="Y344" s="46"/>
      <c r="Z344" s="47"/>
      <c r="AA344" s="46"/>
      <c r="AB344" s="48"/>
      <c r="AC344" s="48"/>
      <c r="AD344" s="49"/>
    </row>
    <row r="345" spans="2:30" x14ac:dyDescent="0.15">
      <c r="B345" s="38" t="s">
        <v>800</v>
      </c>
      <c r="C345" s="39" t="s">
        <v>365</v>
      </c>
      <c r="D345" s="39" t="s">
        <v>608</v>
      </c>
      <c r="E345" s="39"/>
      <c r="F345" s="40" t="s">
        <v>510</v>
      </c>
      <c r="G345" s="40" t="s">
        <v>524</v>
      </c>
      <c r="H345" s="41">
        <v>1220000</v>
      </c>
      <c r="I345" s="42">
        <v>0</v>
      </c>
      <c r="J345" s="43">
        <v>0</v>
      </c>
      <c r="K345" s="41">
        <v>0</v>
      </c>
      <c r="L345" s="42">
        <v>805655</v>
      </c>
      <c r="M345" s="43">
        <v>158112</v>
      </c>
      <c r="N345" s="41">
        <v>963767</v>
      </c>
      <c r="O345" s="42">
        <v>0</v>
      </c>
      <c r="P345" s="43">
        <v>0</v>
      </c>
      <c r="Q345" s="41">
        <v>0</v>
      </c>
      <c r="R345" s="42">
        <v>0</v>
      </c>
      <c r="S345" s="43">
        <v>27874</v>
      </c>
      <c r="T345" s="44">
        <v>27874</v>
      </c>
      <c r="U345" s="45">
        <v>805655</v>
      </c>
      <c r="V345" s="43">
        <v>185986</v>
      </c>
      <c r="W345" s="44">
        <v>991641</v>
      </c>
      <c r="X345" s="45">
        <v>228359</v>
      </c>
      <c r="Y345" s="46">
        <v>18.72</v>
      </c>
      <c r="Z345" s="47">
        <f t="shared" si="10"/>
        <v>414345</v>
      </c>
      <c r="AA345" s="46">
        <f t="shared" si="11"/>
        <v>33.96</v>
      </c>
      <c r="AB345" s="48" t="s">
        <v>528</v>
      </c>
      <c r="AC345" s="48" t="s">
        <v>508</v>
      </c>
      <c r="AD345" s="49"/>
    </row>
    <row r="346" spans="2:30" x14ac:dyDescent="0.15">
      <c r="B346" s="38" t="s">
        <v>366</v>
      </c>
      <c r="C346" s="39" t="s">
        <v>367</v>
      </c>
      <c r="D346" s="39" t="s">
        <v>608</v>
      </c>
      <c r="E346" s="39" t="s">
        <v>849</v>
      </c>
      <c r="F346" s="40" t="s">
        <v>510</v>
      </c>
      <c r="G346" s="40" t="s">
        <v>524</v>
      </c>
      <c r="H346" s="41">
        <v>1220000</v>
      </c>
      <c r="I346" s="42">
        <v>0</v>
      </c>
      <c r="J346" s="43">
        <v>0</v>
      </c>
      <c r="K346" s="41">
        <v>0</v>
      </c>
      <c r="L346" s="42">
        <v>805655</v>
      </c>
      <c r="M346" s="43">
        <v>158112</v>
      </c>
      <c r="N346" s="41">
        <v>963767</v>
      </c>
      <c r="O346" s="42">
        <v>0</v>
      </c>
      <c r="P346" s="43">
        <v>0</v>
      </c>
      <c r="Q346" s="41">
        <v>0</v>
      </c>
      <c r="R346" s="42">
        <v>0</v>
      </c>
      <c r="S346" s="43">
        <v>27874</v>
      </c>
      <c r="T346" s="44">
        <v>27874</v>
      </c>
      <c r="U346" s="45">
        <v>805655</v>
      </c>
      <c r="V346" s="43">
        <v>185986</v>
      </c>
      <c r="W346" s="44">
        <v>991641</v>
      </c>
      <c r="X346" s="45">
        <v>228359</v>
      </c>
      <c r="Y346" s="46">
        <v>18.72</v>
      </c>
      <c r="Z346" s="47">
        <f t="shared" si="10"/>
        <v>414345</v>
      </c>
      <c r="AA346" s="46">
        <f t="shared" si="11"/>
        <v>33.96</v>
      </c>
      <c r="AB346" s="48" t="s">
        <v>528</v>
      </c>
      <c r="AC346" s="48" t="s">
        <v>508</v>
      </c>
      <c r="AD346" s="49"/>
    </row>
    <row r="347" spans="2:30" x14ac:dyDescent="0.15">
      <c r="B347" s="38" t="s">
        <v>0</v>
      </c>
      <c r="C347" s="39" t="s">
        <v>0</v>
      </c>
      <c r="D347" s="39"/>
      <c r="E347" s="39"/>
      <c r="F347" s="40"/>
      <c r="G347" s="40"/>
      <c r="H347" s="41"/>
      <c r="I347" s="42"/>
      <c r="J347" s="43"/>
      <c r="K347" s="41"/>
      <c r="L347" s="42"/>
      <c r="M347" s="43"/>
      <c r="N347" s="41"/>
      <c r="O347" s="42"/>
      <c r="P347" s="43"/>
      <c r="Q347" s="41"/>
      <c r="R347" s="42"/>
      <c r="S347" s="43"/>
      <c r="T347" s="44"/>
      <c r="U347" s="45"/>
      <c r="V347" s="43"/>
      <c r="W347" s="44"/>
      <c r="X347" s="45"/>
      <c r="Y347" s="46"/>
      <c r="Z347" s="47"/>
      <c r="AA347" s="46"/>
      <c r="AB347" s="48"/>
      <c r="AC347" s="48"/>
      <c r="AD347" s="49"/>
    </row>
    <row r="348" spans="2:30" x14ac:dyDescent="0.15">
      <c r="B348" s="38" t="s">
        <v>801</v>
      </c>
      <c r="C348" s="39" t="s">
        <v>368</v>
      </c>
      <c r="D348" s="39" t="s">
        <v>607</v>
      </c>
      <c r="E348" s="39"/>
      <c r="F348" s="40" t="s">
        <v>512</v>
      </c>
      <c r="G348" s="40" t="s">
        <v>523</v>
      </c>
      <c r="H348" s="41">
        <v>850000</v>
      </c>
      <c r="I348" s="42">
        <v>0</v>
      </c>
      <c r="J348" s="43">
        <v>0</v>
      </c>
      <c r="K348" s="41">
        <v>0</v>
      </c>
      <c r="L348" s="42">
        <v>619587</v>
      </c>
      <c r="M348" s="43">
        <v>121597</v>
      </c>
      <c r="N348" s="41">
        <v>741184</v>
      </c>
      <c r="O348" s="42">
        <v>0</v>
      </c>
      <c r="P348" s="43">
        <v>0</v>
      </c>
      <c r="Q348" s="41">
        <v>0</v>
      </c>
      <c r="R348" s="42">
        <v>0</v>
      </c>
      <c r="S348" s="43">
        <v>21435</v>
      </c>
      <c r="T348" s="44">
        <v>21435</v>
      </c>
      <c r="U348" s="45">
        <v>619587</v>
      </c>
      <c r="V348" s="43">
        <v>143032</v>
      </c>
      <c r="W348" s="44">
        <v>762619</v>
      </c>
      <c r="X348" s="45">
        <v>87381</v>
      </c>
      <c r="Y348" s="46">
        <v>10.28</v>
      </c>
      <c r="Z348" s="47">
        <f t="shared" si="10"/>
        <v>230413</v>
      </c>
      <c r="AA348" s="46">
        <f t="shared" si="11"/>
        <v>27.11</v>
      </c>
      <c r="AB348" s="48" t="s">
        <v>528</v>
      </c>
      <c r="AC348" s="48" t="s">
        <v>508</v>
      </c>
      <c r="AD348" s="49"/>
    </row>
    <row r="349" spans="2:30" x14ac:dyDescent="0.15">
      <c r="B349" s="38" t="s">
        <v>369</v>
      </c>
      <c r="C349" s="39" t="s">
        <v>370</v>
      </c>
      <c r="D349" s="39" t="s">
        <v>607</v>
      </c>
      <c r="E349" s="39" t="s">
        <v>849</v>
      </c>
      <c r="F349" s="40" t="s">
        <v>512</v>
      </c>
      <c r="G349" s="40" t="s">
        <v>523</v>
      </c>
      <c r="H349" s="41">
        <v>850000</v>
      </c>
      <c r="I349" s="42">
        <v>0</v>
      </c>
      <c r="J349" s="43">
        <v>0</v>
      </c>
      <c r="K349" s="41">
        <v>0</v>
      </c>
      <c r="L349" s="42">
        <v>619587</v>
      </c>
      <c r="M349" s="43">
        <v>121597</v>
      </c>
      <c r="N349" s="41">
        <v>741184</v>
      </c>
      <c r="O349" s="42">
        <v>0</v>
      </c>
      <c r="P349" s="43">
        <v>0</v>
      </c>
      <c r="Q349" s="41">
        <v>0</v>
      </c>
      <c r="R349" s="42">
        <v>0</v>
      </c>
      <c r="S349" s="43">
        <v>21435</v>
      </c>
      <c r="T349" s="44">
        <v>21435</v>
      </c>
      <c r="U349" s="45">
        <v>619587</v>
      </c>
      <c r="V349" s="43">
        <v>143032</v>
      </c>
      <c r="W349" s="44">
        <v>762619</v>
      </c>
      <c r="X349" s="45">
        <v>87381</v>
      </c>
      <c r="Y349" s="46">
        <v>10.28</v>
      </c>
      <c r="Z349" s="47">
        <f t="shared" si="10"/>
        <v>230413</v>
      </c>
      <c r="AA349" s="46">
        <f t="shared" si="11"/>
        <v>27.11</v>
      </c>
      <c r="AB349" s="48" t="s">
        <v>528</v>
      </c>
      <c r="AC349" s="48" t="s">
        <v>508</v>
      </c>
      <c r="AD349" s="49"/>
    </row>
    <row r="350" spans="2:30" x14ac:dyDescent="0.15">
      <c r="B350" s="38" t="s">
        <v>0</v>
      </c>
      <c r="C350" s="39" t="s">
        <v>0</v>
      </c>
      <c r="D350" s="39"/>
      <c r="E350" s="39"/>
      <c r="F350" s="40"/>
      <c r="G350" s="40"/>
      <c r="H350" s="41"/>
      <c r="I350" s="42"/>
      <c r="J350" s="43"/>
      <c r="K350" s="41"/>
      <c r="L350" s="42"/>
      <c r="M350" s="43"/>
      <c r="N350" s="41"/>
      <c r="O350" s="42"/>
      <c r="P350" s="43"/>
      <c r="Q350" s="41"/>
      <c r="R350" s="42"/>
      <c r="S350" s="43"/>
      <c r="T350" s="44"/>
      <c r="U350" s="45"/>
      <c r="V350" s="43"/>
      <c r="W350" s="44"/>
      <c r="X350" s="45"/>
      <c r="Y350" s="46"/>
      <c r="Z350" s="47"/>
      <c r="AA350" s="46"/>
      <c r="AB350" s="48"/>
      <c r="AC350" s="48"/>
      <c r="AD350" s="49"/>
    </row>
    <row r="351" spans="2:30" x14ac:dyDescent="0.15">
      <c r="B351" s="38" t="s">
        <v>802</v>
      </c>
      <c r="C351" s="39" t="s">
        <v>371</v>
      </c>
      <c r="D351" s="39" t="s">
        <v>606</v>
      </c>
      <c r="E351" s="39"/>
      <c r="F351" s="40" t="s">
        <v>510</v>
      </c>
      <c r="G351" s="40" t="s">
        <v>524</v>
      </c>
      <c r="H351" s="41">
        <v>530000</v>
      </c>
      <c r="I351" s="42">
        <v>0</v>
      </c>
      <c r="J351" s="43">
        <v>0</v>
      </c>
      <c r="K351" s="41">
        <v>0</v>
      </c>
      <c r="L351" s="42">
        <v>323060</v>
      </c>
      <c r="M351" s="43">
        <v>63401</v>
      </c>
      <c r="N351" s="41">
        <v>386461</v>
      </c>
      <c r="O351" s="42">
        <v>0</v>
      </c>
      <c r="P351" s="43">
        <v>0</v>
      </c>
      <c r="Q351" s="41">
        <v>0</v>
      </c>
      <c r="R351" s="42">
        <v>746</v>
      </c>
      <c r="S351" s="43">
        <v>11173</v>
      </c>
      <c r="T351" s="44">
        <v>11919</v>
      </c>
      <c r="U351" s="45">
        <v>323806</v>
      </c>
      <c r="V351" s="43">
        <v>74574</v>
      </c>
      <c r="W351" s="44">
        <v>398380</v>
      </c>
      <c r="X351" s="45">
        <v>131620</v>
      </c>
      <c r="Y351" s="46">
        <v>24.83</v>
      </c>
      <c r="Z351" s="47">
        <f t="shared" si="10"/>
        <v>206194</v>
      </c>
      <c r="AA351" s="46">
        <f t="shared" si="11"/>
        <v>38.9</v>
      </c>
      <c r="AB351" s="48" t="s">
        <v>556</v>
      </c>
      <c r="AC351" s="48" t="s">
        <v>508</v>
      </c>
      <c r="AD351" s="49"/>
    </row>
    <row r="352" spans="2:30" x14ac:dyDescent="0.15">
      <c r="B352" s="38" t="s">
        <v>372</v>
      </c>
      <c r="C352" s="39" t="s">
        <v>373</v>
      </c>
      <c r="D352" s="39" t="s">
        <v>606</v>
      </c>
      <c r="E352" s="39" t="s">
        <v>849</v>
      </c>
      <c r="F352" s="40" t="s">
        <v>510</v>
      </c>
      <c r="G352" s="40" t="s">
        <v>524</v>
      </c>
      <c r="H352" s="41">
        <v>530000</v>
      </c>
      <c r="I352" s="42">
        <v>0</v>
      </c>
      <c r="J352" s="43">
        <v>0</v>
      </c>
      <c r="K352" s="41">
        <v>0</v>
      </c>
      <c r="L352" s="42">
        <v>323060</v>
      </c>
      <c r="M352" s="43">
        <v>63401</v>
      </c>
      <c r="N352" s="41">
        <v>386461</v>
      </c>
      <c r="O352" s="42">
        <v>0</v>
      </c>
      <c r="P352" s="43">
        <v>0</v>
      </c>
      <c r="Q352" s="41">
        <v>0</v>
      </c>
      <c r="R352" s="42">
        <v>746</v>
      </c>
      <c r="S352" s="43">
        <v>11173</v>
      </c>
      <c r="T352" s="44">
        <v>11919</v>
      </c>
      <c r="U352" s="45">
        <v>323806</v>
      </c>
      <c r="V352" s="43">
        <v>74574</v>
      </c>
      <c r="W352" s="44">
        <v>398380</v>
      </c>
      <c r="X352" s="45">
        <v>131620</v>
      </c>
      <c r="Y352" s="46">
        <v>24.83</v>
      </c>
      <c r="Z352" s="47">
        <f t="shared" si="10"/>
        <v>206194</v>
      </c>
      <c r="AA352" s="46">
        <f t="shared" si="11"/>
        <v>38.9</v>
      </c>
      <c r="AB352" s="48" t="s">
        <v>556</v>
      </c>
      <c r="AC352" s="48" t="s">
        <v>508</v>
      </c>
      <c r="AD352" s="49"/>
    </row>
    <row r="353" spans="2:30" x14ac:dyDescent="0.15">
      <c r="B353" s="38" t="s">
        <v>0</v>
      </c>
      <c r="C353" s="39" t="s">
        <v>0</v>
      </c>
      <c r="D353" s="39"/>
      <c r="E353" s="39"/>
      <c r="F353" s="40"/>
      <c r="G353" s="40"/>
      <c r="H353" s="41"/>
      <c r="I353" s="42"/>
      <c r="J353" s="43"/>
      <c r="K353" s="41"/>
      <c r="L353" s="42"/>
      <c r="M353" s="43"/>
      <c r="N353" s="41"/>
      <c r="O353" s="42"/>
      <c r="P353" s="43"/>
      <c r="Q353" s="41"/>
      <c r="R353" s="42"/>
      <c r="S353" s="43"/>
      <c r="T353" s="44"/>
      <c r="U353" s="45"/>
      <c r="V353" s="43"/>
      <c r="W353" s="44"/>
      <c r="X353" s="45"/>
      <c r="Y353" s="46"/>
      <c r="Z353" s="47"/>
      <c r="AA353" s="46"/>
      <c r="AB353" s="48"/>
      <c r="AC353" s="48"/>
      <c r="AD353" s="49"/>
    </row>
    <row r="354" spans="2:30" x14ac:dyDescent="0.15">
      <c r="B354" s="38" t="s">
        <v>803</v>
      </c>
      <c r="C354" s="39" t="s">
        <v>374</v>
      </c>
      <c r="D354" s="39" t="s">
        <v>595</v>
      </c>
      <c r="E354" s="39"/>
      <c r="F354" s="40" t="s">
        <v>510</v>
      </c>
      <c r="G354" s="40" t="s">
        <v>524</v>
      </c>
      <c r="H354" s="41">
        <v>1000000</v>
      </c>
      <c r="I354" s="42">
        <v>0</v>
      </c>
      <c r="J354" s="43">
        <v>0</v>
      </c>
      <c r="K354" s="41">
        <v>0</v>
      </c>
      <c r="L354" s="42">
        <v>579814</v>
      </c>
      <c r="M354" s="43">
        <v>113789</v>
      </c>
      <c r="N354" s="41">
        <v>693603</v>
      </c>
      <c r="O354" s="42">
        <v>0</v>
      </c>
      <c r="P354" s="43">
        <v>0</v>
      </c>
      <c r="Q354" s="41">
        <v>0</v>
      </c>
      <c r="R354" s="42">
        <v>0</v>
      </c>
      <c r="S354" s="43">
        <v>20062</v>
      </c>
      <c r="T354" s="44">
        <v>20062</v>
      </c>
      <c r="U354" s="45">
        <v>579814</v>
      </c>
      <c r="V354" s="43">
        <v>133851</v>
      </c>
      <c r="W354" s="44">
        <v>713665</v>
      </c>
      <c r="X354" s="45">
        <v>286335</v>
      </c>
      <c r="Y354" s="46">
        <v>28.63</v>
      </c>
      <c r="Z354" s="47">
        <f t="shared" si="10"/>
        <v>420186</v>
      </c>
      <c r="AA354" s="46">
        <f t="shared" si="11"/>
        <v>42.02</v>
      </c>
      <c r="AB354" s="48" t="s">
        <v>556</v>
      </c>
      <c r="AC354" s="48" t="s">
        <v>508</v>
      </c>
      <c r="AD354" s="49"/>
    </row>
    <row r="355" spans="2:30" x14ac:dyDescent="0.15">
      <c r="B355" s="38" t="s">
        <v>375</v>
      </c>
      <c r="C355" s="39" t="s">
        <v>376</v>
      </c>
      <c r="D355" s="39" t="s">
        <v>595</v>
      </c>
      <c r="E355" s="39" t="s">
        <v>849</v>
      </c>
      <c r="F355" s="40" t="s">
        <v>510</v>
      </c>
      <c r="G355" s="40" t="s">
        <v>524</v>
      </c>
      <c r="H355" s="41">
        <v>1000000</v>
      </c>
      <c r="I355" s="42">
        <v>0</v>
      </c>
      <c r="J355" s="43">
        <v>0</v>
      </c>
      <c r="K355" s="41">
        <v>0</v>
      </c>
      <c r="L355" s="42">
        <v>579814</v>
      </c>
      <c r="M355" s="43">
        <v>113789</v>
      </c>
      <c r="N355" s="41">
        <v>693603</v>
      </c>
      <c r="O355" s="42">
        <v>0</v>
      </c>
      <c r="P355" s="43">
        <v>0</v>
      </c>
      <c r="Q355" s="41">
        <v>0</v>
      </c>
      <c r="R355" s="42">
        <v>0</v>
      </c>
      <c r="S355" s="43">
        <v>20062</v>
      </c>
      <c r="T355" s="44">
        <v>20062</v>
      </c>
      <c r="U355" s="45">
        <v>579814</v>
      </c>
      <c r="V355" s="43">
        <v>133851</v>
      </c>
      <c r="W355" s="44">
        <v>713665</v>
      </c>
      <c r="X355" s="45">
        <v>286335</v>
      </c>
      <c r="Y355" s="46">
        <v>28.63</v>
      </c>
      <c r="Z355" s="47">
        <f t="shared" si="10"/>
        <v>420186</v>
      </c>
      <c r="AA355" s="46">
        <f t="shared" si="11"/>
        <v>42.02</v>
      </c>
      <c r="AB355" s="48" t="s">
        <v>556</v>
      </c>
      <c r="AC355" s="48" t="s">
        <v>508</v>
      </c>
      <c r="AD355" s="49"/>
    </row>
    <row r="356" spans="2:30" x14ac:dyDescent="0.15">
      <c r="B356" s="38" t="s">
        <v>0</v>
      </c>
      <c r="C356" s="39" t="s">
        <v>0</v>
      </c>
      <c r="D356" s="39"/>
      <c r="E356" s="39"/>
      <c r="F356" s="40"/>
      <c r="G356" s="40"/>
      <c r="H356" s="41"/>
      <c r="I356" s="42"/>
      <c r="J356" s="43"/>
      <c r="K356" s="41"/>
      <c r="L356" s="42"/>
      <c r="M356" s="43"/>
      <c r="N356" s="41"/>
      <c r="O356" s="42"/>
      <c r="P356" s="43"/>
      <c r="Q356" s="41"/>
      <c r="R356" s="42"/>
      <c r="S356" s="43"/>
      <c r="T356" s="44"/>
      <c r="U356" s="45"/>
      <c r="V356" s="43"/>
      <c r="W356" s="44"/>
      <c r="X356" s="45"/>
      <c r="Y356" s="46"/>
      <c r="Z356" s="47"/>
      <c r="AA356" s="46"/>
      <c r="AB356" s="48"/>
      <c r="AC356" s="48"/>
      <c r="AD356" s="49"/>
    </row>
    <row r="357" spans="2:30" x14ac:dyDescent="0.15">
      <c r="B357" s="38" t="s">
        <v>804</v>
      </c>
      <c r="C357" s="39" t="s">
        <v>377</v>
      </c>
      <c r="D357" s="39" t="s">
        <v>535</v>
      </c>
      <c r="E357" s="39"/>
      <c r="F357" s="40" t="s">
        <v>511</v>
      </c>
      <c r="G357" s="40" t="s">
        <v>520</v>
      </c>
      <c r="H357" s="41">
        <v>885140</v>
      </c>
      <c r="I357" s="42">
        <v>0</v>
      </c>
      <c r="J357" s="43">
        <v>0</v>
      </c>
      <c r="K357" s="41">
        <v>0</v>
      </c>
      <c r="L357" s="42">
        <v>584555</v>
      </c>
      <c r="M357" s="43">
        <v>95330</v>
      </c>
      <c r="N357" s="41">
        <v>679885</v>
      </c>
      <c r="O357" s="42">
        <v>0</v>
      </c>
      <c r="P357" s="43">
        <v>0</v>
      </c>
      <c r="Q357" s="41">
        <v>0</v>
      </c>
      <c r="R357" s="42">
        <v>32718</v>
      </c>
      <c r="S357" s="43">
        <v>34196</v>
      </c>
      <c r="T357" s="44">
        <v>66914</v>
      </c>
      <c r="U357" s="45">
        <v>617273</v>
      </c>
      <c r="V357" s="43">
        <v>129526</v>
      </c>
      <c r="W357" s="44">
        <v>746799</v>
      </c>
      <c r="X357" s="45">
        <v>138341</v>
      </c>
      <c r="Y357" s="46">
        <v>15.63</v>
      </c>
      <c r="Z357" s="47">
        <f t="shared" si="10"/>
        <v>267867</v>
      </c>
      <c r="AA357" s="46">
        <f t="shared" si="11"/>
        <v>30.26</v>
      </c>
      <c r="AB357" s="48" t="s">
        <v>556</v>
      </c>
      <c r="AC357" s="48" t="s">
        <v>508</v>
      </c>
      <c r="AD357" s="49"/>
    </row>
    <row r="358" spans="2:30" x14ac:dyDescent="0.15">
      <c r="B358" s="38" t="s">
        <v>378</v>
      </c>
      <c r="C358" s="39" t="s">
        <v>379</v>
      </c>
      <c r="D358" s="39" t="s">
        <v>535</v>
      </c>
      <c r="E358" s="39" t="s">
        <v>849</v>
      </c>
      <c r="F358" s="40" t="s">
        <v>511</v>
      </c>
      <c r="G358" s="40" t="s">
        <v>520</v>
      </c>
      <c r="H358" s="41">
        <v>885140</v>
      </c>
      <c r="I358" s="42">
        <v>0</v>
      </c>
      <c r="J358" s="43">
        <v>0</v>
      </c>
      <c r="K358" s="41">
        <v>0</v>
      </c>
      <c r="L358" s="42">
        <v>584555</v>
      </c>
      <c r="M358" s="43">
        <v>95330</v>
      </c>
      <c r="N358" s="41">
        <v>679885</v>
      </c>
      <c r="O358" s="42">
        <v>0</v>
      </c>
      <c r="P358" s="43">
        <v>0</v>
      </c>
      <c r="Q358" s="41">
        <v>0</v>
      </c>
      <c r="R358" s="42">
        <v>32718</v>
      </c>
      <c r="S358" s="43">
        <v>34196</v>
      </c>
      <c r="T358" s="44">
        <v>66914</v>
      </c>
      <c r="U358" s="45">
        <v>617273</v>
      </c>
      <c r="V358" s="43">
        <v>129526</v>
      </c>
      <c r="W358" s="44">
        <v>746799</v>
      </c>
      <c r="X358" s="45">
        <v>138341</v>
      </c>
      <c r="Y358" s="46">
        <v>15.63</v>
      </c>
      <c r="Z358" s="47">
        <f t="shared" si="10"/>
        <v>267867</v>
      </c>
      <c r="AA358" s="46">
        <f t="shared" si="11"/>
        <v>30.26</v>
      </c>
      <c r="AB358" s="48" t="s">
        <v>556</v>
      </c>
      <c r="AC358" s="48" t="s">
        <v>508</v>
      </c>
      <c r="AD358" s="49"/>
    </row>
    <row r="359" spans="2:30" x14ac:dyDescent="0.15">
      <c r="B359" s="38" t="s">
        <v>0</v>
      </c>
      <c r="C359" s="39" t="s">
        <v>0</v>
      </c>
      <c r="D359" s="39"/>
      <c r="E359" s="39"/>
      <c r="F359" s="40"/>
      <c r="G359" s="40"/>
      <c r="H359" s="41"/>
      <c r="I359" s="42"/>
      <c r="J359" s="43"/>
      <c r="K359" s="41"/>
      <c r="L359" s="42"/>
      <c r="M359" s="43"/>
      <c r="N359" s="41"/>
      <c r="O359" s="42"/>
      <c r="P359" s="43"/>
      <c r="Q359" s="41"/>
      <c r="R359" s="42"/>
      <c r="S359" s="43"/>
      <c r="T359" s="44"/>
      <c r="U359" s="45"/>
      <c r="V359" s="43"/>
      <c r="W359" s="44"/>
      <c r="X359" s="45"/>
      <c r="Y359" s="46"/>
      <c r="Z359" s="47"/>
      <c r="AA359" s="46"/>
      <c r="AB359" s="48"/>
      <c r="AC359" s="48"/>
      <c r="AD359" s="49"/>
    </row>
    <row r="360" spans="2:30" x14ac:dyDescent="0.15">
      <c r="B360" s="38" t="s">
        <v>805</v>
      </c>
      <c r="C360" s="39" t="s">
        <v>380</v>
      </c>
      <c r="D360" s="39" t="s">
        <v>535</v>
      </c>
      <c r="E360" s="39"/>
      <c r="F360" s="40" t="s">
        <v>511</v>
      </c>
      <c r="G360" s="40" t="s">
        <v>520</v>
      </c>
      <c r="H360" s="41">
        <v>600000</v>
      </c>
      <c r="I360" s="42">
        <v>0</v>
      </c>
      <c r="J360" s="43">
        <v>0</v>
      </c>
      <c r="K360" s="41">
        <v>0</v>
      </c>
      <c r="L360" s="42">
        <v>313303</v>
      </c>
      <c r="M360" s="43">
        <v>51093</v>
      </c>
      <c r="N360" s="41">
        <v>364396</v>
      </c>
      <c r="O360" s="42">
        <v>0</v>
      </c>
      <c r="P360" s="43">
        <v>0</v>
      </c>
      <c r="Q360" s="41">
        <v>0</v>
      </c>
      <c r="R360" s="42">
        <v>14536</v>
      </c>
      <c r="S360" s="43">
        <v>18324</v>
      </c>
      <c r="T360" s="44">
        <v>32860</v>
      </c>
      <c r="U360" s="45">
        <v>327839</v>
      </c>
      <c r="V360" s="43">
        <v>69417</v>
      </c>
      <c r="W360" s="44">
        <v>397256</v>
      </c>
      <c r="X360" s="45">
        <v>202744</v>
      </c>
      <c r="Y360" s="46">
        <v>33.79</v>
      </c>
      <c r="Z360" s="47">
        <f t="shared" si="10"/>
        <v>272161</v>
      </c>
      <c r="AA360" s="46">
        <f t="shared" si="11"/>
        <v>45.36</v>
      </c>
      <c r="AB360" s="48" t="s">
        <v>556</v>
      </c>
      <c r="AC360" s="48" t="s">
        <v>508</v>
      </c>
      <c r="AD360" s="49"/>
    </row>
    <row r="361" spans="2:30" x14ac:dyDescent="0.15">
      <c r="B361" s="38" t="s">
        <v>381</v>
      </c>
      <c r="C361" s="39" t="s">
        <v>382</v>
      </c>
      <c r="D361" s="39" t="s">
        <v>535</v>
      </c>
      <c r="E361" s="39" t="s">
        <v>849</v>
      </c>
      <c r="F361" s="40" t="s">
        <v>511</v>
      </c>
      <c r="G361" s="40" t="s">
        <v>520</v>
      </c>
      <c r="H361" s="41">
        <v>600000</v>
      </c>
      <c r="I361" s="42">
        <v>0</v>
      </c>
      <c r="J361" s="43">
        <v>0</v>
      </c>
      <c r="K361" s="41">
        <v>0</v>
      </c>
      <c r="L361" s="42">
        <v>313303</v>
      </c>
      <c r="M361" s="43">
        <v>51093</v>
      </c>
      <c r="N361" s="41">
        <v>364396</v>
      </c>
      <c r="O361" s="42">
        <v>0</v>
      </c>
      <c r="P361" s="43">
        <v>0</v>
      </c>
      <c r="Q361" s="41">
        <v>0</v>
      </c>
      <c r="R361" s="42">
        <v>14536</v>
      </c>
      <c r="S361" s="43">
        <v>18324</v>
      </c>
      <c r="T361" s="44">
        <v>32860</v>
      </c>
      <c r="U361" s="45">
        <v>327839</v>
      </c>
      <c r="V361" s="43">
        <v>69417</v>
      </c>
      <c r="W361" s="44">
        <v>397256</v>
      </c>
      <c r="X361" s="45">
        <v>202744</v>
      </c>
      <c r="Y361" s="46">
        <v>33.79</v>
      </c>
      <c r="Z361" s="47">
        <f t="shared" si="10"/>
        <v>272161</v>
      </c>
      <c r="AA361" s="46">
        <f t="shared" si="11"/>
        <v>45.36</v>
      </c>
      <c r="AB361" s="48" t="s">
        <v>556</v>
      </c>
      <c r="AC361" s="48" t="s">
        <v>508</v>
      </c>
      <c r="AD361" s="49"/>
    </row>
    <row r="362" spans="2:30" x14ac:dyDescent="0.15">
      <c r="B362" s="38" t="s">
        <v>0</v>
      </c>
      <c r="C362" s="39" t="s">
        <v>0</v>
      </c>
      <c r="D362" s="39"/>
      <c r="E362" s="39"/>
      <c r="F362" s="40"/>
      <c r="G362" s="40"/>
      <c r="H362" s="41"/>
      <c r="I362" s="42"/>
      <c r="J362" s="43"/>
      <c r="K362" s="41"/>
      <c r="L362" s="42"/>
      <c r="M362" s="43"/>
      <c r="N362" s="41"/>
      <c r="O362" s="42"/>
      <c r="P362" s="43"/>
      <c r="Q362" s="41"/>
      <c r="R362" s="42"/>
      <c r="S362" s="43"/>
      <c r="T362" s="44"/>
      <c r="U362" s="45"/>
      <c r="V362" s="43"/>
      <c r="W362" s="44"/>
      <c r="X362" s="45"/>
      <c r="Y362" s="46"/>
      <c r="Z362" s="47"/>
      <c r="AA362" s="46"/>
      <c r="AB362" s="48"/>
      <c r="AC362" s="48"/>
      <c r="AD362" s="49"/>
    </row>
    <row r="363" spans="2:30" x14ac:dyDescent="0.15">
      <c r="B363" s="38" t="s">
        <v>806</v>
      </c>
      <c r="C363" s="39" t="s">
        <v>383</v>
      </c>
      <c r="D363" s="39" t="s">
        <v>591</v>
      </c>
      <c r="E363" s="39"/>
      <c r="F363" s="40" t="s">
        <v>512</v>
      </c>
      <c r="G363" s="40" t="s">
        <v>518</v>
      </c>
      <c r="H363" s="41">
        <v>550000</v>
      </c>
      <c r="I363" s="42">
        <v>0</v>
      </c>
      <c r="J363" s="43">
        <v>0</v>
      </c>
      <c r="K363" s="41">
        <v>0</v>
      </c>
      <c r="L363" s="42">
        <v>280402</v>
      </c>
      <c r="M363" s="43">
        <v>45728</v>
      </c>
      <c r="N363" s="41">
        <v>326130</v>
      </c>
      <c r="O363" s="42">
        <v>0</v>
      </c>
      <c r="P363" s="43">
        <v>0</v>
      </c>
      <c r="Q363" s="41">
        <v>0</v>
      </c>
      <c r="R363" s="42">
        <v>28569</v>
      </c>
      <c r="S363" s="43">
        <v>16402</v>
      </c>
      <c r="T363" s="44">
        <v>44971</v>
      </c>
      <c r="U363" s="45">
        <v>308971</v>
      </c>
      <c r="V363" s="43">
        <v>62130</v>
      </c>
      <c r="W363" s="44">
        <v>371101</v>
      </c>
      <c r="X363" s="45">
        <v>178899</v>
      </c>
      <c r="Y363" s="46">
        <v>32.53</v>
      </c>
      <c r="Z363" s="47">
        <f t="shared" si="10"/>
        <v>241029</v>
      </c>
      <c r="AA363" s="46">
        <f t="shared" si="11"/>
        <v>43.82</v>
      </c>
      <c r="AB363" s="48" t="s">
        <v>556</v>
      </c>
      <c r="AC363" s="48" t="s">
        <v>508</v>
      </c>
      <c r="AD363" s="49"/>
    </row>
    <row r="364" spans="2:30" x14ac:dyDescent="0.15">
      <c r="B364" s="38" t="s">
        <v>384</v>
      </c>
      <c r="C364" s="39" t="s">
        <v>385</v>
      </c>
      <c r="D364" s="39" t="s">
        <v>591</v>
      </c>
      <c r="E364" s="39" t="s">
        <v>849</v>
      </c>
      <c r="F364" s="40" t="s">
        <v>512</v>
      </c>
      <c r="G364" s="40" t="s">
        <v>518</v>
      </c>
      <c r="H364" s="41">
        <v>550000</v>
      </c>
      <c r="I364" s="42">
        <v>0</v>
      </c>
      <c r="J364" s="43">
        <v>0</v>
      </c>
      <c r="K364" s="41">
        <v>0</v>
      </c>
      <c r="L364" s="42">
        <v>280402</v>
      </c>
      <c r="M364" s="43">
        <v>45728</v>
      </c>
      <c r="N364" s="41">
        <v>326130</v>
      </c>
      <c r="O364" s="42">
        <v>0</v>
      </c>
      <c r="P364" s="43">
        <v>0</v>
      </c>
      <c r="Q364" s="41">
        <v>0</v>
      </c>
      <c r="R364" s="42">
        <v>28569</v>
      </c>
      <c r="S364" s="43">
        <v>16402</v>
      </c>
      <c r="T364" s="44">
        <v>44971</v>
      </c>
      <c r="U364" s="45">
        <v>308971</v>
      </c>
      <c r="V364" s="43">
        <v>62130</v>
      </c>
      <c r="W364" s="44">
        <v>371101</v>
      </c>
      <c r="X364" s="45">
        <v>178899</v>
      </c>
      <c r="Y364" s="46">
        <v>32.53</v>
      </c>
      <c r="Z364" s="47">
        <f t="shared" si="10"/>
        <v>241029</v>
      </c>
      <c r="AA364" s="46">
        <f t="shared" si="11"/>
        <v>43.82</v>
      </c>
      <c r="AB364" s="48" t="s">
        <v>556</v>
      </c>
      <c r="AC364" s="48" t="s">
        <v>508</v>
      </c>
      <c r="AD364" s="49"/>
    </row>
    <row r="365" spans="2:30" x14ac:dyDescent="0.15">
      <c r="B365" s="38" t="s">
        <v>0</v>
      </c>
      <c r="C365" s="39" t="s">
        <v>0</v>
      </c>
      <c r="D365" s="39"/>
      <c r="E365" s="39"/>
      <c r="F365" s="40"/>
      <c r="G365" s="40"/>
      <c r="H365" s="41"/>
      <c r="I365" s="42"/>
      <c r="J365" s="43"/>
      <c r="K365" s="41"/>
      <c r="L365" s="42"/>
      <c r="M365" s="43"/>
      <c r="N365" s="41"/>
      <c r="O365" s="42"/>
      <c r="P365" s="43"/>
      <c r="Q365" s="41"/>
      <c r="R365" s="42"/>
      <c r="S365" s="43"/>
      <c r="T365" s="44"/>
      <c r="U365" s="45"/>
      <c r="V365" s="43"/>
      <c r="W365" s="44"/>
      <c r="X365" s="45"/>
      <c r="Y365" s="46"/>
      <c r="Z365" s="47"/>
      <c r="AA365" s="46"/>
      <c r="AB365" s="48"/>
      <c r="AC365" s="48"/>
      <c r="AD365" s="49"/>
    </row>
    <row r="366" spans="2:30" x14ac:dyDescent="0.15">
      <c r="B366" s="38" t="s">
        <v>807</v>
      </c>
      <c r="C366" s="39" t="s">
        <v>386</v>
      </c>
      <c r="D366" s="39" t="s">
        <v>602</v>
      </c>
      <c r="E366" s="39"/>
      <c r="F366" s="40" t="s">
        <v>510</v>
      </c>
      <c r="G366" s="40" t="s">
        <v>522</v>
      </c>
      <c r="H366" s="41">
        <v>780000</v>
      </c>
      <c r="I366" s="42">
        <v>0</v>
      </c>
      <c r="J366" s="43">
        <v>0</v>
      </c>
      <c r="K366" s="41">
        <v>0</v>
      </c>
      <c r="L366" s="42">
        <v>462430</v>
      </c>
      <c r="M366" s="43">
        <v>90752</v>
      </c>
      <c r="N366" s="41">
        <v>553182</v>
      </c>
      <c r="O366" s="42">
        <v>0</v>
      </c>
      <c r="P366" s="43">
        <v>0</v>
      </c>
      <c r="Q366" s="41">
        <v>0</v>
      </c>
      <c r="R366" s="42">
        <v>12750</v>
      </c>
      <c r="S366" s="43">
        <v>15997</v>
      </c>
      <c r="T366" s="44">
        <v>28747</v>
      </c>
      <c r="U366" s="45">
        <v>475180</v>
      </c>
      <c r="V366" s="43">
        <v>106749</v>
      </c>
      <c r="W366" s="44">
        <v>581929</v>
      </c>
      <c r="X366" s="45">
        <v>198071</v>
      </c>
      <c r="Y366" s="46">
        <v>25.39</v>
      </c>
      <c r="Z366" s="47">
        <f t="shared" si="10"/>
        <v>304820</v>
      </c>
      <c r="AA366" s="46">
        <f t="shared" si="11"/>
        <v>39.08</v>
      </c>
      <c r="AB366" s="48" t="s">
        <v>556</v>
      </c>
      <c r="AC366" s="48" t="s">
        <v>508</v>
      </c>
      <c r="AD366" s="49"/>
    </row>
    <row r="367" spans="2:30" x14ac:dyDescent="0.15">
      <c r="B367" s="38" t="s">
        <v>387</v>
      </c>
      <c r="C367" s="39" t="s">
        <v>388</v>
      </c>
      <c r="D367" s="39" t="s">
        <v>602</v>
      </c>
      <c r="E367" s="39" t="s">
        <v>849</v>
      </c>
      <c r="F367" s="40" t="s">
        <v>510</v>
      </c>
      <c r="G367" s="40" t="s">
        <v>522</v>
      </c>
      <c r="H367" s="41">
        <v>780000</v>
      </c>
      <c r="I367" s="42">
        <v>0</v>
      </c>
      <c r="J367" s="43">
        <v>0</v>
      </c>
      <c r="K367" s="41">
        <v>0</v>
      </c>
      <c r="L367" s="42">
        <v>462430</v>
      </c>
      <c r="M367" s="43">
        <v>90752</v>
      </c>
      <c r="N367" s="41">
        <v>553182</v>
      </c>
      <c r="O367" s="42">
        <v>0</v>
      </c>
      <c r="P367" s="43">
        <v>0</v>
      </c>
      <c r="Q367" s="41">
        <v>0</v>
      </c>
      <c r="R367" s="42">
        <v>12750</v>
      </c>
      <c r="S367" s="43">
        <v>15997</v>
      </c>
      <c r="T367" s="44">
        <v>28747</v>
      </c>
      <c r="U367" s="45">
        <v>475180</v>
      </c>
      <c r="V367" s="43">
        <v>106749</v>
      </c>
      <c r="W367" s="44">
        <v>581929</v>
      </c>
      <c r="X367" s="45">
        <v>198071</v>
      </c>
      <c r="Y367" s="46">
        <v>25.39</v>
      </c>
      <c r="Z367" s="47">
        <f t="shared" si="10"/>
        <v>304820</v>
      </c>
      <c r="AA367" s="46">
        <f t="shared" si="11"/>
        <v>39.08</v>
      </c>
      <c r="AB367" s="48" t="s">
        <v>556</v>
      </c>
      <c r="AC367" s="48" t="s">
        <v>508</v>
      </c>
      <c r="AD367" s="49"/>
    </row>
    <row r="368" spans="2:30" x14ac:dyDescent="0.15">
      <c r="B368" s="38" t="s">
        <v>0</v>
      </c>
      <c r="C368" s="39" t="s">
        <v>0</v>
      </c>
      <c r="D368" s="39"/>
      <c r="E368" s="39"/>
      <c r="F368" s="40"/>
      <c r="G368" s="40"/>
      <c r="H368" s="41"/>
      <c r="I368" s="42"/>
      <c r="J368" s="43"/>
      <c r="K368" s="41"/>
      <c r="L368" s="42"/>
      <c r="M368" s="43"/>
      <c r="N368" s="41"/>
      <c r="O368" s="42"/>
      <c r="P368" s="43"/>
      <c r="Q368" s="41"/>
      <c r="R368" s="42"/>
      <c r="S368" s="43"/>
      <c r="T368" s="44"/>
      <c r="U368" s="45"/>
      <c r="V368" s="43"/>
      <c r="W368" s="44"/>
      <c r="X368" s="45"/>
      <c r="Y368" s="46"/>
      <c r="Z368" s="47"/>
      <c r="AA368" s="46"/>
      <c r="AB368" s="48"/>
      <c r="AC368" s="48"/>
      <c r="AD368" s="49"/>
    </row>
    <row r="369" spans="2:30" x14ac:dyDescent="0.15">
      <c r="B369" s="38" t="s">
        <v>808</v>
      </c>
      <c r="C369" s="39" t="s">
        <v>389</v>
      </c>
      <c r="D369" s="39" t="s">
        <v>552</v>
      </c>
      <c r="E369" s="39"/>
      <c r="F369" s="40" t="s">
        <v>512</v>
      </c>
      <c r="G369" s="40" t="s">
        <v>517</v>
      </c>
      <c r="H369" s="41">
        <v>13254400</v>
      </c>
      <c r="I369" s="42">
        <v>0</v>
      </c>
      <c r="J369" s="43">
        <v>0</v>
      </c>
      <c r="K369" s="41">
        <v>0</v>
      </c>
      <c r="L369" s="42">
        <v>3475121</v>
      </c>
      <c r="M369" s="43">
        <v>915128</v>
      </c>
      <c r="N369" s="41">
        <v>4390249</v>
      </c>
      <c r="O369" s="42">
        <v>1385708</v>
      </c>
      <c r="P369" s="43">
        <v>0</v>
      </c>
      <c r="Q369" s="41">
        <v>1385708</v>
      </c>
      <c r="R369" s="42">
        <v>1038381</v>
      </c>
      <c r="S369" s="43">
        <v>3551108</v>
      </c>
      <c r="T369" s="44">
        <v>4589489</v>
      </c>
      <c r="U369" s="45">
        <v>5899210</v>
      </c>
      <c r="V369" s="43">
        <v>4466236</v>
      </c>
      <c r="W369" s="44">
        <v>10365446</v>
      </c>
      <c r="X369" s="45">
        <v>2888954</v>
      </c>
      <c r="Y369" s="46">
        <v>21.8</v>
      </c>
      <c r="Z369" s="47">
        <f t="shared" si="10"/>
        <v>7355190</v>
      </c>
      <c r="AA369" s="46">
        <f t="shared" si="11"/>
        <v>55.49</v>
      </c>
      <c r="AB369" s="48" t="s">
        <v>525</v>
      </c>
      <c r="AC369" s="48" t="s">
        <v>508</v>
      </c>
      <c r="AD369" s="49"/>
    </row>
    <row r="370" spans="2:30" x14ac:dyDescent="0.15">
      <c r="B370" s="38" t="s">
        <v>390</v>
      </c>
      <c r="C370" s="39" t="s">
        <v>391</v>
      </c>
      <c r="D370" s="39" t="s">
        <v>552</v>
      </c>
      <c r="E370" s="39" t="s">
        <v>849</v>
      </c>
      <c r="F370" s="40" t="s">
        <v>512</v>
      </c>
      <c r="G370" s="40" t="s">
        <v>517</v>
      </c>
      <c r="H370" s="41">
        <v>13254400</v>
      </c>
      <c r="I370" s="42">
        <v>0</v>
      </c>
      <c r="J370" s="43">
        <v>0</v>
      </c>
      <c r="K370" s="41">
        <v>0</v>
      </c>
      <c r="L370" s="42">
        <v>3475121</v>
      </c>
      <c r="M370" s="43">
        <v>915128</v>
      </c>
      <c r="N370" s="41">
        <v>4390249</v>
      </c>
      <c r="O370" s="42">
        <v>1385708</v>
      </c>
      <c r="P370" s="43">
        <v>0</v>
      </c>
      <c r="Q370" s="41">
        <v>1385708</v>
      </c>
      <c r="R370" s="42">
        <v>1038381</v>
      </c>
      <c r="S370" s="43">
        <v>3551108</v>
      </c>
      <c r="T370" s="44">
        <v>4589489</v>
      </c>
      <c r="U370" s="45">
        <v>5899210</v>
      </c>
      <c r="V370" s="43">
        <v>4466236</v>
      </c>
      <c r="W370" s="44">
        <v>10365446</v>
      </c>
      <c r="X370" s="45">
        <v>2888954</v>
      </c>
      <c r="Y370" s="46">
        <v>21.8</v>
      </c>
      <c r="Z370" s="47">
        <f t="shared" si="10"/>
        <v>7355190</v>
      </c>
      <c r="AA370" s="46">
        <f t="shared" si="11"/>
        <v>55.49</v>
      </c>
      <c r="AB370" s="48" t="s">
        <v>525</v>
      </c>
      <c r="AC370" s="48" t="s">
        <v>508</v>
      </c>
      <c r="AD370" s="49"/>
    </row>
    <row r="371" spans="2:30" x14ac:dyDescent="0.15">
      <c r="B371" s="38" t="s">
        <v>0</v>
      </c>
      <c r="C371" s="39" t="s">
        <v>0</v>
      </c>
      <c r="D371" s="39"/>
      <c r="E371" s="39"/>
      <c r="F371" s="40"/>
      <c r="G371" s="40"/>
      <c r="H371" s="41"/>
      <c r="I371" s="42"/>
      <c r="J371" s="43"/>
      <c r="K371" s="41"/>
      <c r="L371" s="42"/>
      <c r="M371" s="43"/>
      <c r="N371" s="41"/>
      <c r="O371" s="42"/>
      <c r="P371" s="43"/>
      <c r="Q371" s="41"/>
      <c r="R371" s="42"/>
      <c r="S371" s="43"/>
      <c r="T371" s="44"/>
      <c r="U371" s="45"/>
      <c r="V371" s="43"/>
      <c r="W371" s="44"/>
      <c r="X371" s="45"/>
      <c r="Y371" s="46"/>
      <c r="Z371" s="47"/>
      <c r="AA371" s="46"/>
      <c r="AB371" s="48"/>
      <c r="AC371" s="48"/>
      <c r="AD371" s="49"/>
    </row>
    <row r="372" spans="2:30" x14ac:dyDescent="0.15">
      <c r="B372" s="38" t="s">
        <v>809</v>
      </c>
      <c r="C372" s="39" t="s">
        <v>392</v>
      </c>
      <c r="D372" s="39" t="s">
        <v>595</v>
      </c>
      <c r="E372" s="39"/>
      <c r="F372" s="40" t="s">
        <v>510</v>
      </c>
      <c r="G372" s="40" t="s">
        <v>524</v>
      </c>
      <c r="H372" s="41">
        <v>750000</v>
      </c>
      <c r="I372" s="42">
        <v>0</v>
      </c>
      <c r="J372" s="43">
        <v>0</v>
      </c>
      <c r="K372" s="41">
        <v>0</v>
      </c>
      <c r="L372" s="42">
        <v>496143</v>
      </c>
      <c r="M372" s="43">
        <v>97369</v>
      </c>
      <c r="N372" s="41">
        <v>593512</v>
      </c>
      <c r="O372" s="42">
        <v>0</v>
      </c>
      <c r="P372" s="43">
        <v>0</v>
      </c>
      <c r="Q372" s="41">
        <v>0</v>
      </c>
      <c r="R372" s="42">
        <v>0</v>
      </c>
      <c r="S372" s="43">
        <v>17165</v>
      </c>
      <c r="T372" s="44">
        <v>17165</v>
      </c>
      <c r="U372" s="45">
        <v>496143</v>
      </c>
      <c r="V372" s="43">
        <v>114534</v>
      </c>
      <c r="W372" s="44">
        <v>610677</v>
      </c>
      <c r="X372" s="45">
        <v>139323</v>
      </c>
      <c r="Y372" s="46">
        <v>18.579999999999998</v>
      </c>
      <c r="Z372" s="47">
        <f t="shared" si="10"/>
        <v>253857</v>
      </c>
      <c r="AA372" s="46">
        <f t="shared" si="11"/>
        <v>33.85</v>
      </c>
      <c r="AB372" s="48" t="s">
        <v>556</v>
      </c>
      <c r="AC372" s="48" t="s">
        <v>508</v>
      </c>
      <c r="AD372" s="49"/>
    </row>
    <row r="373" spans="2:30" x14ac:dyDescent="0.15">
      <c r="B373" s="38" t="s">
        <v>393</v>
      </c>
      <c r="C373" s="39" t="s">
        <v>394</v>
      </c>
      <c r="D373" s="39" t="s">
        <v>595</v>
      </c>
      <c r="E373" s="39" t="s">
        <v>849</v>
      </c>
      <c r="F373" s="40" t="s">
        <v>510</v>
      </c>
      <c r="G373" s="40" t="s">
        <v>524</v>
      </c>
      <c r="H373" s="41">
        <v>750000</v>
      </c>
      <c r="I373" s="42">
        <v>0</v>
      </c>
      <c r="J373" s="43">
        <v>0</v>
      </c>
      <c r="K373" s="41">
        <v>0</v>
      </c>
      <c r="L373" s="42">
        <v>496143</v>
      </c>
      <c r="M373" s="43">
        <v>97369</v>
      </c>
      <c r="N373" s="41">
        <v>593512</v>
      </c>
      <c r="O373" s="42">
        <v>0</v>
      </c>
      <c r="P373" s="43">
        <v>0</v>
      </c>
      <c r="Q373" s="41">
        <v>0</v>
      </c>
      <c r="R373" s="42">
        <v>0</v>
      </c>
      <c r="S373" s="43">
        <v>17165</v>
      </c>
      <c r="T373" s="44">
        <v>17165</v>
      </c>
      <c r="U373" s="45">
        <v>496143</v>
      </c>
      <c r="V373" s="43">
        <v>114534</v>
      </c>
      <c r="W373" s="44">
        <v>610677</v>
      </c>
      <c r="X373" s="45">
        <v>139323</v>
      </c>
      <c r="Y373" s="46">
        <v>18.579999999999998</v>
      </c>
      <c r="Z373" s="47">
        <f t="shared" si="10"/>
        <v>253857</v>
      </c>
      <c r="AA373" s="46">
        <f t="shared" si="11"/>
        <v>33.85</v>
      </c>
      <c r="AB373" s="48" t="s">
        <v>556</v>
      </c>
      <c r="AC373" s="48" t="s">
        <v>508</v>
      </c>
      <c r="AD373" s="49"/>
    </row>
    <row r="374" spans="2:30" x14ac:dyDescent="0.15">
      <c r="B374" s="38" t="s">
        <v>0</v>
      </c>
      <c r="C374" s="39" t="s">
        <v>0</v>
      </c>
      <c r="D374" s="39"/>
      <c r="E374" s="39"/>
      <c r="F374" s="40"/>
      <c r="G374" s="40"/>
      <c r="H374" s="41"/>
      <c r="I374" s="42"/>
      <c r="J374" s="43"/>
      <c r="K374" s="41"/>
      <c r="L374" s="42"/>
      <c r="M374" s="43"/>
      <c r="N374" s="41"/>
      <c r="O374" s="42"/>
      <c r="P374" s="43"/>
      <c r="Q374" s="41"/>
      <c r="R374" s="42"/>
      <c r="S374" s="43"/>
      <c r="T374" s="44"/>
      <c r="U374" s="45"/>
      <c r="V374" s="43"/>
      <c r="W374" s="44"/>
      <c r="X374" s="45"/>
      <c r="Y374" s="46"/>
      <c r="Z374" s="47"/>
      <c r="AA374" s="46"/>
      <c r="AB374" s="48"/>
      <c r="AC374" s="48"/>
      <c r="AD374" s="49"/>
    </row>
    <row r="375" spans="2:30" x14ac:dyDescent="0.15">
      <c r="B375" s="38" t="s">
        <v>810</v>
      </c>
      <c r="C375" s="39" t="s">
        <v>395</v>
      </c>
      <c r="D375" s="39" t="s">
        <v>601</v>
      </c>
      <c r="E375" s="39"/>
      <c r="F375" s="40" t="s">
        <v>510</v>
      </c>
      <c r="G375" s="40" t="s">
        <v>522</v>
      </c>
      <c r="H375" s="41">
        <v>630000</v>
      </c>
      <c r="I375" s="42">
        <v>0</v>
      </c>
      <c r="J375" s="43">
        <v>0</v>
      </c>
      <c r="K375" s="41">
        <v>0</v>
      </c>
      <c r="L375" s="42">
        <v>329848</v>
      </c>
      <c r="M375" s="43">
        <v>64734</v>
      </c>
      <c r="N375" s="41">
        <v>394582</v>
      </c>
      <c r="O375" s="42">
        <v>0</v>
      </c>
      <c r="P375" s="43">
        <v>0</v>
      </c>
      <c r="Q375" s="41">
        <v>0</v>
      </c>
      <c r="R375" s="42">
        <v>0</v>
      </c>
      <c r="S375" s="43">
        <v>11411</v>
      </c>
      <c r="T375" s="44">
        <v>11411</v>
      </c>
      <c r="U375" s="45">
        <v>329848</v>
      </c>
      <c r="V375" s="43">
        <v>76145</v>
      </c>
      <c r="W375" s="44">
        <v>405993</v>
      </c>
      <c r="X375" s="45">
        <v>224007</v>
      </c>
      <c r="Y375" s="46">
        <v>35.56</v>
      </c>
      <c r="Z375" s="47">
        <f t="shared" si="10"/>
        <v>300152</v>
      </c>
      <c r="AA375" s="46">
        <f t="shared" si="11"/>
        <v>47.64</v>
      </c>
      <c r="AB375" s="48" t="s">
        <v>556</v>
      </c>
      <c r="AC375" s="48" t="s">
        <v>508</v>
      </c>
      <c r="AD375" s="49"/>
    </row>
    <row r="376" spans="2:30" x14ac:dyDescent="0.15">
      <c r="B376" s="38" t="s">
        <v>396</v>
      </c>
      <c r="C376" s="39" t="s">
        <v>397</v>
      </c>
      <c r="D376" s="39" t="s">
        <v>601</v>
      </c>
      <c r="E376" s="39" t="s">
        <v>849</v>
      </c>
      <c r="F376" s="40" t="s">
        <v>510</v>
      </c>
      <c r="G376" s="40" t="s">
        <v>522</v>
      </c>
      <c r="H376" s="41">
        <v>630000</v>
      </c>
      <c r="I376" s="42">
        <v>0</v>
      </c>
      <c r="J376" s="43">
        <v>0</v>
      </c>
      <c r="K376" s="41">
        <v>0</v>
      </c>
      <c r="L376" s="42">
        <v>329848</v>
      </c>
      <c r="M376" s="43">
        <v>64734</v>
      </c>
      <c r="N376" s="41">
        <v>394582</v>
      </c>
      <c r="O376" s="42">
        <v>0</v>
      </c>
      <c r="P376" s="43">
        <v>0</v>
      </c>
      <c r="Q376" s="41">
        <v>0</v>
      </c>
      <c r="R376" s="42">
        <v>0</v>
      </c>
      <c r="S376" s="43">
        <v>11411</v>
      </c>
      <c r="T376" s="44">
        <v>11411</v>
      </c>
      <c r="U376" s="45">
        <v>329848</v>
      </c>
      <c r="V376" s="43">
        <v>76145</v>
      </c>
      <c r="W376" s="44">
        <v>405993</v>
      </c>
      <c r="X376" s="45">
        <v>224007</v>
      </c>
      <c r="Y376" s="46">
        <v>35.56</v>
      </c>
      <c r="Z376" s="47">
        <f t="shared" si="10"/>
        <v>300152</v>
      </c>
      <c r="AA376" s="46">
        <f t="shared" si="11"/>
        <v>47.64</v>
      </c>
      <c r="AB376" s="48" t="s">
        <v>556</v>
      </c>
      <c r="AC376" s="48" t="s">
        <v>508</v>
      </c>
      <c r="AD376" s="49"/>
    </row>
    <row r="377" spans="2:30" x14ac:dyDescent="0.15">
      <c r="B377" s="38" t="s">
        <v>0</v>
      </c>
      <c r="C377" s="39" t="s">
        <v>0</v>
      </c>
      <c r="D377" s="39"/>
      <c r="E377" s="39"/>
      <c r="F377" s="40"/>
      <c r="G377" s="40"/>
      <c r="H377" s="41"/>
      <c r="I377" s="42"/>
      <c r="J377" s="43"/>
      <c r="K377" s="41"/>
      <c r="L377" s="42"/>
      <c r="M377" s="43"/>
      <c r="N377" s="41"/>
      <c r="O377" s="42"/>
      <c r="P377" s="43"/>
      <c r="Q377" s="41"/>
      <c r="R377" s="42"/>
      <c r="S377" s="43"/>
      <c r="T377" s="44"/>
      <c r="U377" s="45"/>
      <c r="V377" s="43"/>
      <c r="W377" s="44"/>
      <c r="X377" s="45"/>
      <c r="Y377" s="46"/>
      <c r="Z377" s="47"/>
      <c r="AA377" s="46"/>
      <c r="AB377" s="48"/>
      <c r="AC377" s="48"/>
      <c r="AD377" s="49"/>
    </row>
    <row r="378" spans="2:30" x14ac:dyDescent="0.15">
      <c r="B378" s="38" t="s">
        <v>811</v>
      </c>
      <c r="C378" s="39" t="s">
        <v>398</v>
      </c>
      <c r="D378" s="39" t="s">
        <v>534</v>
      </c>
      <c r="E378" s="39"/>
      <c r="F378" s="40" t="s">
        <v>512</v>
      </c>
      <c r="G378" s="40" t="s">
        <v>524</v>
      </c>
      <c r="H378" s="41">
        <v>1800000</v>
      </c>
      <c r="I378" s="42">
        <v>0</v>
      </c>
      <c r="J378" s="43">
        <v>0</v>
      </c>
      <c r="K378" s="41">
        <v>0</v>
      </c>
      <c r="L378" s="42">
        <v>343913</v>
      </c>
      <c r="M378" s="43">
        <v>67495</v>
      </c>
      <c r="N378" s="41">
        <v>411408</v>
      </c>
      <c r="O378" s="42">
        <v>900000</v>
      </c>
      <c r="P378" s="43">
        <v>0</v>
      </c>
      <c r="Q378" s="41">
        <v>900000</v>
      </c>
      <c r="R378" s="42">
        <v>0</v>
      </c>
      <c r="S378" s="43">
        <v>11898</v>
      </c>
      <c r="T378" s="44">
        <v>11898</v>
      </c>
      <c r="U378" s="45">
        <v>1243913</v>
      </c>
      <c r="V378" s="43">
        <v>79393</v>
      </c>
      <c r="W378" s="44">
        <v>1323306</v>
      </c>
      <c r="X378" s="45">
        <v>476694</v>
      </c>
      <c r="Y378" s="46">
        <v>26.48</v>
      </c>
      <c r="Z378" s="47">
        <f t="shared" si="10"/>
        <v>556087</v>
      </c>
      <c r="AA378" s="46">
        <f t="shared" si="11"/>
        <v>30.89</v>
      </c>
      <c r="AB378" s="48" t="s">
        <v>528</v>
      </c>
      <c r="AC378" s="48" t="s">
        <v>508</v>
      </c>
      <c r="AD378" s="49"/>
    </row>
    <row r="379" spans="2:30" x14ac:dyDescent="0.15">
      <c r="B379" s="38" t="s">
        <v>399</v>
      </c>
      <c r="C379" s="39" t="s">
        <v>400</v>
      </c>
      <c r="D379" s="39" t="s">
        <v>534</v>
      </c>
      <c r="E379" s="39" t="s">
        <v>849</v>
      </c>
      <c r="F379" s="40" t="s">
        <v>512</v>
      </c>
      <c r="G379" s="40" t="s">
        <v>524</v>
      </c>
      <c r="H379" s="41">
        <v>1800000</v>
      </c>
      <c r="I379" s="42">
        <v>0</v>
      </c>
      <c r="J379" s="43">
        <v>0</v>
      </c>
      <c r="K379" s="41">
        <v>0</v>
      </c>
      <c r="L379" s="42">
        <v>343913</v>
      </c>
      <c r="M379" s="43">
        <v>67495</v>
      </c>
      <c r="N379" s="41">
        <v>411408</v>
      </c>
      <c r="O379" s="42">
        <v>900000</v>
      </c>
      <c r="P379" s="43">
        <v>0</v>
      </c>
      <c r="Q379" s="41">
        <v>900000</v>
      </c>
      <c r="R379" s="42">
        <v>0</v>
      </c>
      <c r="S379" s="43">
        <v>11898</v>
      </c>
      <c r="T379" s="44">
        <v>11898</v>
      </c>
      <c r="U379" s="45">
        <v>1243913</v>
      </c>
      <c r="V379" s="43">
        <v>79393</v>
      </c>
      <c r="W379" s="44">
        <v>1323306</v>
      </c>
      <c r="X379" s="45">
        <v>476694</v>
      </c>
      <c r="Y379" s="46">
        <v>26.48</v>
      </c>
      <c r="Z379" s="47">
        <f t="shared" si="10"/>
        <v>556087</v>
      </c>
      <c r="AA379" s="46">
        <f t="shared" si="11"/>
        <v>30.89</v>
      </c>
      <c r="AB379" s="48" t="s">
        <v>528</v>
      </c>
      <c r="AC379" s="48" t="s">
        <v>508</v>
      </c>
      <c r="AD379" s="49"/>
    </row>
    <row r="380" spans="2:30" x14ac:dyDescent="0.15">
      <c r="B380" s="38" t="s">
        <v>0</v>
      </c>
      <c r="C380" s="39" t="s">
        <v>0</v>
      </c>
      <c r="D380" s="39"/>
      <c r="E380" s="39"/>
      <c r="F380" s="40"/>
      <c r="G380" s="40"/>
      <c r="H380" s="41"/>
      <c r="I380" s="42"/>
      <c r="J380" s="43"/>
      <c r="K380" s="41"/>
      <c r="L380" s="42"/>
      <c r="M380" s="43"/>
      <c r="N380" s="41"/>
      <c r="O380" s="42"/>
      <c r="P380" s="43"/>
      <c r="Q380" s="41"/>
      <c r="R380" s="42"/>
      <c r="S380" s="43"/>
      <c r="T380" s="44"/>
      <c r="U380" s="45"/>
      <c r="V380" s="43"/>
      <c r="W380" s="44"/>
      <c r="X380" s="45"/>
      <c r="Y380" s="46"/>
      <c r="Z380" s="47"/>
      <c r="AA380" s="46"/>
      <c r="AB380" s="48"/>
      <c r="AC380" s="48"/>
      <c r="AD380" s="49"/>
    </row>
    <row r="381" spans="2:30" x14ac:dyDescent="0.15">
      <c r="B381" s="38" t="s">
        <v>812</v>
      </c>
      <c r="C381" s="39" t="s">
        <v>27</v>
      </c>
      <c r="D381" s="39" t="s">
        <v>534</v>
      </c>
      <c r="E381" s="39"/>
      <c r="F381" s="40" t="s">
        <v>512</v>
      </c>
      <c r="G381" s="40" t="s">
        <v>517</v>
      </c>
      <c r="H381" s="41">
        <v>1400400</v>
      </c>
      <c r="I381" s="42">
        <v>0</v>
      </c>
      <c r="J381" s="43">
        <v>0</v>
      </c>
      <c r="K381" s="41">
        <v>0</v>
      </c>
      <c r="L381" s="42">
        <v>210262</v>
      </c>
      <c r="M381" s="43">
        <v>44412</v>
      </c>
      <c r="N381" s="41">
        <v>254674</v>
      </c>
      <c r="O381" s="42">
        <v>539962</v>
      </c>
      <c r="P381" s="43">
        <v>0</v>
      </c>
      <c r="Q381" s="41">
        <v>539962</v>
      </c>
      <c r="R381" s="42">
        <v>2975</v>
      </c>
      <c r="S381" s="43">
        <v>186313</v>
      </c>
      <c r="T381" s="44">
        <v>189288</v>
      </c>
      <c r="U381" s="45">
        <v>753199</v>
      </c>
      <c r="V381" s="43">
        <v>230725</v>
      </c>
      <c r="W381" s="44">
        <v>983924</v>
      </c>
      <c r="X381" s="45">
        <v>416476</v>
      </c>
      <c r="Y381" s="46">
        <v>29.74</v>
      </c>
      <c r="Z381" s="47">
        <f t="shared" si="10"/>
        <v>647201</v>
      </c>
      <c r="AA381" s="46">
        <f t="shared" si="11"/>
        <v>46.22</v>
      </c>
      <c r="AB381" s="48" t="s">
        <v>525</v>
      </c>
      <c r="AC381" s="48" t="s">
        <v>508</v>
      </c>
      <c r="AD381" s="49"/>
    </row>
    <row r="382" spans="2:30" x14ac:dyDescent="0.15">
      <c r="B382" s="38" t="s">
        <v>401</v>
      </c>
      <c r="C382" s="39" t="s">
        <v>402</v>
      </c>
      <c r="D382" s="39" t="s">
        <v>534</v>
      </c>
      <c r="E382" s="39" t="s">
        <v>849</v>
      </c>
      <c r="F382" s="40" t="s">
        <v>512</v>
      </c>
      <c r="G382" s="40" t="s">
        <v>517</v>
      </c>
      <c r="H382" s="41">
        <v>1400400</v>
      </c>
      <c r="I382" s="42">
        <v>0</v>
      </c>
      <c r="J382" s="43">
        <v>0</v>
      </c>
      <c r="K382" s="41">
        <v>0</v>
      </c>
      <c r="L382" s="42">
        <v>210262</v>
      </c>
      <c r="M382" s="43">
        <v>44412</v>
      </c>
      <c r="N382" s="41">
        <v>254674</v>
      </c>
      <c r="O382" s="42">
        <v>539962</v>
      </c>
      <c r="P382" s="43">
        <v>0</v>
      </c>
      <c r="Q382" s="41">
        <v>539962</v>
      </c>
      <c r="R382" s="42">
        <v>2975</v>
      </c>
      <c r="S382" s="43">
        <v>186313</v>
      </c>
      <c r="T382" s="44">
        <v>189288</v>
      </c>
      <c r="U382" s="45">
        <v>753199</v>
      </c>
      <c r="V382" s="43">
        <v>230725</v>
      </c>
      <c r="W382" s="44">
        <v>983924</v>
      </c>
      <c r="X382" s="45">
        <v>416476</v>
      </c>
      <c r="Y382" s="46">
        <v>29.74</v>
      </c>
      <c r="Z382" s="47">
        <f t="shared" si="10"/>
        <v>647201</v>
      </c>
      <c r="AA382" s="46">
        <f t="shared" si="11"/>
        <v>46.22</v>
      </c>
      <c r="AB382" s="48" t="s">
        <v>525</v>
      </c>
      <c r="AC382" s="48" t="s">
        <v>508</v>
      </c>
      <c r="AD382" s="49"/>
    </row>
    <row r="383" spans="2:30" x14ac:dyDescent="0.15">
      <c r="B383" s="38" t="s">
        <v>0</v>
      </c>
      <c r="C383" s="39" t="s">
        <v>0</v>
      </c>
      <c r="D383" s="39"/>
      <c r="E383" s="39"/>
      <c r="F383" s="40"/>
      <c r="G383" s="40"/>
      <c r="H383" s="41"/>
      <c r="I383" s="42"/>
      <c r="J383" s="43"/>
      <c r="K383" s="41"/>
      <c r="L383" s="42"/>
      <c r="M383" s="43"/>
      <c r="N383" s="41"/>
      <c r="O383" s="42"/>
      <c r="P383" s="43"/>
      <c r="Q383" s="41"/>
      <c r="R383" s="42"/>
      <c r="S383" s="43"/>
      <c r="T383" s="44"/>
      <c r="U383" s="45"/>
      <c r="V383" s="43"/>
      <c r="W383" s="44"/>
      <c r="X383" s="45"/>
      <c r="Y383" s="46"/>
      <c r="Z383" s="47"/>
      <c r="AA383" s="46"/>
      <c r="AB383" s="48"/>
      <c r="AC383" s="48"/>
      <c r="AD383" s="49"/>
    </row>
    <row r="384" spans="2:30" x14ac:dyDescent="0.15">
      <c r="B384" s="38" t="s">
        <v>813</v>
      </c>
      <c r="C384" s="39" t="s">
        <v>403</v>
      </c>
      <c r="D384" s="39" t="s">
        <v>595</v>
      </c>
      <c r="E384" s="39"/>
      <c r="F384" s="40" t="s">
        <v>510</v>
      </c>
      <c r="G384" s="40" t="s">
        <v>524</v>
      </c>
      <c r="H384" s="41">
        <v>810065</v>
      </c>
      <c r="I384" s="42">
        <v>0</v>
      </c>
      <c r="J384" s="43">
        <v>0</v>
      </c>
      <c r="K384" s="41">
        <v>0</v>
      </c>
      <c r="L384" s="42">
        <v>544334</v>
      </c>
      <c r="M384" s="43">
        <v>106827</v>
      </c>
      <c r="N384" s="41">
        <v>651161</v>
      </c>
      <c r="O384" s="42">
        <v>0</v>
      </c>
      <c r="P384" s="43">
        <v>0</v>
      </c>
      <c r="Q384" s="41">
        <v>0</v>
      </c>
      <c r="R384" s="42">
        <v>7652</v>
      </c>
      <c r="S384" s="43">
        <v>18830</v>
      </c>
      <c r="T384" s="44">
        <v>26482</v>
      </c>
      <c r="U384" s="45">
        <v>551986</v>
      </c>
      <c r="V384" s="43">
        <v>125657</v>
      </c>
      <c r="W384" s="44">
        <v>677643</v>
      </c>
      <c r="X384" s="45">
        <v>132422</v>
      </c>
      <c r="Y384" s="46">
        <v>16.350000000000001</v>
      </c>
      <c r="Z384" s="47">
        <f t="shared" si="10"/>
        <v>258079</v>
      </c>
      <c r="AA384" s="46">
        <f t="shared" si="11"/>
        <v>31.86</v>
      </c>
      <c r="AB384" s="48" t="s">
        <v>556</v>
      </c>
      <c r="AC384" s="48" t="s">
        <v>508</v>
      </c>
      <c r="AD384" s="49"/>
    </row>
    <row r="385" spans="2:30" x14ac:dyDescent="0.15">
      <c r="B385" s="38" t="s">
        <v>404</v>
      </c>
      <c r="C385" s="39" t="s">
        <v>405</v>
      </c>
      <c r="D385" s="39" t="s">
        <v>595</v>
      </c>
      <c r="E385" s="39" t="s">
        <v>849</v>
      </c>
      <c r="F385" s="40" t="s">
        <v>510</v>
      </c>
      <c r="G385" s="40" t="s">
        <v>524</v>
      </c>
      <c r="H385" s="41">
        <v>810065</v>
      </c>
      <c r="I385" s="42">
        <v>0</v>
      </c>
      <c r="J385" s="43">
        <v>0</v>
      </c>
      <c r="K385" s="41">
        <v>0</v>
      </c>
      <c r="L385" s="42">
        <v>544334</v>
      </c>
      <c r="M385" s="43">
        <v>106827</v>
      </c>
      <c r="N385" s="41">
        <v>651161</v>
      </c>
      <c r="O385" s="42">
        <v>0</v>
      </c>
      <c r="P385" s="43">
        <v>0</v>
      </c>
      <c r="Q385" s="41">
        <v>0</v>
      </c>
      <c r="R385" s="42">
        <v>7652</v>
      </c>
      <c r="S385" s="43">
        <v>18830</v>
      </c>
      <c r="T385" s="44">
        <v>26482</v>
      </c>
      <c r="U385" s="45">
        <v>551986</v>
      </c>
      <c r="V385" s="43">
        <v>125657</v>
      </c>
      <c r="W385" s="44">
        <v>677643</v>
      </c>
      <c r="X385" s="45">
        <v>132422</v>
      </c>
      <c r="Y385" s="46">
        <v>16.350000000000001</v>
      </c>
      <c r="Z385" s="47">
        <f t="shared" si="10"/>
        <v>258079</v>
      </c>
      <c r="AA385" s="46">
        <f t="shared" si="11"/>
        <v>31.86</v>
      </c>
      <c r="AB385" s="48" t="s">
        <v>556</v>
      </c>
      <c r="AC385" s="48" t="s">
        <v>508</v>
      </c>
      <c r="AD385" s="49"/>
    </row>
    <row r="386" spans="2:30" x14ac:dyDescent="0.15">
      <c r="B386" s="38" t="s">
        <v>0</v>
      </c>
      <c r="C386" s="39" t="s">
        <v>0</v>
      </c>
      <c r="D386" s="39"/>
      <c r="E386" s="39"/>
      <c r="F386" s="40"/>
      <c r="G386" s="40"/>
      <c r="H386" s="41"/>
      <c r="I386" s="42"/>
      <c r="J386" s="43"/>
      <c r="K386" s="41"/>
      <c r="L386" s="42"/>
      <c r="M386" s="43"/>
      <c r="N386" s="41"/>
      <c r="O386" s="42"/>
      <c r="P386" s="43"/>
      <c r="Q386" s="41"/>
      <c r="R386" s="42"/>
      <c r="S386" s="43"/>
      <c r="T386" s="44"/>
      <c r="U386" s="45"/>
      <c r="V386" s="43"/>
      <c r="W386" s="44"/>
      <c r="X386" s="45"/>
      <c r="Y386" s="46"/>
      <c r="Z386" s="47"/>
      <c r="AA386" s="46"/>
      <c r="AB386" s="48"/>
      <c r="AC386" s="48"/>
      <c r="AD386" s="49"/>
    </row>
    <row r="387" spans="2:30" x14ac:dyDescent="0.15">
      <c r="B387" s="38" t="s">
        <v>814</v>
      </c>
      <c r="C387" s="39" t="s">
        <v>406</v>
      </c>
      <c r="D387" s="39" t="s">
        <v>595</v>
      </c>
      <c r="E387" s="39"/>
      <c r="F387" s="40" t="s">
        <v>510</v>
      </c>
      <c r="G387" s="40" t="s">
        <v>524</v>
      </c>
      <c r="H387" s="41">
        <v>500000</v>
      </c>
      <c r="I387" s="42">
        <v>0</v>
      </c>
      <c r="J387" s="43">
        <v>0</v>
      </c>
      <c r="K387" s="41">
        <v>0</v>
      </c>
      <c r="L387" s="42">
        <v>321068</v>
      </c>
      <c r="M387" s="43">
        <v>63010</v>
      </c>
      <c r="N387" s="41">
        <v>384078</v>
      </c>
      <c r="O387" s="42">
        <v>0</v>
      </c>
      <c r="P387" s="43">
        <v>0</v>
      </c>
      <c r="Q387" s="41">
        <v>0</v>
      </c>
      <c r="R387" s="42">
        <v>18481</v>
      </c>
      <c r="S387" s="43">
        <v>11105</v>
      </c>
      <c r="T387" s="44">
        <v>29586</v>
      </c>
      <c r="U387" s="45">
        <v>339549</v>
      </c>
      <c r="V387" s="43">
        <v>74115</v>
      </c>
      <c r="W387" s="44">
        <v>413664</v>
      </c>
      <c r="X387" s="45">
        <v>86336</v>
      </c>
      <c r="Y387" s="46">
        <v>17.27</v>
      </c>
      <c r="Z387" s="47">
        <f t="shared" si="10"/>
        <v>160451</v>
      </c>
      <c r="AA387" s="46">
        <f t="shared" si="11"/>
        <v>32.090000000000003</v>
      </c>
      <c r="AB387" s="48" t="s">
        <v>556</v>
      </c>
      <c r="AC387" s="48" t="s">
        <v>508</v>
      </c>
      <c r="AD387" s="49"/>
    </row>
    <row r="388" spans="2:30" x14ac:dyDescent="0.15">
      <c r="B388" s="38" t="s">
        <v>407</v>
      </c>
      <c r="C388" s="39" t="s">
        <v>408</v>
      </c>
      <c r="D388" s="39" t="s">
        <v>595</v>
      </c>
      <c r="E388" s="39" t="s">
        <v>849</v>
      </c>
      <c r="F388" s="40" t="s">
        <v>510</v>
      </c>
      <c r="G388" s="40" t="s">
        <v>524</v>
      </c>
      <c r="H388" s="41">
        <v>500000</v>
      </c>
      <c r="I388" s="42">
        <v>0</v>
      </c>
      <c r="J388" s="43">
        <v>0</v>
      </c>
      <c r="K388" s="41">
        <v>0</v>
      </c>
      <c r="L388" s="42">
        <v>321068</v>
      </c>
      <c r="M388" s="43">
        <v>63010</v>
      </c>
      <c r="N388" s="41">
        <v>384078</v>
      </c>
      <c r="O388" s="42">
        <v>0</v>
      </c>
      <c r="P388" s="43">
        <v>0</v>
      </c>
      <c r="Q388" s="41">
        <v>0</v>
      </c>
      <c r="R388" s="42">
        <v>18481</v>
      </c>
      <c r="S388" s="43">
        <v>11105</v>
      </c>
      <c r="T388" s="44">
        <v>29586</v>
      </c>
      <c r="U388" s="45">
        <v>339549</v>
      </c>
      <c r="V388" s="43">
        <v>74115</v>
      </c>
      <c r="W388" s="44">
        <v>413664</v>
      </c>
      <c r="X388" s="45">
        <v>86336</v>
      </c>
      <c r="Y388" s="46">
        <v>17.27</v>
      </c>
      <c r="Z388" s="47">
        <f t="shared" si="10"/>
        <v>160451</v>
      </c>
      <c r="AA388" s="46">
        <f t="shared" si="11"/>
        <v>32.090000000000003</v>
      </c>
      <c r="AB388" s="48" t="s">
        <v>556</v>
      </c>
      <c r="AC388" s="48" t="s">
        <v>508</v>
      </c>
      <c r="AD388" s="49"/>
    </row>
    <row r="389" spans="2:30" x14ac:dyDescent="0.15">
      <c r="B389" s="38" t="s">
        <v>0</v>
      </c>
      <c r="C389" s="39" t="s">
        <v>0</v>
      </c>
      <c r="D389" s="39"/>
      <c r="E389" s="39"/>
      <c r="F389" s="40"/>
      <c r="G389" s="40"/>
      <c r="H389" s="41"/>
      <c r="I389" s="42"/>
      <c r="J389" s="43"/>
      <c r="K389" s="41"/>
      <c r="L389" s="42"/>
      <c r="M389" s="43"/>
      <c r="N389" s="41"/>
      <c r="O389" s="42"/>
      <c r="P389" s="43"/>
      <c r="Q389" s="41"/>
      <c r="R389" s="42"/>
      <c r="S389" s="43"/>
      <c r="T389" s="44"/>
      <c r="U389" s="45"/>
      <c r="V389" s="43"/>
      <c r="W389" s="44"/>
      <c r="X389" s="45"/>
      <c r="Y389" s="46"/>
      <c r="Z389" s="47"/>
      <c r="AA389" s="46"/>
      <c r="AB389" s="48"/>
      <c r="AC389" s="48"/>
      <c r="AD389" s="49"/>
    </row>
    <row r="390" spans="2:30" x14ac:dyDescent="0.15">
      <c r="B390" s="38" t="s">
        <v>815</v>
      </c>
      <c r="C390" s="39" t="s">
        <v>409</v>
      </c>
      <c r="D390" s="39" t="s">
        <v>552</v>
      </c>
      <c r="E390" s="39"/>
      <c r="F390" s="40" t="s">
        <v>512</v>
      </c>
      <c r="G390" s="40" t="s">
        <v>519</v>
      </c>
      <c r="H390" s="41">
        <v>120000</v>
      </c>
      <c r="I390" s="42">
        <v>0</v>
      </c>
      <c r="J390" s="43">
        <v>0</v>
      </c>
      <c r="K390" s="41">
        <v>0</v>
      </c>
      <c r="L390" s="42">
        <v>170620</v>
      </c>
      <c r="M390" s="43">
        <v>27825</v>
      </c>
      <c r="N390" s="41">
        <v>198445</v>
      </c>
      <c r="O390" s="42">
        <v>0</v>
      </c>
      <c r="P390" s="43">
        <v>0</v>
      </c>
      <c r="Q390" s="41">
        <v>0</v>
      </c>
      <c r="R390" s="42">
        <v>22072</v>
      </c>
      <c r="S390" s="43">
        <v>9978</v>
      </c>
      <c r="T390" s="44">
        <v>32050</v>
      </c>
      <c r="U390" s="45">
        <v>192692</v>
      </c>
      <c r="V390" s="43">
        <v>37803</v>
      </c>
      <c r="W390" s="44">
        <v>230495</v>
      </c>
      <c r="X390" s="45">
        <v>-110495</v>
      </c>
      <c r="Y390" s="46">
        <v>-92.08</v>
      </c>
      <c r="Z390" s="47">
        <f t="shared" si="10"/>
        <v>-72692</v>
      </c>
      <c r="AA390" s="46">
        <f t="shared" si="11"/>
        <v>-60.58</v>
      </c>
      <c r="AB390" s="48" t="s">
        <v>525</v>
      </c>
      <c r="AC390" s="48" t="s">
        <v>508</v>
      </c>
      <c r="AD390" s="49"/>
    </row>
    <row r="391" spans="2:30" x14ac:dyDescent="0.15">
      <c r="B391" s="38" t="s">
        <v>410</v>
      </c>
      <c r="C391" s="39" t="s">
        <v>411</v>
      </c>
      <c r="D391" s="39" t="s">
        <v>552</v>
      </c>
      <c r="E391" s="39" t="s">
        <v>849</v>
      </c>
      <c r="F391" s="40" t="s">
        <v>512</v>
      </c>
      <c r="G391" s="40" t="s">
        <v>519</v>
      </c>
      <c r="H391" s="41">
        <v>120000</v>
      </c>
      <c r="I391" s="42">
        <v>0</v>
      </c>
      <c r="J391" s="43">
        <v>0</v>
      </c>
      <c r="K391" s="41">
        <v>0</v>
      </c>
      <c r="L391" s="42">
        <v>170620</v>
      </c>
      <c r="M391" s="43">
        <v>27825</v>
      </c>
      <c r="N391" s="41">
        <v>198445</v>
      </c>
      <c r="O391" s="42">
        <v>0</v>
      </c>
      <c r="P391" s="43">
        <v>0</v>
      </c>
      <c r="Q391" s="41">
        <v>0</v>
      </c>
      <c r="R391" s="42">
        <v>22072</v>
      </c>
      <c r="S391" s="43">
        <v>9978</v>
      </c>
      <c r="T391" s="44">
        <v>32050</v>
      </c>
      <c r="U391" s="45">
        <v>192692</v>
      </c>
      <c r="V391" s="43">
        <v>37803</v>
      </c>
      <c r="W391" s="44">
        <v>230495</v>
      </c>
      <c r="X391" s="45">
        <v>-110495</v>
      </c>
      <c r="Y391" s="46">
        <v>-92.08</v>
      </c>
      <c r="Z391" s="47">
        <f t="shared" ref="Z391:Z454" si="12">H391-U391</f>
        <v>-72692</v>
      </c>
      <c r="AA391" s="46">
        <f t="shared" ref="AA391:AA454" si="13">IF(H391=0,0,ROUND(Z391/H391%,2))</f>
        <v>-60.58</v>
      </c>
      <c r="AB391" s="48" t="s">
        <v>525</v>
      </c>
      <c r="AC391" s="48" t="s">
        <v>508</v>
      </c>
      <c r="AD391" s="49"/>
    </row>
    <row r="392" spans="2:30" x14ac:dyDescent="0.15">
      <c r="B392" s="38" t="s">
        <v>0</v>
      </c>
      <c r="C392" s="39" t="s">
        <v>0</v>
      </c>
      <c r="D392" s="39"/>
      <c r="E392" s="39"/>
      <c r="F392" s="40"/>
      <c r="G392" s="40"/>
      <c r="H392" s="41"/>
      <c r="I392" s="42"/>
      <c r="J392" s="43"/>
      <c r="K392" s="41"/>
      <c r="L392" s="42"/>
      <c r="M392" s="43"/>
      <c r="N392" s="41"/>
      <c r="O392" s="42"/>
      <c r="P392" s="43"/>
      <c r="Q392" s="41"/>
      <c r="R392" s="42"/>
      <c r="S392" s="43"/>
      <c r="T392" s="44"/>
      <c r="U392" s="45"/>
      <c r="V392" s="43"/>
      <c r="W392" s="44"/>
      <c r="X392" s="45"/>
      <c r="Y392" s="46"/>
      <c r="Z392" s="47"/>
      <c r="AA392" s="46"/>
      <c r="AB392" s="48"/>
      <c r="AC392" s="48"/>
      <c r="AD392" s="49"/>
    </row>
    <row r="393" spans="2:30" x14ac:dyDescent="0.15">
      <c r="B393" s="38" t="s">
        <v>816</v>
      </c>
      <c r="C393" s="39" t="s">
        <v>412</v>
      </c>
      <c r="D393" s="39" t="s">
        <v>559</v>
      </c>
      <c r="E393" s="39"/>
      <c r="F393" s="40" t="s">
        <v>510</v>
      </c>
      <c r="G393" s="40" t="s">
        <v>516</v>
      </c>
      <c r="H393" s="41">
        <v>942000</v>
      </c>
      <c r="I393" s="42">
        <v>0</v>
      </c>
      <c r="J393" s="43">
        <v>0</v>
      </c>
      <c r="K393" s="41">
        <v>0</v>
      </c>
      <c r="L393" s="42">
        <v>189667</v>
      </c>
      <c r="M393" s="43">
        <v>57195</v>
      </c>
      <c r="N393" s="41">
        <v>246862</v>
      </c>
      <c r="O393" s="42">
        <v>187344</v>
      </c>
      <c r="P393" s="43">
        <v>0</v>
      </c>
      <c r="Q393" s="41">
        <v>187344</v>
      </c>
      <c r="R393" s="42">
        <v>205397</v>
      </c>
      <c r="S393" s="43">
        <v>25203</v>
      </c>
      <c r="T393" s="44">
        <v>230600</v>
      </c>
      <c r="U393" s="45">
        <v>582408</v>
      </c>
      <c r="V393" s="43">
        <v>82398</v>
      </c>
      <c r="W393" s="44">
        <v>664806</v>
      </c>
      <c r="X393" s="45">
        <v>277194</v>
      </c>
      <c r="Y393" s="46">
        <v>29.43</v>
      </c>
      <c r="Z393" s="47">
        <f t="shared" si="12"/>
        <v>359592</v>
      </c>
      <c r="AA393" s="46">
        <f t="shared" si="13"/>
        <v>38.17</v>
      </c>
      <c r="AB393" s="48" t="s">
        <v>525</v>
      </c>
      <c r="AC393" s="48" t="s">
        <v>508</v>
      </c>
      <c r="AD393" s="49"/>
    </row>
    <row r="394" spans="2:30" x14ac:dyDescent="0.15">
      <c r="B394" s="38" t="s">
        <v>413</v>
      </c>
      <c r="C394" s="39" t="s">
        <v>414</v>
      </c>
      <c r="D394" s="39" t="s">
        <v>559</v>
      </c>
      <c r="E394" s="39" t="s">
        <v>849</v>
      </c>
      <c r="F394" s="40" t="s">
        <v>510</v>
      </c>
      <c r="G394" s="40" t="s">
        <v>516</v>
      </c>
      <c r="H394" s="41">
        <v>942000</v>
      </c>
      <c r="I394" s="42">
        <v>0</v>
      </c>
      <c r="J394" s="43">
        <v>0</v>
      </c>
      <c r="K394" s="41">
        <v>0</v>
      </c>
      <c r="L394" s="42">
        <v>189667</v>
      </c>
      <c r="M394" s="43">
        <v>57195</v>
      </c>
      <c r="N394" s="41">
        <v>246862</v>
      </c>
      <c r="O394" s="42">
        <v>187344</v>
      </c>
      <c r="P394" s="43">
        <v>0</v>
      </c>
      <c r="Q394" s="41">
        <v>187344</v>
      </c>
      <c r="R394" s="42">
        <v>205397</v>
      </c>
      <c r="S394" s="43">
        <v>25203</v>
      </c>
      <c r="T394" s="44">
        <v>230600</v>
      </c>
      <c r="U394" s="45">
        <v>582408</v>
      </c>
      <c r="V394" s="43">
        <v>82398</v>
      </c>
      <c r="W394" s="44">
        <v>664806</v>
      </c>
      <c r="X394" s="45">
        <v>277194</v>
      </c>
      <c r="Y394" s="46">
        <v>29.43</v>
      </c>
      <c r="Z394" s="47">
        <f t="shared" si="12"/>
        <v>359592</v>
      </c>
      <c r="AA394" s="46">
        <f t="shared" si="13"/>
        <v>38.17</v>
      </c>
      <c r="AB394" s="48" t="s">
        <v>525</v>
      </c>
      <c r="AC394" s="48" t="s">
        <v>508</v>
      </c>
      <c r="AD394" s="49"/>
    </row>
    <row r="395" spans="2:30" x14ac:dyDescent="0.15">
      <c r="B395" s="38" t="s">
        <v>0</v>
      </c>
      <c r="C395" s="39" t="s">
        <v>0</v>
      </c>
      <c r="D395" s="39"/>
      <c r="E395" s="39"/>
      <c r="F395" s="40"/>
      <c r="G395" s="40"/>
      <c r="H395" s="41"/>
      <c r="I395" s="42"/>
      <c r="J395" s="43"/>
      <c r="K395" s="41"/>
      <c r="L395" s="42"/>
      <c r="M395" s="43"/>
      <c r="N395" s="41"/>
      <c r="O395" s="42"/>
      <c r="P395" s="43"/>
      <c r="Q395" s="41"/>
      <c r="R395" s="42"/>
      <c r="S395" s="43"/>
      <c r="T395" s="44"/>
      <c r="U395" s="45"/>
      <c r="V395" s="43"/>
      <c r="W395" s="44"/>
      <c r="X395" s="45"/>
      <c r="Y395" s="46"/>
      <c r="Z395" s="47"/>
      <c r="AA395" s="46"/>
      <c r="AB395" s="48"/>
      <c r="AC395" s="48"/>
      <c r="AD395" s="49"/>
    </row>
    <row r="396" spans="2:30" x14ac:dyDescent="0.15">
      <c r="B396" s="38" t="s">
        <v>817</v>
      </c>
      <c r="C396" s="39" t="s">
        <v>415</v>
      </c>
      <c r="D396" s="39" t="s">
        <v>595</v>
      </c>
      <c r="E396" s="39"/>
      <c r="F396" s="40" t="s">
        <v>510</v>
      </c>
      <c r="G396" s="40" t="s">
        <v>524</v>
      </c>
      <c r="H396" s="41">
        <v>800000</v>
      </c>
      <c r="I396" s="42">
        <v>0</v>
      </c>
      <c r="J396" s="43">
        <v>0</v>
      </c>
      <c r="K396" s="41">
        <v>0</v>
      </c>
      <c r="L396" s="42">
        <v>518219</v>
      </c>
      <c r="M396" s="43">
        <v>101703</v>
      </c>
      <c r="N396" s="41">
        <v>619922</v>
      </c>
      <c r="O396" s="42">
        <v>0</v>
      </c>
      <c r="P396" s="43">
        <v>0</v>
      </c>
      <c r="Q396" s="41">
        <v>0</v>
      </c>
      <c r="R396" s="42">
        <v>0</v>
      </c>
      <c r="S396" s="43">
        <v>17930</v>
      </c>
      <c r="T396" s="44">
        <v>17930</v>
      </c>
      <c r="U396" s="45">
        <v>518219</v>
      </c>
      <c r="V396" s="43">
        <v>119633</v>
      </c>
      <c r="W396" s="44">
        <v>637852</v>
      </c>
      <c r="X396" s="45">
        <v>162148</v>
      </c>
      <c r="Y396" s="46">
        <v>20.27</v>
      </c>
      <c r="Z396" s="47">
        <f t="shared" si="12"/>
        <v>281781</v>
      </c>
      <c r="AA396" s="46">
        <f t="shared" si="13"/>
        <v>35.22</v>
      </c>
      <c r="AB396" s="48" t="s">
        <v>528</v>
      </c>
      <c r="AC396" s="48" t="s">
        <v>508</v>
      </c>
      <c r="AD396" s="49"/>
    </row>
    <row r="397" spans="2:30" x14ac:dyDescent="0.15">
      <c r="B397" s="38" t="s">
        <v>416</v>
      </c>
      <c r="C397" s="39" t="s">
        <v>417</v>
      </c>
      <c r="D397" s="39" t="s">
        <v>595</v>
      </c>
      <c r="E397" s="39" t="s">
        <v>849</v>
      </c>
      <c r="F397" s="40" t="s">
        <v>510</v>
      </c>
      <c r="G397" s="40" t="s">
        <v>524</v>
      </c>
      <c r="H397" s="41">
        <v>800000</v>
      </c>
      <c r="I397" s="42">
        <v>0</v>
      </c>
      <c r="J397" s="43">
        <v>0</v>
      </c>
      <c r="K397" s="41">
        <v>0</v>
      </c>
      <c r="L397" s="42">
        <v>518219</v>
      </c>
      <c r="M397" s="43">
        <v>101703</v>
      </c>
      <c r="N397" s="41">
        <v>619922</v>
      </c>
      <c r="O397" s="42">
        <v>0</v>
      </c>
      <c r="P397" s="43">
        <v>0</v>
      </c>
      <c r="Q397" s="41">
        <v>0</v>
      </c>
      <c r="R397" s="42">
        <v>0</v>
      </c>
      <c r="S397" s="43">
        <v>17930</v>
      </c>
      <c r="T397" s="44">
        <v>17930</v>
      </c>
      <c r="U397" s="45">
        <v>518219</v>
      </c>
      <c r="V397" s="43">
        <v>119633</v>
      </c>
      <c r="W397" s="44">
        <v>637852</v>
      </c>
      <c r="X397" s="45">
        <v>162148</v>
      </c>
      <c r="Y397" s="46">
        <v>20.27</v>
      </c>
      <c r="Z397" s="47">
        <f t="shared" si="12"/>
        <v>281781</v>
      </c>
      <c r="AA397" s="46">
        <f t="shared" si="13"/>
        <v>35.22</v>
      </c>
      <c r="AB397" s="48" t="s">
        <v>528</v>
      </c>
      <c r="AC397" s="48" t="s">
        <v>508</v>
      </c>
      <c r="AD397" s="49"/>
    </row>
    <row r="398" spans="2:30" x14ac:dyDescent="0.15">
      <c r="B398" s="38" t="s">
        <v>0</v>
      </c>
      <c r="C398" s="39" t="s">
        <v>0</v>
      </c>
      <c r="D398" s="39"/>
      <c r="E398" s="39"/>
      <c r="F398" s="40"/>
      <c r="G398" s="40"/>
      <c r="H398" s="41"/>
      <c r="I398" s="42"/>
      <c r="J398" s="43"/>
      <c r="K398" s="41"/>
      <c r="L398" s="42"/>
      <c r="M398" s="43"/>
      <c r="N398" s="41"/>
      <c r="O398" s="42"/>
      <c r="P398" s="43"/>
      <c r="Q398" s="41"/>
      <c r="R398" s="42"/>
      <c r="S398" s="43"/>
      <c r="T398" s="44"/>
      <c r="U398" s="45"/>
      <c r="V398" s="43"/>
      <c r="W398" s="44"/>
      <c r="X398" s="45"/>
      <c r="Y398" s="46"/>
      <c r="Z398" s="47"/>
      <c r="AA398" s="46"/>
      <c r="AB398" s="48"/>
      <c r="AC398" s="48"/>
      <c r="AD398" s="49"/>
    </row>
    <row r="399" spans="2:30" x14ac:dyDescent="0.15">
      <c r="B399" s="38" t="s">
        <v>818</v>
      </c>
      <c r="C399" s="39" t="s">
        <v>418</v>
      </c>
      <c r="D399" s="39" t="s">
        <v>594</v>
      </c>
      <c r="E399" s="39"/>
      <c r="F399" s="40" t="s">
        <v>509</v>
      </c>
      <c r="G399" s="40" t="s">
        <v>516</v>
      </c>
      <c r="H399" s="41">
        <v>802305</v>
      </c>
      <c r="I399" s="42">
        <v>0</v>
      </c>
      <c r="J399" s="43">
        <v>0</v>
      </c>
      <c r="K399" s="41">
        <v>0</v>
      </c>
      <c r="L399" s="42">
        <v>530587</v>
      </c>
      <c r="M399" s="43">
        <v>129400</v>
      </c>
      <c r="N399" s="41">
        <v>659987</v>
      </c>
      <c r="O399" s="42">
        <v>0</v>
      </c>
      <c r="P399" s="43">
        <v>0</v>
      </c>
      <c r="Q399" s="41">
        <v>0</v>
      </c>
      <c r="R399" s="42">
        <v>2330</v>
      </c>
      <c r="S399" s="43">
        <v>48750</v>
      </c>
      <c r="T399" s="44">
        <v>51080</v>
      </c>
      <c r="U399" s="45">
        <v>532917</v>
      </c>
      <c r="V399" s="43">
        <v>178150</v>
      </c>
      <c r="W399" s="44">
        <v>711067</v>
      </c>
      <c r="X399" s="45">
        <v>91238</v>
      </c>
      <c r="Y399" s="46">
        <v>11.37</v>
      </c>
      <c r="Z399" s="47">
        <f t="shared" si="12"/>
        <v>269388</v>
      </c>
      <c r="AA399" s="46">
        <f t="shared" si="13"/>
        <v>33.58</v>
      </c>
      <c r="AB399" s="48" t="s">
        <v>556</v>
      </c>
      <c r="AC399" s="48" t="s">
        <v>508</v>
      </c>
      <c r="AD399" s="49"/>
    </row>
    <row r="400" spans="2:30" x14ac:dyDescent="0.15">
      <c r="B400" s="38" t="s">
        <v>419</v>
      </c>
      <c r="C400" s="39" t="s">
        <v>420</v>
      </c>
      <c r="D400" s="39" t="s">
        <v>594</v>
      </c>
      <c r="E400" s="39" t="s">
        <v>849</v>
      </c>
      <c r="F400" s="40" t="s">
        <v>509</v>
      </c>
      <c r="G400" s="40" t="s">
        <v>516</v>
      </c>
      <c r="H400" s="41">
        <v>802305</v>
      </c>
      <c r="I400" s="42">
        <v>0</v>
      </c>
      <c r="J400" s="43">
        <v>0</v>
      </c>
      <c r="K400" s="41">
        <v>0</v>
      </c>
      <c r="L400" s="42">
        <v>530587</v>
      </c>
      <c r="M400" s="43">
        <v>129400</v>
      </c>
      <c r="N400" s="41">
        <v>659987</v>
      </c>
      <c r="O400" s="42">
        <v>0</v>
      </c>
      <c r="P400" s="43">
        <v>0</v>
      </c>
      <c r="Q400" s="41">
        <v>0</v>
      </c>
      <c r="R400" s="42">
        <v>2330</v>
      </c>
      <c r="S400" s="43">
        <v>48750</v>
      </c>
      <c r="T400" s="44">
        <v>51080</v>
      </c>
      <c r="U400" s="45">
        <v>532917</v>
      </c>
      <c r="V400" s="43">
        <v>178150</v>
      </c>
      <c r="W400" s="44">
        <v>711067</v>
      </c>
      <c r="X400" s="45">
        <v>91238</v>
      </c>
      <c r="Y400" s="46">
        <v>11.37</v>
      </c>
      <c r="Z400" s="47">
        <f t="shared" si="12"/>
        <v>269388</v>
      </c>
      <c r="AA400" s="46">
        <f t="shared" si="13"/>
        <v>33.58</v>
      </c>
      <c r="AB400" s="48" t="s">
        <v>556</v>
      </c>
      <c r="AC400" s="48" t="s">
        <v>508</v>
      </c>
      <c r="AD400" s="49"/>
    </row>
    <row r="401" spans="2:30" x14ac:dyDescent="0.15">
      <c r="B401" s="38" t="s">
        <v>0</v>
      </c>
      <c r="C401" s="39" t="s">
        <v>0</v>
      </c>
      <c r="D401" s="39"/>
      <c r="E401" s="39"/>
      <c r="F401" s="40"/>
      <c r="G401" s="40"/>
      <c r="H401" s="41"/>
      <c r="I401" s="42"/>
      <c r="J401" s="43"/>
      <c r="K401" s="41"/>
      <c r="L401" s="42"/>
      <c r="M401" s="43"/>
      <c r="N401" s="41"/>
      <c r="O401" s="42"/>
      <c r="P401" s="43"/>
      <c r="Q401" s="41"/>
      <c r="R401" s="42"/>
      <c r="S401" s="43"/>
      <c r="T401" s="44"/>
      <c r="U401" s="45"/>
      <c r="V401" s="43"/>
      <c r="W401" s="44"/>
      <c r="X401" s="45"/>
      <c r="Y401" s="46"/>
      <c r="Z401" s="47"/>
      <c r="AA401" s="46"/>
      <c r="AB401" s="48"/>
      <c r="AC401" s="48"/>
      <c r="AD401" s="49"/>
    </row>
    <row r="402" spans="2:30" x14ac:dyDescent="0.15">
      <c r="B402" s="38" t="s">
        <v>819</v>
      </c>
      <c r="C402" s="39" t="s">
        <v>421</v>
      </c>
      <c r="D402" s="39" t="s">
        <v>593</v>
      </c>
      <c r="E402" s="39"/>
      <c r="F402" s="40" t="s">
        <v>511</v>
      </c>
      <c r="G402" s="40" t="s">
        <v>515</v>
      </c>
      <c r="H402" s="41">
        <v>850000</v>
      </c>
      <c r="I402" s="42">
        <v>0</v>
      </c>
      <c r="J402" s="43">
        <v>0</v>
      </c>
      <c r="K402" s="41">
        <v>0</v>
      </c>
      <c r="L402" s="42">
        <v>0</v>
      </c>
      <c r="M402" s="43">
        <v>0</v>
      </c>
      <c r="N402" s="41">
        <v>0</v>
      </c>
      <c r="O402" s="42">
        <v>750000</v>
      </c>
      <c r="P402" s="43">
        <v>0</v>
      </c>
      <c r="Q402" s="41">
        <v>750000</v>
      </c>
      <c r="R402" s="42">
        <v>0</v>
      </c>
      <c r="S402" s="43">
        <v>0</v>
      </c>
      <c r="T402" s="44">
        <v>0</v>
      </c>
      <c r="U402" s="45">
        <v>750000</v>
      </c>
      <c r="V402" s="43">
        <v>0</v>
      </c>
      <c r="W402" s="44">
        <v>750000</v>
      </c>
      <c r="X402" s="45">
        <v>100000</v>
      </c>
      <c r="Y402" s="46">
        <v>11.76</v>
      </c>
      <c r="Z402" s="47">
        <f t="shared" si="12"/>
        <v>100000</v>
      </c>
      <c r="AA402" s="46">
        <f t="shared" si="13"/>
        <v>11.76</v>
      </c>
      <c r="AB402" s="48" t="s">
        <v>525</v>
      </c>
      <c r="AC402" s="48" t="s">
        <v>565</v>
      </c>
      <c r="AD402" s="49"/>
    </row>
    <row r="403" spans="2:30" x14ac:dyDescent="0.15">
      <c r="B403" s="38" t="s">
        <v>422</v>
      </c>
      <c r="C403" s="39" t="s">
        <v>423</v>
      </c>
      <c r="D403" s="39" t="s">
        <v>593</v>
      </c>
      <c r="E403" s="39" t="s">
        <v>849</v>
      </c>
      <c r="F403" s="40" t="s">
        <v>511</v>
      </c>
      <c r="G403" s="40" t="s">
        <v>515</v>
      </c>
      <c r="H403" s="41">
        <v>850000</v>
      </c>
      <c r="I403" s="42">
        <v>0</v>
      </c>
      <c r="J403" s="43">
        <v>0</v>
      </c>
      <c r="K403" s="41">
        <v>0</v>
      </c>
      <c r="L403" s="42">
        <v>0</v>
      </c>
      <c r="M403" s="43">
        <v>0</v>
      </c>
      <c r="N403" s="41">
        <v>0</v>
      </c>
      <c r="O403" s="42">
        <v>750000</v>
      </c>
      <c r="P403" s="43">
        <v>0</v>
      </c>
      <c r="Q403" s="41">
        <v>750000</v>
      </c>
      <c r="R403" s="42">
        <v>0</v>
      </c>
      <c r="S403" s="43">
        <v>0</v>
      </c>
      <c r="T403" s="44">
        <v>0</v>
      </c>
      <c r="U403" s="45">
        <v>750000</v>
      </c>
      <c r="V403" s="43">
        <v>0</v>
      </c>
      <c r="W403" s="44">
        <v>750000</v>
      </c>
      <c r="X403" s="45">
        <v>100000</v>
      </c>
      <c r="Y403" s="46">
        <v>11.76</v>
      </c>
      <c r="Z403" s="47">
        <f t="shared" si="12"/>
        <v>100000</v>
      </c>
      <c r="AA403" s="46">
        <f t="shared" si="13"/>
        <v>11.76</v>
      </c>
      <c r="AB403" s="48" t="s">
        <v>525</v>
      </c>
      <c r="AC403" s="48" t="s">
        <v>565</v>
      </c>
      <c r="AD403" s="49"/>
    </row>
    <row r="404" spans="2:30" x14ac:dyDescent="0.15">
      <c r="B404" s="38" t="s">
        <v>0</v>
      </c>
      <c r="C404" s="39" t="s">
        <v>0</v>
      </c>
      <c r="D404" s="39"/>
      <c r="E404" s="39"/>
      <c r="F404" s="40"/>
      <c r="G404" s="40"/>
      <c r="H404" s="41"/>
      <c r="I404" s="42"/>
      <c r="J404" s="43"/>
      <c r="K404" s="41"/>
      <c r="L404" s="42"/>
      <c r="M404" s="43"/>
      <c r="N404" s="41"/>
      <c r="O404" s="42"/>
      <c r="P404" s="43"/>
      <c r="Q404" s="41"/>
      <c r="R404" s="42"/>
      <c r="S404" s="43"/>
      <c r="T404" s="44"/>
      <c r="U404" s="45"/>
      <c r="V404" s="43"/>
      <c r="W404" s="44"/>
      <c r="X404" s="45"/>
      <c r="Y404" s="46"/>
      <c r="Z404" s="47"/>
      <c r="AA404" s="46"/>
      <c r="AB404" s="48"/>
      <c r="AC404" s="48"/>
      <c r="AD404" s="49"/>
    </row>
    <row r="405" spans="2:30" x14ac:dyDescent="0.15">
      <c r="B405" s="38" t="s">
        <v>820</v>
      </c>
      <c r="C405" s="39" t="s">
        <v>424</v>
      </c>
      <c r="D405" s="39" t="s">
        <v>587</v>
      </c>
      <c r="E405" s="39"/>
      <c r="F405" s="40" t="s">
        <v>510</v>
      </c>
      <c r="G405" s="40" t="s">
        <v>523</v>
      </c>
      <c r="H405" s="41">
        <v>5669930</v>
      </c>
      <c r="I405" s="42">
        <v>0</v>
      </c>
      <c r="J405" s="43">
        <v>0</v>
      </c>
      <c r="K405" s="41">
        <v>0</v>
      </c>
      <c r="L405" s="42">
        <v>1603815</v>
      </c>
      <c r="M405" s="43">
        <v>314755</v>
      </c>
      <c r="N405" s="41">
        <v>1918570</v>
      </c>
      <c r="O405" s="42">
        <v>2410000</v>
      </c>
      <c r="P405" s="43">
        <v>0</v>
      </c>
      <c r="Q405" s="41">
        <v>2410000</v>
      </c>
      <c r="R405" s="42">
        <v>0</v>
      </c>
      <c r="S405" s="43">
        <v>55485</v>
      </c>
      <c r="T405" s="44">
        <v>55485</v>
      </c>
      <c r="U405" s="45">
        <v>4013815</v>
      </c>
      <c r="V405" s="43">
        <v>370240</v>
      </c>
      <c r="W405" s="44">
        <v>4384055</v>
      </c>
      <c r="X405" s="45">
        <v>1285875</v>
      </c>
      <c r="Y405" s="46">
        <v>22.68</v>
      </c>
      <c r="Z405" s="47">
        <f t="shared" si="12"/>
        <v>1656115</v>
      </c>
      <c r="AA405" s="46">
        <f t="shared" si="13"/>
        <v>29.21</v>
      </c>
      <c r="AB405" s="48" t="s">
        <v>528</v>
      </c>
      <c r="AC405" s="48" t="s">
        <v>508</v>
      </c>
      <c r="AD405" s="49"/>
    </row>
    <row r="406" spans="2:30" x14ac:dyDescent="0.15">
      <c r="B406" s="38" t="s">
        <v>425</v>
      </c>
      <c r="C406" s="39" t="s">
        <v>426</v>
      </c>
      <c r="D406" s="39" t="s">
        <v>587</v>
      </c>
      <c r="E406" s="39" t="s">
        <v>849</v>
      </c>
      <c r="F406" s="40" t="s">
        <v>510</v>
      </c>
      <c r="G406" s="40" t="s">
        <v>523</v>
      </c>
      <c r="H406" s="41">
        <v>5669930</v>
      </c>
      <c r="I406" s="42">
        <v>0</v>
      </c>
      <c r="J406" s="43">
        <v>0</v>
      </c>
      <c r="K406" s="41">
        <v>0</v>
      </c>
      <c r="L406" s="42">
        <v>1603815</v>
      </c>
      <c r="M406" s="43">
        <v>314755</v>
      </c>
      <c r="N406" s="41">
        <v>1918570</v>
      </c>
      <c r="O406" s="42">
        <v>2410000</v>
      </c>
      <c r="P406" s="43">
        <v>0</v>
      </c>
      <c r="Q406" s="41">
        <v>2410000</v>
      </c>
      <c r="R406" s="42">
        <v>0</v>
      </c>
      <c r="S406" s="43">
        <v>55485</v>
      </c>
      <c r="T406" s="44">
        <v>55485</v>
      </c>
      <c r="U406" s="45">
        <v>4013815</v>
      </c>
      <c r="V406" s="43">
        <v>370240</v>
      </c>
      <c r="W406" s="44">
        <v>4384055</v>
      </c>
      <c r="X406" s="45">
        <v>1285875</v>
      </c>
      <c r="Y406" s="46">
        <v>22.68</v>
      </c>
      <c r="Z406" s="47">
        <f t="shared" si="12"/>
        <v>1656115</v>
      </c>
      <c r="AA406" s="46">
        <f t="shared" si="13"/>
        <v>29.21</v>
      </c>
      <c r="AB406" s="48" t="s">
        <v>528</v>
      </c>
      <c r="AC406" s="48" t="s">
        <v>508</v>
      </c>
      <c r="AD406" s="49"/>
    </row>
    <row r="407" spans="2:30" x14ac:dyDescent="0.15">
      <c r="B407" s="38" t="s">
        <v>0</v>
      </c>
      <c r="C407" s="39" t="s">
        <v>0</v>
      </c>
      <c r="D407" s="39"/>
      <c r="E407" s="39"/>
      <c r="F407" s="40"/>
      <c r="G407" s="40"/>
      <c r="H407" s="41"/>
      <c r="I407" s="42"/>
      <c r="J407" s="43"/>
      <c r="K407" s="41"/>
      <c r="L407" s="42"/>
      <c r="M407" s="43"/>
      <c r="N407" s="41"/>
      <c r="O407" s="42"/>
      <c r="P407" s="43"/>
      <c r="Q407" s="41"/>
      <c r="R407" s="42"/>
      <c r="S407" s="43"/>
      <c r="T407" s="44"/>
      <c r="U407" s="45"/>
      <c r="V407" s="43"/>
      <c r="W407" s="44"/>
      <c r="X407" s="45"/>
      <c r="Y407" s="46"/>
      <c r="Z407" s="47"/>
      <c r="AA407" s="46"/>
      <c r="AB407" s="48"/>
      <c r="AC407" s="48"/>
      <c r="AD407" s="49"/>
    </row>
    <row r="408" spans="2:30" x14ac:dyDescent="0.15">
      <c r="B408" s="38" t="s">
        <v>821</v>
      </c>
      <c r="C408" s="39" t="s">
        <v>427</v>
      </c>
      <c r="D408" s="39" t="s">
        <v>592</v>
      </c>
      <c r="E408" s="39"/>
      <c r="F408" s="40" t="s">
        <v>510</v>
      </c>
      <c r="G408" s="40" t="s">
        <v>524</v>
      </c>
      <c r="H408" s="41">
        <v>760000</v>
      </c>
      <c r="I408" s="42">
        <v>0</v>
      </c>
      <c r="J408" s="43">
        <v>0</v>
      </c>
      <c r="K408" s="41">
        <v>0</v>
      </c>
      <c r="L408" s="42">
        <v>0</v>
      </c>
      <c r="M408" s="43">
        <v>0</v>
      </c>
      <c r="N408" s="41">
        <v>0</v>
      </c>
      <c r="O408" s="42">
        <v>730000</v>
      </c>
      <c r="P408" s="43">
        <v>0</v>
      </c>
      <c r="Q408" s="41">
        <v>730000</v>
      </c>
      <c r="R408" s="42">
        <v>0</v>
      </c>
      <c r="S408" s="43">
        <v>0</v>
      </c>
      <c r="T408" s="44">
        <v>0</v>
      </c>
      <c r="U408" s="45">
        <v>730000</v>
      </c>
      <c r="V408" s="43">
        <v>0</v>
      </c>
      <c r="W408" s="44">
        <v>730000</v>
      </c>
      <c r="X408" s="45">
        <v>30000</v>
      </c>
      <c r="Y408" s="46">
        <v>3.95</v>
      </c>
      <c r="Z408" s="47">
        <f t="shared" si="12"/>
        <v>30000</v>
      </c>
      <c r="AA408" s="46">
        <f t="shared" si="13"/>
        <v>3.95</v>
      </c>
      <c r="AB408" s="48" t="s">
        <v>528</v>
      </c>
      <c r="AC408" s="48" t="s">
        <v>508</v>
      </c>
      <c r="AD408" s="49"/>
    </row>
    <row r="409" spans="2:30" x14ac:dyDescent="0.15">
      <c r="B409" s="38" t="s">
        <v>428</v>
      </c>
      <c r="C409" s="39" t="s">
        <v>429</v>
      </c>
      <c r="D409" s="39" t="s">
        <v>592</v>
      </c>
      <c r="E409" s="39" t="s">
        <v>849</v>
      </c>
      <c r="F409" s="40" t="s">
        <v>510</v>
      </c>
      <c r="G409" s="40" t="s">
        <v>524</v>
      </c>
      <c r="H409" s="41">
        <v>760000</v>
      </c>
      <c r="I409" s="42">
        <v>0</v>
      </c>
      <c r="J409" s="43">
        <v>0</v>
      </c>
      <c r="K409" s="41">
        <v>0</v>
      </c>
      <c r="L409" s="42">
        <v>0</v>
      </c>
      <c r="M409" s="43">
        <v>0</v>
      </c>
      <c r="N409" s="41">
        <v>0</v>
      </c>
      <c r="O409" s="42">
        <v>730000</v>
      </c>
      <c r="P409" s="43">
        <v>0</v>
      </c>
      <c r="Q409" s="41">
        <v>730000</v>
      </c>
      <c r="R409" s="42">
        <v>0</v>
      </c>
      <c r="S409" s="43">
        <v>0</v>
      </c>
      <c r="T409" s="44">
        <v>0</v>
      </c>
      <c r="U409" s="45">
        <v>730000</v>
      </c>
      <c r="V409" s="43">
        <v>0</v>
      </c>
      <c r="W409" s="44">
        <v>730000</v>
      </c>
      <c r="X409" s="45">
        <v>30000</v>
      </c>
      <c r="Y409" s="46">
        <v>3.95</v>
      </c>
      <c r="Z409" s="47">
        <f t="shared" si="12"/>
        <v>30000</v>
      </c>
      <c r="AA409" s="46">
        <f t="shared" si="13"/>
        <v>3.95</v>
      </c>
      <c r="AB409" s="48" t="s">
        <v>528</v>
      </c>
      <c r="AC409" s="48" t="s">
        <v>508</v>
      </c>
      <c r="AD409" s="49"/>
    </row>
    <row r="410" spans="2:30" x14ac:dyDescent="0.15">
      <c r="B410" s="38" t="s">
        <v>0</v>
      </c>
      <c r="C410" s="39" t="s">
        <v>0</v>
      </c>
      <c r="D410" s="39"/>
      <c r="E410" s="39"/>
      <c r="F410" s="40"/>
      <c r="G410" s="40"/>
      <c r="H410" s="41"/>
      <c r="I410" s="42"/>
      <c r="J410" s="43"/>
      <c r="K410" s="41"/>
      <c r="L410" s="42"/>
      <c r="M410" s="43"/>
      <c r="N410" s="41"/>
      <c r="O410" s="42"/>
      <c r="P410" s="43"/>
      <c r="Q410" s="41"/>
      <c r="R410" s="42"/>
      <c r="S410" s="43"/>
      <c r="T410" s="44"/>
      <c r="U410" s="45"/>
      <c r="V410" s="43"/>
      <c r="W410" s="44"/>
      <c r="X410" s="45"/>
      <c r="Y410" s="46"/>
      <c r="Z410" s="47"/>
      <c r="AA410" s="46"/>
      <c r="AB410" s="48"/>
      <c r="AC410" s="48"/>
      <c r="AD410" s="49"/>
    </row>
    <row r="411" spans="2:30" x14ac:dyDescent="0.15">
      <c r="B411" s="38" t="s">
        <v>822</v>
      </c>
      <c r="C411" s="39" t="s">
        <v>430</v>
      </c>
      <c r="D411" s="39" t="s">
        <v>552</v>
      </c>
      <c r="E411" s="39"/>
      <c r="F411" s="40" t="s">
        <v>512</v>
      </c>
      <c r="G411" s="40" t="s">
        <v>517</v>
      </c>
      <c r="H411" s="41">
        <v>3520000</v>
      </c>
      <c r="I411" s="42">
        <v>0</v>
      </c>
      <c r="J411" s="43">
        <v>0</v>
      </c>
      <c r="K411" s="41">
        <v>0</v>
      </c>
      <c r="L411" s="42">
        <v>559852</v>
      </c>
      <c r="M411" s="43">
        <v>114107</v>
      </c>
      <c r="N411" s="41">
        <v>673959</v>
      </c>
      <c r="O411" s="42">
        <v>641154</v>
      </c>
      <c r="P411" s="43">
        <v>0</v>
      </c>
      <c r="Q411" s="41">
        <v>641154</v>
      </c>
      <c r="R411" s="42">
        <v>802822</v>
      </c>
      <c r="S411" s="43">
        <v>512282</v>
      </c>
      <c r="T411" s="44">
        <v>1315104</v>
      </c>
      <c r="U411" s="45">
        <v>2003828</v>
      </c>
      <c r="V411" s="43">
        <v>626389</v>
      </c>
      <c r="W411" s="44">
        <v>2630217</v>
      </c>
      <c r="X411" s="45">
        <v>889783</v>
      </c>
      <c r="Y411" s="46">
        <v>25.28</v>
      </c>
      <c r="Z411" s="47">
        <f t="shared" si="12"/>
        <v>1516172</v>
      </c>
      <c r="AA411" s="46">
        <f t="shared" si="13"/>
        <v>43.07</v>
      </c>
      <c r="AB411" s="48" t="s">
        <v>525</v>
      </c>
      <c r="AC411" s="48" t="s">
        <v>508</v>
      </c>
      <c r="AD411" s="49"/>
    </row>
    <row r="412" spans="2:30" x14ac:dyDescent="0.15">
      <c r="B412" s="38" t="s">
        <v>431</v>
      </c>
      <c r="C412" s="39" t="s">
        <v>432</v>
      </c>
      <c r="D412" s="39" t="s">
        <v>552</v>
      </c>
      <c r="E412" s="39" t="s">
        <v>849</v>
      </c>
      <c r="F412" s="40" t="s">
        <v>512</v>
      </c>
      <c r="G412" s="40" t="s">
        <v>517</v>
      </c>
      <c r="H412" s="41">
        <v>3520000</v>
      </c>
      <c r="I412" s="42">
        <v>0</v>
      </c>
      <c r="J412" s="43">
        <v>0</v>
      </c>
      <c r="K412" s="41">
        <v>0</v>
      </c>
      <c r="L412" s="42">
        <v>559852</v>
      </c>
      <c r="M412" s="43">
        <v>114107</v>
      </c>
      <c r="N412" s="41">
        <v>673959</v>
      </c>
      <c r="O412" s="42">
        <v>641154</v>
      </c>
      <c r="P412" s="43">
        <v>0</v>
      </c>
      <c r="Q412" s="41">
        <v>641154</v>
      </c>
      <c r="R412" s="42">
        <v>802822</v>
      </c>
      <c r="S412" s="43">
        <v>512282</v>
      </c>
      <c r="T412" s="44">
        <v>1315104</v>
      </c>
      <c r="U412" s="45">
        <v>2003828</v>
      </c>
      <c r="V412" s="43">
        <v>626389</v>
      </c>
      <c r="W412" s="44">
        <v>2630217</v>
      </c>
      <c r="X412" s="45">
        <v>889783</v>
      </c>
      <c r="Y412" s="46">
        <v>25.28</v>
      </c>
      <c r="Z412" s="47">
        <f t="shared" si="12"/>
        <v>1516172</v>
      </c>
      <c r="AA412" s="46">
        <f t="shared" si="13"/>
        <v>43.07</v>
      </c>
      <c r="AB412" s="48" t="s">
        <v>525</v>
      </c>
      <c r="AC412" s="48" t="s">
        <v>508</v>
      </c>
      <c r="AD412" s="49"/>
    </row>
    <row r="413" spans="2:30" x14ac:dyDescent="0.15">
      <c r="B413" s="38" t="s">
        <v>0</v>
      </c>
      <c r="C413" s="39" t="s">
        <v>0</v>
      </c>
      <c r="D413" s="39"/>
      <c r="E413" s="39"/>
      <c r="F413" s="40"/>
      <c r="G413" s="40"/>
      <c r="H413" s="41"/>
      <c r="I413" s="42"/>
      <c r="J413" s="43"/>
      <c r="K413" s="41"/>
      <c r="L413" s="42"/>
      <c r="M413" s="43"/>
      <c r="N413" s="41"/>
      <c r="O413" s="42"/>
      <c r="P413" s="43"/>
      <c r="Q413" s="41"/>
      <c r="R413" s="42"/>
      <c r="S413" s="43"/>
      <c r="T413" s="44"/>
      <c r="U413" s="45"/>
      <c r="V413" s="43"/>
      <c r="W413" s="44"/>
      <c r="X413" s="45"/>
      <c r="Y413" s="46"/>
      <c r="Z413" s="47"/>
      <c r="AA413" s="46"/>
      <c r="AB413" s="48"/>
      <c r="AC413" s="48"/>
      <c r="AD413" s="49"/>
    </row>
    <row r="414" spans="2:30" x14ac:dyDescent="0.15">
      <c r="B414" s="38" t="s">
        <v>823</v>
      </c>
      <c r="C414" s="39" t="s">
        <v>433</v>
      </c>
      <c r="D414" s="39" t="s">
        <v>590</v>
      </c>
      <c r="E414" s="39"/>
      <c r="F414" s="40" t="s">
        <v>511</v>
      </c>
      <c r="G414" s="40" t="s">
        <v>517</v>
      </c>
      <c r="H414" s="41">
        <v>253500</v>
      </c>
      <c r="I414" s="42">
        <v>0</v>
      </c>
      <c r="J414" s="43">
        <v>0</v>
      </c>
      <c r="K414" s="41">
        <v>0</v>
      </c>
      <c r="L414" s="42">
        <v>1960</v>
      </c>
      <c r="M414" s="43">
        <v>457</v>
      </c>
      <c r="N414" s="41">
        <v>2417</v>
      </c>
      <c r="O414" s="42">
        <v>0</v>
      </c>
      <c r="P414" s="43">
        <v>0</v>
      </c>
      <c r="Q414" s="41">
        <v>0</v>
      </c>
      <c r="R414" s="42">
        <v>127</v>
      </c>
      <c r="S414" s="43">
        <v>1567</v>
      </c>
      <c r="T414" s="44">
        <v>1694</v>
      </c>
      <c r="U414" s="45">
        <v>2087</v>
      </c>
      <c r="V414" s="43">
        <v>2024</v>
      </c>
      <c r="W414" s="44">
        <v>4111</v>
      </c>
      <c r="X414" s="45">
        <v>249389</v>
      </c>
      <c r="Y414" s="46">
        <v>98.38</v>
      </c>
      <c r="Z414" s="47">
        <f t="shared" si="12"/>
        <v>251413</v>
      </c>
      <c r="AA414" s="46">
        <f t="shared" si="13"/>
        <v>99.18</v>
      </c>
      <c r="AB414" s="48" t="s">
        <v>525</v>
      </c>
      <c r="AC414" s="48" t="s">
        <v>508</v>
      </c>
      <c r="AD414" s="49"/>
    </row>
    <row r="415" spans="2:30" x14ac:dyDescent="0.15">
      <c r="B415" s="38" t="s">
        <v>434</v>
      </c>
      <c r="C415" s="39" t="s">
        <v>435</v>
      </c>
      <c r="D415" s="39" t="s">
        <v>590</v>
      </c>
      <c r="E415" s="39" t="s">
        <v>849</v>
      </c>
      <c r="F415" s="40" t="s">
        <v>511</v>
      </c>
      <c r="G415" s="40" t="s">
        <v>517</v>
      </c>
      <c r="H415" s="41">
        <v>253500</v>
      </c>
      <c r="I415" s="42">
        <v>0</v>
      </c>
      <c r="J415" s="43">
        <v>0</v>
      </c>
      <c r="K415" s="41">
        <v>0</v>
      </c>
      <c r="L415" s="42">
        <v>1960</v>
      </c>
      <c r="M415" s="43">
        <v>457</v>
      </c>
      <c r="N415" s="41">
        <v>2417</v>
      </c>
      <c r="O415" s="42">
        <v>0</v>
      </c>
      <c r="P415" s="43">
        <v>0</v>
      </c>
      <c r="Q415" s="41">
        <v>0</v>
      </c>
      <c r="R415" s="42">
        <v>127</v>
      </c>
      <c r="S415" s="43">
        <v>1567</v>
      </c>
      <c r="T415" s="44">
        <v>1694</v>
      </c>
      <c r="U415" s="45">
        <v>2087</v>
      </c>
      <c r="V415" s="43">
        <v>2024</v>
      </c>
      <c r="W415" s="44">
        <v>4111</v>
      </c>
      <c r="X415" s="45">
        <v>249389</v>
      </c>
      <c r="Y415" s="46">
        <v>98.38</v>
      </c>
      <c r="Z415" s="47">
        <f t="shared" si="12"/>
        <v>251413</v>
      </c>
      <c r="AA415" s="46">
        <f t="shared" si="13"/>
        <v>99.18</v>
      </c>
      <c r="AB415" s="48" t="s">
        <v>525</v>
      </c>
      <c r="AC415" s="48" t="s">
        <v>508</v>
      </c>
      <c r="AD415" s="49"/>
    </row>
    <row r="416" spans="2:30" x14ac:dyDescent="0.15">
      <c r="B416" s="38" t="s">
        <v>0</v>
      </c>
      <c r="C416" s="39" t="s">
        <v>0</v>
      </c>
      <c r="D416" s="39"/>
      <c r="E416" s="39"/>
      <c r="F416" s="40"/>
      <c r="G416" s="40"/>
      <c r="H416" s="41"/>
      <c r="I416" s="42"/>
      <c r="J416" s="43"/>
      <c r="K416" s="41"/>
      <c r="L416" s="42"/>
      <c r="M416" s="43"/>
      <c r="N416" s="41"/>
      <c r="O416" s="42"/>
      <c r="P416" s="43"/>
      <c r="Q416" s="41"/>
      <c r="R416" s="42"/>
      <c r="S416" s="43"/>
      <c r="T416" s="44"/>
      <c r="U416" s="45"/>
      <c r="V416" s="43"/>
      <c r="W416" s="44"/>
      <c r="X416" s="45"/>
      <c r="Y416" s="46"/>
      <c r="Z416" s="47"/>
      <c r="AA416" s="46"/>
      <c r="AB416" s="48"/>
      <c r="AC416" s="48"/>
      <c r="AD416" s="49"/>
    </row>
    <row r="417" spans="2:30" x14ac:dyDescent="0.15">
      <c r="B417" s="38" t="s">
        <v>824</v>
      </c>
      <c r="C417" s="39" t="s">
        <v>436</v>
      </c>
      <c r="D417" s="39" t="s">
        <v>590</v>
      </c>
      <c r="E417" s="39"/>
      <c r="F417" s="40" t="s">
        <v>511</v>
      </c>
      <c r="G417" s="40" t="s">
        <v>517</v>
      </c>
      <c r="H417" s="41">
        <v>426000</v>
      </c>
      <c r="I417" s="42">
        <v>0</v>
      </c>
      <c r="J417" s="43">
        <v>0</v>
      </c>
      <c r="K417" s="41">
        <v>0</v>
      </c>
      <c r="L417" s="42">
        <v>214006</v>
      </c>
      <c r="M417" s="43">
        <v>49911</v>
      </c>
      <c r="N417" s="41">
        <v>263917</v>
      </c>
      <c r="O417" s="42">
        <v>0</v>
      </c>
      <c r="P417" s="43">
        <v>0</v>
      </c>
      <c r="Q417" s="41">
        <v>0</v>
      </c>
      <c r="R417" s="42">
        <v>33669</v>
      </c>
      <c r="S417" s="43">
        <v>171207</v>
      </c>
      <c r="T417" s="44">
        <v>204876</v>
      </c>
      <c r="U417" s="45">
        <v>247675</v>
      </c>
      <c r="V417" s="43">
        <v>221118</v>
      </c>
      <c r="W417" s="44">
        <v>468793</v>
      </c>
      <c r="X417" s="45">
        <v>-42793</v>
      </c>
      <c r="Y417" s="46">
        <v>-10.050000000000001</v>
      </c>
      <c r="Z417" s="47">
        <f t="shared" si="12"/>
        <v>178325</v>
      </c>
      <c r="AA417" s="46">
        <f t="shared" si="13"/>
        <v>41.86</v>
      </c>
      <c r="AB417" s="48" t="s">
        <v>525</v>
      </c>
      <c r="AC417" s="48" t="s">
        <v>508</v>
      </c>
      <c r="AD417" s="49"/>
    </row>
    <row r="418" spans="2:30" x14ac:dyDescent="0.15">
      <c r="B418" s="38" t="s">
        <v>437</v>
      </c>
      <c r="C418" s="39" t="s">
        <v>438</v>
      </c>
      <c r="D418" s="39" t="s">
        <v>590</v>
      </c>
      <c r="E418" s="39" t="s">
        <v>849</v>
      </c>
      <c r="F418" s="40" t="s">
        <v>511</v>
      </c>
      <c r="G418" s="40" t="s">
        <v>517</v>
      </c>
      <c r="H418" s="41">
        <v>426000</v>
      </c>
      <c r="I418" s="42">
        <v>0</v>
      </c>
      <c r="J418" s="43">
        <v>0</v>
      </c>
      <c r="K418" s="41">
        <v>0</v>
      </c>
      <c r="L418" s="42">
        <v>214006</v>
      </c>
      <c r="M418" s="43">
        <v>49911</v>
      </c>
      <c r="N418" s="41">
        <v>263917</v>
      </c>
      <c r="O418" s="42">
        <v>0</v>
      </c>
      <c r="P418" s="43">
        <v>0</v>
      </c>
      <c r="Q418" s="41">
        <v>0</v>
      </c>
      <c r="R418" s="42">
        <v>33669</v>
      </c>
      <c r="S418" s="43">
        <v>171207</v>
      </c>
      <c r="T418" s="44">
        <v>204876</v>
      </c>
      <c r="U418" s="45">
        <v>247675</v>
      </c>
      <c r="V418" s="43">
        <v>221118</v>
      </c>
      <c r="W418" s="44">
        <v>468793</v>
      </c>
      <c r="X418" s="45">
        <v>-42793</v>
      </c>
      <c r="Y418" s="46">
        <v>-10.050000000000001</v>
      </c>
      <c r="Z418" s="47">
        <f t="shared" si="12"/>
        <v>178325</v>
      </c>
      <c r="AA418" s="46">
        <f t="shared" si="13"/>
        <v>41.86</v>
      </c>
      <c r="AB418" s="48" t="s">
        <v>525</v>
      </c>
      <c r="AC418" s="48" t="s">
        <v>508</v>
      </c>
      <c r="AD418" s="49"/>
    </row>
    <row r="419" spans="2:30" x14ac:dyDescent="0.15">
      <c r="B419" s="38" t="s">
        <v>0</v>
      </c>
      <c r="C419" s="39" t="s">
        <v>0</v>
      </c>
      <c r="D419" s="39"/>
      <c r="E419" s="39"/>
      <c r="F419" s="40"/>
      <c r="G419" s="40"/>
      <c r="H419" s="41"/>
      <c r="I419" s="42"/>
      <c r="J419" s="43"/>
      <c r="K419" s="41"/>
      <c r="L419" s="42"/>
      <c r="M419" s="43"/>
      <c r="N419" s="41"/>
      <c r="O419" s="42"/>
      <c r="P419" s="43"/>
      <c r="Q419" s="41"/>
      <c r="R419" s="42"/>
      <c r="S419" s="43"/>
      <c r="T419" s="44"/>
      <c r="U419" s="45"/>
      <c r="V419" s="43"/>
      <c r="W419" s="44"/>
      <c r="X419" s="45"/>
      <c r="Y419" s="46"/>
      <c r="Z419" s="47"/>
      <c r="AA419" s="46"/>
      <c r="AB419" s="48"/>
      <c r="AC419" s="48"/>
      <c r="AD419" s="49"/>
    </row>
    <row r="420" spans="2:30" x14ac:dyDescent="0.15">
      <c r="B420" s="38" t="s">
        <v>825</v>
      </c>
      <c r="C420" s="39" t="s">
        <v>439</v>
      </c>
      <c r="D420" s="39" t="s">
        <v>589</v>
      </c>
      <c r="E420" s="39"/>
      <c r="F420" s="40" t="s">
        <v>510</v>
      </c>
      <c r="G420" s="40" t="s">
        <v>524</v>
      </c>
      <c r="H420" s="41">
        <v>750000</v>
      </c>
      <c r="I420" s="42">
        <v>0</v>
      </c>
      <c r="J420" s="43">
        <v>0</v>
      </c>
      <c r="K420" s="41">
        <v>0</v>
      </c>
      <c r="L420" s="42">
        <v>522210</v>
      </c>
      <c r="M420" s="43">
        <v>102486</v>
      </c>
      <c r="N420" s="41">
        <v>624696</v>
      </c>
      <c r="O420" s="42">
        <v>0</v>
      </c>
      <c r="P420" s="43">
        <v>0</v>
      </c>
      <c r="Q420" s="41">
        <v>0</v>
      </c>
      <c r="R420" s="42">
        <v>20121</v>
      </c>
      <c r="S420" s="43">
        <v>18066</v>
      </c>
      <c r="T420" s="44">
        <v>38187</v>
      </c>
      <c r="U420" s="45">
        <v>542331</v>
      </c>
      <c r="V420" s="43">
        <v>120552</v>
      </c>
      <c r="W420" s="44">
        <v>662883</v>
      </c>
      <c r="X420" s="45">
        <v>87117</v>
      </c>
      <c r="Y420" s="46">
        <v>11.62</v>
      </c>
      <c r="Z420" s="47">
        <f t="shared" si="12"/>
        <v>207669</v>
      </c>
      <c r="AA420" s="46">
        <f t="shared" si="13"/>
        <v>27.69</v>
      </c>
      <c r="AB420" s="48" t="s">
        <v>556</v>
      </c>
      <c r="AC420" s="48" t="s">
        <v>508</v>
      </c>
      <c r="AD420" s="49"/>
    </row>
    <row r="421" spans="2:30" x14ac:dyDescent="0.15">
      <c r="B421" s="38" t="s">
        <v>440</v>
      </c>
      <c r="C421" s="39" t="s">
        <v>441</v>
      </c>
      <c r="D421" s="39" t="s">
        <v>589</v>
      </c>
      <c r="E421" s="39" t="s">
        <v>849</v>
      </c>
      <c r="F421" s="40" t="s">
        <v>510</v>
      </c>
      <c r="G421" s="40" t="s">
        <v>524</v>
      </c>
      <c r="H421" s="41">
        <v>750000</v>
      </c>
      <c r="I421" s="42">
        <v>0</v>
      </c>
      <c r="J421" s="43">
        <v>0</v>
      </c>
      <c r="K421" s="41">
        <v>0</v>
      </c>
      <c r="L421" s="42">
        <v>522210</v>
      </c>
      <c r="M421" s="43">
        <v>102486</v>
      </c>
      <c r="N421" s="41">
        <v>624696</v>
      </c>
      <c r="O421" s="42">
        <v>0</v>
      </c>
      <c r="P421" s="43">
        <v>0</v>
      </c>
      <c r="Q421" s="41">
        <v>0</v>
      </c>
      <c r="R421" s="42">
        <v>20121</v>
      </c>
      <c r="S421" s="43">
        <v>18066</v>
      </c>
      <c r="T421" s="44">
        <v>38187</v>
      </c>
      <c r="U421" s="45">
        <v>542331</v>
      </c>
      <c r="V421" s="43">
        <v>120552</v>
      </c>
      <c r="W421" s="44">
        <v>662883</v>
      </c>
      <c r="X421" s="45">
        <v>87117</v>
      </c>
      <c r="Y421" s="46">
        <v>11.62</v>
      </c>
      <c r="Z421" s="47">
        <f t="shared" si="12"/>
        <v>207669</v>
      </c>
      <c r="AA421" s="46">
        <f t="shared" si="13"/>
        <v>27.69</v>
      </c>
      <c r="AB421" s="48" t="s">
        <v>556</v>
      </c>
      <c r="AC421" s="48" t="s">
        <v>508</v>
      </c>
      <c r="AD421" s="49"/>
    </row>
    <row r="422" spans="2:30" x14ac:dyDescent="0.15">
      <c r="B422" s="38" t="s">
        <v>0</v>
      </c>
      <c r="C422" s="39" t="s">
        <v>0</v>
      </c>
      <c r="D422" s="39"/>
      <c r="E422" s="39"/>
      <c r="F422" s="40"/>
      <c r="G422" s="40"/>
      <c r="H422" s="41"/>
      <c r="I422" s="42"/>
      <c r="J422" s="43"/>
      <c r="K422" s="41"/>
      <c r="L422" s="42"/>
      <c r="M422" s="43"/>
      <c r="N422" s="41"/>
      <c r="O422" s="42"/>
      <c r="P422" s="43"/>
      <c r="Q422" s="41"/>
      <c r="R422" s="42"/>
      <c r="S422" s="43"/>
      <c r="T422" s="44"/>
      <c r="U422" s="45"/>
      <c r="V422" s="43"/>
      <c r="W422" s="44"/>
      <c r="X422" s="45"/>
      <c r="Y422" s="46"/>
      <c r="Z422" s="47"/>
      <c r="AA422" s="46"/>
      <c r="AB422" s="48"/>
      <c r="AC422" s="48"/>
      <c r="AD422" s="49"/>
    </row>
    <row r="423" spans="2:30" x14ac:dyDescent="0.15">
      <c r="B423" s="38" t="s">
        <v>826</v>
      </c>
      <c r="C423" s="39" t="s">
        <v>442</v>
      </c>
      <c r="D423" s="39" t="s">
        <v>588</v>
      </c>
      <c r="E423" s="39"/>
      <c r="F423" s="40" t="s">
        <v>512</v>
      </c>
      <c r="G423" s="40" t="s">
        <v>524</v>
      </c>
      <c r="H423" s="41">
        <v>930000</v>
      </c>
      <c r="I423" s="42">
        <v>0</v>
      </c>
      <c r="J423" s="43">
        <v>0</v>
      </c>
      <c r="K423" s="41">
        <v>0</v>
      </c>
      <c r="L423" s="42">
        <v>612606</v>
      </c>
      <c r="M423" s="43">
        <v>120226</v>
      </c>
      <c r="N423" s="41">
        <v>732832</v>
      </c>
      <c r="O423" s="42">
        <v>0</v>
      </c>
      <c r="P423" s="43">
        <v>0</v>
      </c>
      <c r="Q423" s="41">
        <v>0</v>
      </c>
      <c r="R423" s="42">
        <v>0</v>
      </c>
      <c r="S423" s="43">
        <v>21191</v>
      </c>
      <c r="T423" s="44">
        <v>21191</v>
      </c>
      <c r="U423" s="45">
        <v>612606</v>
      </c>
      <c r="V423" s="43">
        <v>141417</v>
      </c>
      <c r="W423" s="44">
        <v>754023</v>
      </c>
      <c r="X423" s="45">
        <v>175977</v>
      </c>
      <c r="Y423" s="46">
        <v>18.920000000000002</v>
      </c>
      <c r="Z423" s="47">
        <f t="shared" si="12"/>
        <v>317394</v>
      </c>
      <c r="AA423" s="46">
        <f t="shared" si="13"/>
        <v>34.130000000000003</v>
      </c>
      <c r="AB423" s="48" t="s">
        <v>528</v>
      </c>
      <c r="AC423" s="48" t="s">
        <v>508</v>
      </c>
      <c r="AD423" s="49"/>
    </row>
    <row r="424" spans="2:30" x14ac:dyDescent="0.15">
      <c r="B424" s="38" t="s">
        <v>443</v>
      </c>
      <c r="C424" s="39" t="s">
        <v>444</v>
      </c>
      <c r="D424" s="39" t="s">
        <v>588</v>
      </c>
      <c r="E424" s="39" t="s">
        <v>849</v>
      </c>
      <c r="F424" s="40" t="s">
        <v>512</v>
      </c>
      <c r="G424" s="40" t="s">
        <v>524</v>
      </c>
      <c r="H424" s="41">
        <v>930000</v>
      </c>
      <c r="I424" s="42">
        <v>0</v>
      </c>
      <c r="J424" s="43">
        <v>0</v>
      </c>
      <c r="K424" s="41">
        <v>0</v>
      </c>
      <c r="L424" s="42">
        <v>612606</v>
      </c>
      <c r="M424" s="43">
        <v>120226</v>
      </c>
      <c r="N424" s="41">
        <v>732832</v>
      </c>
      <c r="O424" s="42">
        <v>0</v>
      </c>
      <c r="P424" s="43">
        <v>0</v>
      </c>
      <c r="Q424" s="41">
        <v>0</v>
      </c>
      <c r="R424" s="42">
        <v>0</v>
      </c>
      <c r="S424" s="43">
        <v>21191</v>
      </c>
      <c r="T424" s="44">
        <v>21191</v>
      </c>
      <c r="U424" s="45">
        <v>612606</v>
      </c>
      <c r="V424" s="43">
        <v>141417</v>
      </c>
      <c r="W424" s="44">
        <v>754023</v>
      </c>
      <c r="X424" s="45">
        <v>175977</v>
      </c>
      <c r="Y424" s="46">
        <v>18.920000000000002</v>
      </c>
      <c r="Z424" s="47">
        <f t="shared" si="12"/>
        <v>317394</v>
      </c>
      <c r="AA424" s="46">
        <f t="shared" si="13"/>
        <v>34.130000000000003</v>
      </c>
      <c r="AB424" s="48" t="s">
        <v>528</v>
      </c>
      <c r="AC424" s="48" t="s">
        <v>508</v>
      </c>
      <c r="AD424" s="49"/>
    </row>
    <row r="425" spans="2:30" x14ac:dyDescent="0.15">
      <c r="B425" s="38" t="s">
        <v>0</v>
      </c>
      <c r="C425" s="39" t="s">
        <v>0</v>
      </c>
      <c r="D425" s="39"/>
      <c r="E425" s="39"/>
      <c r="F425" s="40"/>
      <c r="G425" s="40"/>
      <c r="H425" s="41"/>
      <c r="I425" s="42"/>
      <c r="J425" s="43"/>
      <c r="K425" s="41"/>
      <c r="L425" s="42"/>
      <c r="M425" s="43"/>
      <c r="N425" s="41"/>
      <c r="O425" s="42"/>
      <c r="P425" s="43"/>
      <c r="Q425" s="41"/>
      <c r="R425" s="42"/>
      <c r="S425" s="43"/>
      <c r="T425" s="44"/>
      <c r="U425" s="45"/>
      <c r="V425" s="43"/>
      <c r="W425" s="44"/>
      <c r="X425" s="45"/>
      <c r="Y425" s="46"/>
      <c r="Z425" s="47"/>
      <c r="AA425" s="46"/>
      <c r="AB425" s="48"/>
      <c r="AC425" s="48"/>
      <c r="AD425" s="49"/>
    </row>
    <row r="426" spans="2:30" x14ac:dyDescent="0.15">
      <c r="B426" s="38" t="s">
        <v>827</v>
      </c>
      <c r="C426" s="39" t="s">
        <v>445</v>
      </c>
      <c r="D426" s="39" t="s">
        <v>587</v>
      </c>
      <c r="E426" s="39"/>
      <c r="F426" s="40" t="s">
        <v>510</v>
      </c>
      <c r="G426" s="40" t="s">
        <v>524</v>
      </c>
      <c r="H426" s="41">
        <v>499500</v>
      </c>
      <c r="I426" s="42">
        <v>0</v>
      </c>
      <c r="J426" s="43">
        <v>0</v>
      </c>
      <c r="K426" s="41">
        <v>0</v>
      </c>
      <c r="L426" s="42">
        <v>179370</v>
      </c>
      <c r="M426" s="43">
        <v>33557</v>
      </c>
      <c r="N426" s="41">
        <v>212927</v>
      </c>
      <c r="O426" s="42">
        <v>0</v>
      </c>
      <c r="P426" s="43">
        <v>0</v>
      </c>
      <c r="Q426" s="41">
        <v>0</v>
      </c>
      <c r="R426" s="42">
        <v>0</v>
      </c>
      <c r="S426" s="43">
        <v>8337</v>
      </c>
      <c r="T426" s="44">
        <v>8337</v>
      </c>
      <c r="U426" s="45">
        <v>179370</v>
      </c>
      <c r="V426" s="43">
        <v>41894</v>
      </c>
      <c r="W426" s="44">
        <v>221264</v>
      </c>
      <c r="X426" s="45">
        <v>278236</v>
      </c>
      <c r="Y426" s="46">
        <v>55.7</v>
      </c>
      <c r="Z426" s="47">
        <f t="shared" si="12"/>
        <v>320130</v>
      </c>
      <c r="AA426" s="46">
        <f t="shared" si="13"/>
        <v>64.09</v>
      </c>
      <c r="AB426" s="48" t="s">
        <v>525</v>
      </c>
      <c r="AC426" s="48" t="s">
        <v>508</v>
      </c>
      <c r="AD426" s="49"/>
    </row>
    <row r="427" spans="2:30" x14ac:dyDescent="0.15">
      <c r="B427" s="38" t="s">
        <v>446</v>
      </c>
      <c r="C427" s="39" t="s">
        <v>447</v>
      </c>
      <c r="D427" s="39" t="s">
        <v>587</v>
      </c>
      <c r="E427" s="39" t="s">
        <v>849</v>
      </c>
      <c r="F427" s="40" t="s">
        <v>510</v>
      </c>
      <c r="G427" s="40" t="s">
        <v>524</v>
      </c>
      <c r="H427" s="41">
        <v>499500</v>
      </c>
      <c r="I427" s="42">
        <v>0</v>
      </c>
      <c r="J427" s="43">
        <v>0</v>
      </c>
      <c r="K427" s="41">
        <v>0</v>
      </c>
      <c r="L427" s="42">
        <v>179370</v>
      </c>
      <c r="M427" s="43">
        <v>33557</v>
      </c>
      <c r="N427" s="41">
        <v>212927</v>
      </c>
      <c r="O427" s="42">
        <v>0</v>
      </c>
      <c r="P427" s="43">
        <v>0</v>
      </c>
      <c r="Q427" s="41">
        <v>0</v>
      </c>
      <c r="R427" s="42">
        <v>0</v>
      </c>
      <c r="S427" s="43">
        <v>8337</v>
      </c>
      <c r="T427" s="44">
        <v>8337</v>
      </c>
      <c r="U427" s="45">
        <v>179370</v>
      </c>
      <c r="V427" s="43">
        <v>41894</v>
      </c>
      <c r="W427" s="44">
        <v>221264</v>
      </c>
      <c r="X427" s="45">
        <v>278236</v>
      </c>
      <c r="Y427" s="46">
        <v>55.7</v>
      </c>
      <c r="Z427" s="47">
        <f t="shared" si="12"/>
        <v>320130</v>
      </c>
      <c r="AA427" s="46">
        <f t="shared" si="13"/>
        <v>64.09</v>
      </c>
      <c r="AB427" s="48" t="s">
        <v>525</v>
      </c>
      <c r="AC427" s="48" t="s">
        <v>508</v>
      </c>
      <c r="AD427" s="49"/>
    </row>
    <row r="428" spans="2:30" x14ac:dyDescent="0.15">
      <c r="B428" s="38" t="s">
        <v>0</v>
      </c>
      <c r="C428" s="39" t="s">
        <v>0</v>
      </c>
      <c r="D428" s="39"/>
      <c r="E428" s="39"/>
      <c r="F428" s="40"/>
      <c r="G428" s="40"/>
      <c r="H428" s="41"/>
      <c r="I428" s="42"/>
      <c r="J428" s="43"/>
      <c r="K428" s="41"/>
      <c r="L428" s="42"/>
      <c r="M428" s="43"/>
      <c r="N428" s="41"/>
      <c r="O428" s="42"/>
      <c r="P428" s="43"/>
      <c r="Q428" s="41"/>
      <c r="R428" s="42"/>
      <c r="S428" s="43"/>
      <c r="T428" s="44"/>
      <c r="U428" s="45"/>
      <c r="V428" s="43"/>
      <c r="W428" s="44"/>
      <c r="X428" s="45"/>
      <c r="Y428" s="46"/>
      <c r="Z428" s="47"/>
      <c r="AA428" s="46"/>
      <c r="AB428" s="48"/>
      <c r="AC428" s="48"/>
      <c r="AD428" s="49"/>
    </row>
    <row r="429" spans="2:30" x14ac:dyDescent="0.15">
      <c r="B429" s="38" t="s">
        <v>828</v>
      </c>
      <c r="C429" s="39" t="s">
        <v>448</v>
      </c>
      <c r="D429" s="39" t="s">
        <v>534</v>
      </c>
      <c r="E429" s="39"/>
      <c r="F429" s="40" t="s">
        <v>512</v>
      </c>
      <c r="G429" s="40" t="s">
        <v>524</v>
      </c>
      <c r="H429" s="41">
        <v>2860000</v>
      </c>
      <c r="I429" s="42">
        <v>0</v>
      </c>
      <c r="J429" s="43">
        <v>0</v>
      </c>
      <c r="K429" s="41">
        <v>0</v>
      </c>
      <c r="L429" s="42">
        <v>1738894</v>
      </c>
      <c r="M429" s="43">
        <v>333890</v>
      </c>
      <c r="N429" s="41">
        <v>2072784</v>
      </c>
      <c r="O429" s="42">
        <v>0</v>
      </c>
      <c r="P429" s="43">
        <v>0</v>
      </c>
      <c r="Q429" s="41">
        <v>0</v>
      </c>
      <c r="R429" s="42">
        <v>1374</v>
      </c>
      <c r="S429" s="43">
        <v>69715</v>
      </c>
      <c r="T429" s="44">
        <v>71089</v>
      </c>
      <c r="U429" s="45">
        <v>1740268</v>
      </c>
      <c r="V429" s="43">
        <v>403605</v>
      </c>
      <c r="W429" s="44">
        <v>2143873</v>
      </c>
      <c r="X429" s="45">
        <v>716127</v>
      </c>
      <c r="Y429" s="46">
        <v>25.04</v>
      </c>
      <c r="Z429" s="47">
        <f t="shared" si="12"/>
        <v>1119732</v>
      </c>
      <c r="AA429" s="46">
        <f t="shared" si="13"/>
        <v>39.15</v>
      </c>
      <c r="AB429" s="48" t="s">
        <v>525</v>
      </c>
      <c r="AC429" s="48" t="s">
        <v>508</v>
      </c>
      <c r="AD429" s="49"/>
    </row>
    <row r="430" spans="2:30" x14ac:dyDescent="0.15">
      <c r="B430" s="38" t="s">
        <v>449</v>
      </c>
      <c r="C430" s="39" t="s">
        <v>448</v>
      </c>
      <c r="D430" s="39" t="s">
        <v>534</v>
      </c>
      <c r="E430" s="39" t="s">
        <v>849</v>
      </c>
      <c r="F430" s="40" t="s">
        <v>512</v>
      </c>
      <c r="G430" s="40" t="s">
        <v>524</v>
      </c>
      <c r="H430" s="41">
        <v>2860000</v>
      </c>
      <c r="I430" s="42">
        <v>0</v>
      </c>
      <c r="J430" s="43">
        <v>0</v>
      </c>
      <c r="K430" s="41">
        <v>0</v>
      </c>
      <c r="L430" s="42">
        <v>1738894</v>
      </c>
      <c r="M430" s="43">
        <v>333890</v>
      </c>
      <c r="N430" s="41">
        <v>2072784</v>
      </c>
      <c r="O430" s="42">
        <v>0</v>
      </c>
      <c r="P430" s="43">
        <v>0</v>
      </c>
      <c r="Q430" s="41">
        <v>0</v>
      </c>
      <c r="R430" s="42">
        <v>1374</v>
      </c>
      <c r="S430" s="43">
        <v>69715</v>
      </c>
      <c r="T430" s="44">
        <v>71089</v>
      </c>
      <c r="U430" s="45">
        <v>1740268</v>
      </c>
      <c r="V430" s="43">
        <v>403605</v>
      </c>
      <c r="W430" s="44">
        <v>2143873</v>
      </c>
      <c r="X430" s="45">
        <v>716127</v>
      </c>
      <c r="Y430" s="46">
        <v>25.04</v>
      </c>
      <c r="Z430" s="47">
        <f t="shared" si="12"/>
        <v>1119732</v>
      </c>
      <c r="AA430" s="46">
        <f t="shared" si="13"/>
        <v>39.15</v>
      </c>
      <c r="AB430" s="48" t="s">
        <v>525</v>
      </c>
      <c r="AC430" s="48" t="s">
        <v>508</v>
      </c>
      <c r="AD430" s="49"/>
    </row>
    <row r="431" spans="2:30" x14ac:dyDescent="0.15">
      <c r="B431" s="38" t="s">
        <v>0</v>
      </c>
      <c r="C431" s="39" t="s">
        <v>0</v>
      </c>
      <c r="D431" s="39"/>
      <c r="E431" s="39"/>
      <c r="F431" s="40"/>
      <c r="G431" s="40"/>
      <c r="H431" s="41"/>
      <c r="I431" s="42"/>
      <c r="J431" s="43"/>
      <c r="K431" s="41"/>
      <c r="L431" s="42"/>
      <c r="M431" s="43"/>
      <c r="N431" s="41"/>
      <c r="O431" s="42"/>
      <c r="P431" s="43"/>
      <c r="Q431" s="41"/>
      <c r="R431" s="42"/>
      <c r="S431" s="43"/>
      <c r="T431" s="44"/>
      <c r="U431" s="45"/>
      <c r="V431" s="43"/>
      <c r="W431" s="44"/>
      <c r="X431" s="45"/>
      <c r="Y431" s="46"/>
      <c r="Z431" s="47"/>
      <c r="AA431" s="46"/>
      <c r="AB431" s="48"/>
      <c r="AC431" s="48"/>
      <c r="AD431" s="49"/>
    </row>
    <row r="432" spans="2:30" x14ac:dyDescent="0.15">
      <c r="B432" s="38" t="s">
        <v>829</v>
      </c>
      <c r="C432" s="39" t="s">
        <v>450</v>
      </c>
      <c r="D432" s="39" t="s">
        <v>508</v>
      </c>
      <c r="E432" s="39"/>
      <c r="F432" s="40" t="s">
        <v>512</v>
      </c>
      <c r="G432" s="40" t="s">
        <v>519</v>
      </c>
      <c r="H432" s="41">
        <v>900000</v>
      </c>
      <c r="I432" s="42">
        <v>0</v>
      </c>
      <c r="J432" s="43">
        <v>0</v>
      </c>
      <c r="K432" s="41">
        <v>0</v>
      </c>
      <c r="L432" s="42">
        <v>504077</v>
      </c>
      <c r="M432" s="43">
        <v>82205</v>
      </c>
      <c r="N432" s="41">
        <v>586282</v>
      </c>
      <c r="O432" s="42">
        <v>0</v>
      </c>
      <c r="P432" s="43">
        <v>0</v>
      </c>
      <c r="Q432" s="41">
        <v>0</v>
      </c>
      <c r="R432" s="42">
        <v>0</v>
      </c>
      <c r="S432" s="43">
        <v>29483</v>
      </c>
      <c r="T432" s="44">
        <v>29483</v>
      </c>
      <c r="U432" s="45">
        <v>504077</v>
      </c>
      <c r="V432" s="43">
        <v>111688</v>
      </c>
      <c r="W432" s="44">
        <v>615765</v>
      </c>
      <c r="X432" s="45">
        <v>284235</v>
      </c>
      <c r="Y432" s="46">
        <v>31.58</v>
      </c>
      <c r="Z432" s="47">
        <f t="shared" si="12"/>
        <v>395923</v>
      </c>
      <c r="AA432" s="46">
        <f t="shared" si="13"/>
        <v>43.99</v>
      </c>
      <c r="AB432" s="48" t="s">
        <v>528</v>
      </c>
      <c r="AC432" s="48" t="s">
        <v>508</v>
      </c>
      <c r="AD432" s="49"/>
    </row>
    <row r="433" spans="2:30" x14ac:dyDescent="0.15">
      <c r="B433" s="38" t="s">
        <v>451</v>
      </c>
      <c r="C433" s="39" t="s">
        <v>452</v>
      </c>
      <c r="D433" s="39" t="s">
        <v>534</v>
      </c>
      <c r="E433" s="39" t="s">
        <v>849</v>
      </c>
      <c r="F433" s="40" t="s">
        <v>512</v>
      </c>
      <c r="G433" s="40" t="s">
        <v>519</v>
      </c>
      <c r="H433" s="41">
        <v>900000</v>
      </c>
      <c r="I433" s="42">
        <v>0</v>
      </c>
      <c r="J433" s="43">
        <v>0</v>
      </c>
      <c r="K433" s="41">
        <v>0</v>
      </c>
      <c r="L433" s="42">
        <v>504077</v>
      </c>
      <c r="M433" s="43">
        <v>82205</v>
      </c>
      <c r="N433" s="41">
        <v>586282</v>
      </c>
      <c r="O433" s="42">
        <v>0</v>
      </c>
      <c r="P433" s="43">
        <v>0</v>
      </c>
      <c r="Q433" s="41">
        <v>0</v>
      </c>
      <c r="R433" s="42">
        <v>0</v>
      </c>
      <c r="S433" s="43">
        <v>29483</v>
      </c>
      <c r="T433" s="44">
        <v>29483</v>
      </c>
      <c r="U433" s="45">
        <v>504077</v>
      </c>
      <c r="V433" s="43">
        <v>111688</v>
      </c>
      <c r="W433" s="44">
        <v>615765</v>
      </c>
      <c r="X433" s="45">
        <v>284235</v>
      </c>
      <c r="Y433" s="46">
        <v>31.58</v>
      </c>
      <c r="Z433" s="47">
        <f t="shared" si="12"/>
        <v>395923</v>
      </c>
      <c r="AA433" s="46">
        <f t="shared" si="13"/>
        <v>43.99</v>
      </c>
      <c r="AB433" s="48" t="s">
        <v>528</v>
      </c>
      <c r="AC433" s="48" t="s">
        <v>508</v>
      </c>
      <c r="AD433" s="49"/>
    </row>
    <row r="434" spans="2:30" x14ac:dyDescent="0.15">
      <c r="B434" s="38" t="s">
        <v>0</v>
      </c>
      <c r="C434" s="39" t="s">
        <v>0</v>
      </c>
      <c r="D434" s="39"/>
      <c r="E434" s="39"/>
      <c r="F434" s="40"/>
      <c r="G434" s="40"/>
      <c r="H434" s="41"/>
      <c r="I434" s="42"/>
      <c r="J434" s="43"/>
      <c r="K434" s="41"/>
      <c r="L434" s="42"/>
      <c r="M434" s="43"/>
      <c r="N434" s="41"/>
      <c r="O434" s="42"/>
      <c r="P434" s="43"/>
      <c r="Q434" s="41"/>
      <c r="R434" s="42"/>
      <c r="S434" s="43"/>
      <c r="T434" s="44"/>
      <c r="U434" s="45"/>
      <c r="V434" s="43"/>
      <c r="W434" s="44"/>
      <c r="X434" s="45"/>
      <c r="Y434" s="46"/>
      <c r="Z434" s="47"/>
      <c r="AA434" s="46"/>
      <c r="AB434" s="48"/>
      <c r="AC434" s="48"/>
      <c r="AD434" s="49"/>
    </row>
    <row r="435" spans="2:30" x14ac:dyDescent="0.15">
      <c r="B435" s="38" t="s">
        <v>830</v>
      </c>
      <c r="C435" s="39" t="s">
        <v>453</v>
      </c>
      <c r="D435" s="39" t="s">
        <v>508</v>
      </c>
      <c r="E435" s="39"/>
      <c r="F435" s="40" t="s">
        <v>510</v>
      </c>
      <c r="G435" s="40" t="s">
        <v>516</v>
      </c>
      <c r="H435" s="41">
        <v>820000</v>
      </c>
      <c r="I435" s="42">
        <v>0</v>
      </c>
      <c r="J435" s="43">
        <v>0</v>
      </c>
      <c r="K435" s="41">
        <v>0</v>
      </c>
      <c r="L435" s="42">
        <v>118130</v>
      </c>
      <c r="M435" s="43">
        <v>31313</v>
      </c>
      <c r="N435" s="41">
        <v>149443</v>
      </c>
      <c r="O435" s="42">
        <v>202114</v>
      </c>
      <c r="P435" s="43">
        <v>0</v>
      </c>
      <c r="Q435" s="41">
        <v>202114</v>
      </c>
      <c r="R435" s="42">
        <v>78879</v>
      </c>
      <c r="S435" s="43">
        <v>16035</v>
      </c>
      <c r="T435" s="44">
        <v>94914</v>
      </c>
      <c r="U435" s="45">
        <v>399123</v>
      </c>
      <c r="V435" s="43">
        <v>47348</v>
      </c>
      <c r="W435" s="44">
        <v>446471</v>
      </c>
      <c r="X435" s="45">
        <v>373529</v>
      </c>
      <c r="Y435" s="46">
        <v>45.55</v>
      </c>
      <c r="Z435" s="47">
        <f t="shared" si="12"/>
        <v>420877</v>
      </c>
      <c r="AA435" s="46">
        <f t="shared" si="13"/>
        <v>51.33</v>
      </c>
      <c r="AB435" s="48" t="s">
        <v>525</v>
      </c>
      <c r="AC435" s="48" t="s">
        <v>508</v>
      </c>
      <c r="AD435" s="49"/>
    </row>
    <row r="436" spans="2:30" x14ac:dyDescent="0.15">
      <c r="B436" s="38" t="s">
        <v>454</v>
      </c>
      <c r="C436" s="39" t="s">
        <v>455</v>
      </c>
      <c r="D436" s="39" t="s">
        <v>559</v>
      </c>
      <c r="E436" s="39" t="s">
        <v>849</v>
      </c>
      <c r="F436" s="40" t="s">
        <v>510</v>
      </c>
      <c r="G436" s="40" t="s">
        <v>516</v>
      </c>
      <c r="H436" s="41">
        <v>820000</v>
      </c>
      <c r="I436" s="42">
        <v>0</v>
      </c>
      <c r="J436" s="43">
        <v>0</v>
      </c>
      <c r="K436" s="41">
        <v>0</v>
      </c>
      <c r="L436" s="42">
        <v>118130</v>
      </c>
      <c r="M436" s="43">
        <v>31313</v>
      </c>
      <c r="N436" s="41">
        <v>149443</v>
      </c>
      <c r="O436" s="42">
        <v>202114</v>
      </c>
      <c r="P436" s="43">
        <v>0</v>
      </c>
      <c r="Q436" s="41">
        <v>202114</v>
      </c>
      <c r="R436" s="42">
        <v>78879</v>
      </c>
      <c r="S436" s="43">
        <v>16035</v>
      </c>
      <c r="T436" s="44">
        <v>94914</v>
      </c>
      <c r="U436" s="45">
        <v>399123</v>
      </c>
      <c r="V436" s="43">
        <v>47348</v>
      </c>
      <c r="W436" s="44">
        <v>446471</v>
      </c>
      <c r="X436" s="45">
        <v>373529</v>
      </c>
      <c r="Y436" s="46">
        <v>45.55</v>
      </c>
      <c r="Z436" s="47">
        <f t="shared" si="12"/>
        <v>420877</v>
      </c>
      <c r="AA436" s="46">
        <f t="shared" si="13"/>
        <v>51.33</v>
      </c>
      <c r="AB436" s="48" t="s">
        <v>525</v>
      </c>
      <c r="AC436" s="48" t="s">
        <v>508</v>
      </c>
      <c r="AD436" s="49"/>
    </row>
    <row r="437" spans="2:30" x14ac:dyDescent="0.15">
      <c r="B437" s="38" t="s">
        <v>0</v>
      </c>
      <c r="C437" s="39" t="s">
        <v>0</v>
      </c>
      <c r="D437" s="39"/>
      <c r="E437" s="39"/>
      <c r="F437" s="40"/>
      <c r="G437" s="40"/>
      <c r="H437" s="41"/>
      <c r="I437" s="42"/>
      <c r="J437" s="43"/>
      <c r="K437" s="41"/>
      <c r="L437" s="42"/>
      <c r="M437" s="43"/>
      <c r="N437" s="41"/>
      <c r="O437" s="42"/>
      <c r="P437" s="43"/>
      <c r="Q437" s="41"/>
      <c r="R437" s="42"/>
      <c r="S437" s="43"/>
      <c r="T437" s="44"/>
      <c r="U437" s="45"/>
      <c r="V437" s="43"/>
      <c r="W437" s="44"/>
      <c r="X437" s="45"/>
      <c r="Y437" s="46"/>
      <c r="Z437" s="47"/>
      <c r="AA437" s="46"/>
      <c r="AB437" s="48"/>
      <c r="AC437" s="48"/>
      <c r="AD437" s="49"/>
    </row>
    <row r="438" spans="2:30" x14ac:dyDescent="0.15">
      <c r="B438" s="38" t="s">
        <v>831</v>
      </c>
      <c r="C438" s="39" t="s">
        <v>456</v>
      </c>
      <c r="D438" s="39" t="s">
        <v>508</v>
      </c>
      <c r="E438" s="39"/>
      <c r="F438" s="40" t="s">
        <v>509</v>
      </c>
      <c r="G438" s="40" t="s">
        <v>516</v>
      </c>
      <c r="H438" s="41">
        <v>726300</v>
      </c>
      <c r="I438" s="42">
        <v>0</v>
      </c>
      <c r="J438" s="43">
        <v>0</v>
      </c>
      <c r="K438" s="41">
        <v>0</v>
      </c>
      <c r="L438" s="42">
        <v>298513</v>
      </c>
      <c r="M438" s="43">
        <v>74665</v>
      </c>
      <c r="N438" s="41">
        <v>373178</v>
      </c>
      <c r="O438" s="42">
        <v>0</v>
      </c>
      <c r="P438" s="43">
        <v>0</v>
      </c>
      <c r="Q438" s="41">
        <v>0</v>
      </c>
      <c r="R438" s="42">
        <v>2640</v>
      </c>
      <c r="S438" s="43">
        <v>31281</v>
      </c>
      <c r="T438" s="44">
        <v>33921</v>
      </c>
      <c r="U438" s="45">
        <v>301153</v>
      </c>
      <c r="V438" s="43">
        <v>105946</v>
      </c>
      <c r="W438" s="44">
        <v>407099</v>
      </c>
      <c r="X438" s="45">
        <v>319201</v>
      </c>
      <c r="Y438" s="46">
        <v>43.95</v>
      </c>
      <c r="Z438" s="47">
        <f t="shared" si="12"/>
        <v>425147</v>
      </c>
      <c r="AA438" s="46">
        <f t="shared" si="13"/>
        <v>58.54</v>
      </c>
      <c r="AB438" s="48" t="s">
        <v>525</v>
      </c>
      <c r="AC438" s="48" t="s">
        <v>508</v>
      </c>
      <c r="AD438" s="49"/>
    </row>
    <row r="439" spans="2:30" x14ac:dyDescent="0.15">
      <c r="B439" s="38" t="s">
        <v>457</v>
      </c>
      <c r="C439" s="39" t="s">
        <v>458</v>
      </c>
      <c r="D439" s="39" t="s">
        <v>536</v>
      </c>
      <c r="E439" s="39" t="s">
        <v>849</v>
      </c>
      <c r="F439" s="40" t="s">
        <v>509</v>
      </c>
      <c r="G439" s="40" t="s">
        <v>516</v>
      </c>
      <c r="H439" s="41">
        <v>726300</v>
      </c>
      <c r="I439" s="42">
        <v>0</v>
      </c>
      <c r="J439" s="43">
        <v>0</v>
      </c>
      <c r="K439" s="41">
        <v>0</v>
      </c>
      <c r="L439" s="42">
        <v>298513</v>
      </c>
      <c r="M439" s="43">
        <v>74665</v>
      </c>
      <c r="N439" s="41">
        <v>373178</v>
      </c>
      <c r="O439" s="42">
        <v>0</v>
      </c>
      <c r="P439" s="43">
        <v>0</v>
      </c>
      <c r="Q439" s="41">
        <v>0</v>
      </c>
      <c r="R439" s="42">
        <v>2640</v>
      </c>
      <c r="S439" s="43">
        <v>31281</v>
      </c>
      <c r="T439" s="44">
        <v>33921</v>
      </c>
      <c r="U439" s="45">
        <v>301153</v>
      </c>
      <c r="V439" s="43">
        <v>105946</v>
      </c>
      <c r="W439" s="44">
        <v>407099</v>
      </c>
      <c r="X439" s="45">
        <v>319201</v>
      </c>
      <c r="Y439" s="46">
        <v>43.95</v>
      </c>
      <c r="Z439" s="47">
        <f t="shared" si="12"/>
        <v>425147</v>
      </c>
      <c r="AA439" s="46">
        <f t="shared" si="13"/>
        <v>58.54</v>
      </c>
      <c r="AB439" s="48" t="s">
        <v>525</v>
      </c>
      <c r="AC439" s="48" t="s">
        <v>508</v>
      </c>
      <c r="AD439" s="49"/>
    </row>
    <row r="440" spans="2:30" x14ac:dyDescent="0.15">
      <c r="B440" s="38" t="s">
        <v>0</v>
      </c>
      <c r="C440" s="39" t="s">
        <v>0</v>
      </c>
      <c r="D440" s="39"/>
      <c r="E440" s="39"/>
      <c r="F440" s="40"/>
      <c r="G440" s="40"/>
      <c r="H440" s="41"/>
      <c r="I440" s="42"/>
      <c r="J440" s="43"/>
      <c r="K440" s="41"/>
      <c r="L440" s="42"/>
      <c r="M440" s="43"/>
      <c r="N440" s="41"/>
      <c r="O440" s="42"/>
      <c r="P440" s="43"/>
      <c r="Q440" s="41"/>
      <c r="R440" s="42"/>
      <c r="S440" s="43"/>
      <c r="T440" s="44"/>
      <c r="U440" s="45"/>
      <c r="V440" s="43"/>
      <c r="W440" s="44"/>
      <c r="X440" s="45"/>
      <c r="Y440" s="46"/>
      <c r="Z440" s="47"/>
      <c r="AA440" s="46"/>
      <c r="AB440" s="48"/>
      <c r="AC440" s="48"/>
      <c r="AD440" s="49"/>
    </row>
    <row r="441" spans="2:30" x14ac:dyDescent="0.15">
      <c r="B441" s="38" t="s">
        <v>832</v>
      </c>
      <c r="C441" s="39" t="s">
        <v>459</v>
      </c>
      <c r="D441" s="39" t="s">
        <v>508</v>
      </c>
      <c r="E441" s="39"/>
      <c r="F441" s="40" t="s">
        <v>512</v>
      </c>
      <c r="G441" s="40" t="s">
        <v>519</v>
      </c>
      <c r="H441" s="41">
        <v>40000</v>
      </c>
      <c r="I441" s="42">
        <v>0</v>
      </c>
      <c r="J441" s="43">
        <v>0</v>
      </c>
      <c r="K441" s="41">
        <v>0</v>
      </c>
      <c r="L441" s="42">
        <v>43857</v>
      </c>
      <c r="M441" s="43">
        <v>7153</v>
      </c>
      <c r="N441" s="41">
        <v>51010</v>
      </c>
      <c r="O441" s="42">
        <v>0</v>
      </c>
      <c r="P441" s="43">
        <v>0</v>
      </c>
      <c r="Q441" s="41">
        <v>0</v>
      </c>
      <c r="R441" s="42">
        <v>4547</v>
      </c>
      <c r="S441" s="43">
        <v>2565</v>
      </c>
      <c r="T441" s="44">
        <v>7112</v>
      </c>
      <c r="U441" s="45">
        <v>48404</v>
      </c>
      <c r="V441" s="43">
        <v>9718</v>
      </c>
      <c r="W441" s="44">
        <v>58122</v>
      </c>
      <c r="X441" s="45">
        <v>-18122</v>
      </c>
      <c r="Y441" s="46">
        <v>-45.31</v>
      </c>
      <c r="Z441" s="47">
        <f t="shared" si="12"/>
        <v>-8404</v>
      </c>
      <c r="AA441" s="46">
        <f t="shared" si="13"/>
        <v>-21.01</v>
      </c>
      <c r="AB441" s="48" t="s">
        <v>525</v>
      </c>
      <c r="AC441" s="48" t="s">
        <v>508</v>
      </c>
      <c r="AD441" s="49"/>
    </row>
    <row r="442" spans="2:30" x14ac:dyDescent="0.15">
      <c r="B442" s="38" t="s">
        <v>460</v>
      </c>
      <c r="C442" s="39" t="s">
        <v>461</v>
      </c>
      <c r="D442" s="39" t="s">
        <v>552</v>
      </c>
      <c r="E442" s="39" t="s">
        <v>849</v>
      </c>
      <c r="F442" s="40" t="s">
        <v>512</v>
      </c>
      <c r="G442" s="40" t="s">
        <v>519</v>
      </c>
      <c r="H442" s="41">
        <v>40000</v>
      </c>
      <c r="I442" s="42">
        <v>0</v>
      </c>
      <c r="J442" s="43">
        <v>0</v>
      </c>
      <c r="K442" s="41">
        <v>0</v>
      </c>
      <c r="L442" s="42">
        <v>43857</v>
      </c>
      <c r="M442" s="43">
        <v>7153</v>
      </c>
      <c r="N442" s="41">
        <v>51010</v>
      </c>
      <c r="O442" s="42">
        <v>0</v>
      </c>
      <c r="P442" s="43">
        <v>0</v>
      </c>
      <c r="Q442" s="41">
        <v>0</v>
      </c>
      <c r="R442" s="42">
        <v>4547</v>
      </c>
      <c r="S442" s="43">
        <v>2565</v>
      </c>
      <c r="T442" s="44">
        <v>7112</v>
      </c>
      <c r="U442" s="45">
        <v>48404</v>
      </c>
      <c r="V442" s="43">
        <v>9718</v>
      </c>
      <c r="W442" s="44">
        <v>58122</v>
      </c>
      <c r="X442" s="45">
        <v>-18122</v>
      </c>
      <c r="Y442" s="46">
        <v>-45.31</v>
      </c>
      <c r="Z442" s="47">
        <f t="shared" si="12"/>
        <v>-8404</v>
      </c>
      <c r="AA442" s="46">
        <f t="shared" si="13"/>
        <v>-21.01</v>
      </c>
      <c r="AB442" s="48" t="s">
        <v>525</v>
      </c>
      <c r="AC442" s="48" t="s">
        <v>508</v>
      </c>
      <c r="AD442" s="49"/>
    </row>
    <row r="443" spans="2:30" x14ac:dyDescent="0.15">
      <c r="B443" s="38" t="s">
        <v>0</v>
      </c>
      <c r="C443" s="39" t="s">
        <v>0</v>
      </c>
      <c r="D443" s="39"/>
      <c r="E443" s="39"/>
      <c r="F443" s="40"/>
      <c r="G443" s="40"/>
      <c r="H443" s="41"/>
      <c r="I443" s="42"/>
      <c r="J443" s="43"/>
      <c r="K443" s="41"/>
      <c r="L443" s="42"/>
      <c r="M443" s="43"/>
      <c r="N443" s="41"/>
      <c r="O443" s="42"/>
      <c r="P443" s="43"/>
      <c r="Q443" s="41"/>
      <c r="R443" s="42"/>
      <c r="S443" s="43"/>
      <c r="T443" s="44"/>
      <c r="U443" s="45"/>
      <c r="V443" s="43"/>
      <c r="W443" s="44"/>
      <c r="X443" s="45"/>
      <c r="Y443" s="46"/>
      <c r="Z443" s="47"/>
      <c r="AA443" s="46"/>
      <c r="AB443" s="48"/>
      <c r="AC443" s="48"/>
      <c r="AD443" s="49"/>
    </row>
    <row r="444" spans="2:30" x14ac:dyDescent="0.15">
      <c r="B444" s="38" t="s">
        <v>833</v>
      </c>
      <c r="C444" s="39" t="s">
        <v>462</v>
      </c>
      <c r="D444" s="39" t="s">
        <v>508</v>
      </c>
      <c r="E444" s="39"/>
      <c r="F444" s="40" t="s">
        <v>511</v>
      </c>
      <c r="G444" s="40" t="s">
        <v>521</v>
      </c>
      <c r="H444" s="41">
        <v>2250000</v>
      </c>
      <c r="I444" s="42">
        <v>0</v>
      </c>
      <c r="J444" s="43">
        <v>0</v>
      </c>
      <c r="K444" s="41">
        <v>0</v>
      </c>
      <c r="L444" s="42">
        <v>1414430</v>
      </c>
      <c r="M444" s="43">
        <v>277586</v>
      </c>
      <c r="N444" s="41">
        <v>1692016</v>
      </c>
      <c r="O444" s="42">
        <v>0</v>
      </c>
      <c r="P444" s="43">
        <v>0</v>
      </c>
      <c r="Q444" s="41">
        <v>0</v>
      </c>
      <c r="R444" s="42">
        <v>8859</v>
      </c>
      <c r="S444" s="43">
        <v>48934</v>
      </c>
      <c r="T444" s="44">
        <v>57793</v>
      </c>
      <c r="U444" s="45">
        <v>1423289</v>
      </c>
      <c r="V444" s="43">
        <v>326520</v>
      </c>
      <c r="W444" s="44">
        <v>1749809</v>
      </c>
      <c r="X444" s="45">
        <v>500191</v>
      </c>
      <c r="Y444" s="46">
        <v>22.23</v>
      </c>
      <c r="Z444" s="47">
        <f t="shared" si="12"/>
        <v>826711</v>
      </c>
      <c r="AA444" s="46">
        <f t="shared" si="13"/>
        <v>36.74</v>
      </c>
      <c r="AB444" s="48" t="s">
        <v>528</v>
      </c>
      <c r="AC444" s="48" t="s">
        <v>508</v>
      </c>
      <c r="AD444" s="49"/>
    </row>
    <row r="445" spans="2:30" x14ac:dyDescent="0.15">
      <c r="B445" s="38" t="s">
        <v>463</v>
      </c>
      <c r="C445" s="39" t="s">
        <v>464</v>
      </c>
      <c r="D445" s="39" t="s">
        <v>527</v>
      </c>
      <c r="E445" s="39" t="s">
        <v>849</v>
      </c>
      <c r="F445" s="40" t="s">
        <v>511</v>
      </c>
      <c r="G445" s="40" t="s">
        <v>521</v>
      </c>
      <c r="H445" s="41">
        <v>2250000</v>
      </c>
      <c r="I445" s="42">
        <v>0</v>
      </c>
      <c r="J445" s="43">
        <v>0</v>
      </c>
      <c r="K445" s="41">
        <v>0</v>
      </c>
      <c r="L445" s="42">
        <v>1414430</v>
      </c>
      <c r="M445" s="43">
        <v>277586</v>
      </c>
      <c r="N445" s="41">
        <v>1692016</v>
      </c>
      <c r="O445" s="42">
        <v>0</v>
      </c>
      <c r="P445" s="43">
        <v>0</v>
      </c>
      <c r="Q445" s="41">
        <v>0</v>
      </c>
      <c r="R445" s="42">
        <v>8859</v>
      </c>
      <c r="S445" s="43">
        <v>48934</v>
      </c>
      <c r="T445" s="44">
        <v>57793</v>
      </c>
      <c r="U445" s="45">
        <v>1423289</v>
      </c>
      <c r="V445" s="43">
        <v>326520</v>
      </c>
      <c r="W445" s="44">
        <v>1749809</v>
      </c>
      <c r="X445" s="45">
        <v>500191</v>
      </c>
      <c r="Y445" s="46">
        <v>22.23</v>
      </c>
      <c r="Z445" s="47">
        <f t="shared" si="12"/>
        <v>826711</v>
      </c>
      <c r="AA445" s="46">
        <f t="shared" si="13"/>
        <v>36.74</v>
      </c>
      <c r="AB445" s="48" t="s">
        <v>528</v>
      </c>
      <c r="AC445" s="48" t="s">
        <v>508</v>
      </c>
      <c r="AD445" s="49"/>
    </row>
    <row r="446" spans="2:30" x14ac:dyDescent="0.15">
      <c r="B446" s="38" t="s">
        <v>0</v>
      </c>
      <c r="C446" s="39" t="s">
        <v>0</v>
      </c>
      <c r="D446" s="39"/>
      <c r="E446" s="39"/>
      <c r="F446" s="40"/>
      <c r="G446" s="40"/>
      <c r="H446" s="41"/>
      <c r="I446" s="42"/>
      <c r="J446" s="43"/>
      <c r="K446" s="41"/>
      <c r="L446" s="42"/>
      <c r="M446" s="43"/>
      <c r="N446" s="41"/>
      <c r="O446" s="42"/>
      <c r="P446" s="43"/>
      <c r="Q446" s="41"/>
      <c r="R446" s="42"/>
      <c r="S446" s="43"/>
      <c r="T446" s="44"/>
      <c r="U446" s="45"/>
      <c r="V446" s="43"/>
      <c r="W446" s="44"/>
      <c r="X446" s="45"/>
      <c r="Y446" s="46"/>
      <c r="Z446" s="47"/>
      <c r="AA446" s="46"/>
      <c r="AB446" s="48"/>
      <c r="AC446" s="48"/>
      <c r="AD446" s="49"/>
    </row>
    <row r="447" spans="2:30" x14ac:dyDescent="0.15">
      <c r="B447" s="38" t="s">
        <v>834</v>
      </c>
      <c r="C447" s="39" t="s">
        <v>465</v>
      </c>
      <c r="D447" s="39" t="s">
        <v>508</v>
      </c>
      <c r="E447" s="39"/>
      <c r="F447" s="40" t="s">
        <v>512</v>
      </c>
      <c r="G447" s="40" t="s">
        <v>519</v>
      </c>
      <c r="H447" s="41">
        <v>627900</v>
      </c>
      <c r="I447" s="42">
        <v>0</v>
      </c>
      <c r="J447" s="43">
        <v>0</v>
      </c>
      <c r="K447" s="41">
        <v>0</v>
      </c>
      <c r="L447" s="42">
        <v>312851</v>
      </c>
      <c r="M447" s="43">
        <v>51019</v>
      </c>
      <c r="N447" s="41">
        <v>363870</v>
      </c>
      <c r="O447" s="42">
        <v>0</v>
      </c>
      <c r="P447" s="43">
        <v>0</v>
      </c>
      <c r="Q447" s="41">
        <v>0</v>
      </c>
      <c r="R447" s="42">
        <v>144791</v>
      </c>
      <c r="S447" s="43">
        <v>18299</v>
      </c>
      <c r="T447" s="44">
        <v>163090</v>
      </c>
      <c r="U447" s="45">
        <v>457642</v>
      </c>
      <c r="V447" s="43">
        <v>69318</v>
      </c>
      <c r="W447" s="44">
        <v>526960</v>
      </c>
      <c r="X447" s="45">
        <v>100940</v>
      </c>
      <c r="Y447" s="46">
        <v>16.079999999999998</v>
      </c>
      <c r="Z447" s="47">
        <f t="shared" si="12"/>
        <v>170258</v>
      </c>
      <c r="AA447" s="46">
        <f t="shared" si="13"/>
        <v>27.12</v>
      </c>
      <c r="AB447" s="48" t="s">
        <v>525</v>
      </c>
      <c r="AC447" s="48" t="s">
        <v>508</v>
      </c>
      <c r="AD447" s="49"/>
    </row>
    <row r="448" spans="2:30" x14ac:dyDescent="0.15">
      <c r="B448" s="38" t="s">
        <v>466</v>
      </c>
      <c r="C448" s="39" t="s">
        <v>467</v>
      </c>
      <c r="D448" s="39" t="s">
        <v>552</v>
      </c>
      <c r="E448" s="39" t="s">
        <v>849</v>
      </c>
      <c r="F448" s="40" t="s">
        <v>512</v>
      </c>
      <c r="G448" s="40" t="s">
        <v>519</v>
      </c>
      <c r="H448" s="41">
        <v>627900</v>
      </c>
      <c r="I448" s="42">
        <v>0</v>
      </c>
      <c r="J448" s="43">
        <v>0</v>
      </c>
      <c r="K448" s="41">
        <v>0</v>
      </c>
      <c r="L448" s="42">
        <v>312851</v>
      </c>
      <c r="M448" s="43">
        <v>51019</v>
      </c>
      <c r="N448" s="41">
        <v>363870</v>
      </c>
      <c r="O448" s="42">
        <v>0</v>
      </c>
      <c r="P448" s="43">
        <v>0</v>
      </c>
      <c r="Q448" s="41">
        <v>0</v>
      </c>
      <c r="R448" s="42">
        <v>144791</v>
      </c>
      <c r="S448" s="43">
        <v>18299</v>
      </c>
      <c r="T448" s="44">
        <v>163090</v>
      </c>
      <c r="U448" s="45">
        <v>457642</v>
      </c>
      <c r="V448" s="43">
        <v>69318</v>
      </c>
      <c r="W448" s="44">
        <v>526960</v>
      </c>
      <c r="X448" s="45">
        <v>100940</v>
      </c>
      <c r="Y448" s="46">
        <v>16.079999999999998</v>
      </c>
      <c r="Z448" s="47">
        <f t="shared" si="12"/>
        <v>170258</v>
      </c>
      <c r="AA448" s="46">
        <f t="shared" si="13"/>
        <v>27.12</v>
      </c>
      <c r="AB448" s="48" t="s">
        <v>525</v>
      </c>
      <c r="AC448" s="48" t="s">
        <v>508</v>
      </c>
      <c r="AD448" s="49"/>
    </row>
    <row r="449" spans="2:30" x14ac:dyDescent="0.15">
      <c r="B449" s="38" t="s">
        <v>0</v>
      </c>
      <c r="C449" s="39" t="s">
        <v>0</v>
      </c>
      <c r="D449" s="39"/>
      <c r="E449" s="39"/>
      <c r="F449" s="40"/>
      <c r="G449" s="40"/>
      <c r="H449" s="41"/>
      <c r="I449" s="42"/>
      <c r="J449" s="43"/>
      <c r="K449" s="41"/>
      <c r="L449" s="42"/>
      <c r="M449" s="43"/>
      <c r="N449" s="41"/>
      <c r="O449" s="42"/>
      <c r="P449" s="43"/>
      <c r="Q449" s="41"/>
      <c r="R449" s="42"/>
      <c r="S449" s="43"/>
      <c r="T449" s="44"/>
      <c r="U449" s="45"/>
      <c r="V449" s="43"/>
      <c r="W449" s="44"/>
      <c r="X449" s="45"/>
      <c r="Y449" s="46"/>
      <c r="Z449" s="47"/>
      <c r="AA449" s="46"/>
      <c r="AB449" s="48"/>
      <c r="AC449" s="48"/>
      <c r="AD449" s="49"/>
    </row>
    <row r="450" spans="2:30" x14ac:dyDescent="0.15">
      <c r="B450" s="38" t="s">
        <v>835</v>
      </c>
      <c r="C450" s="39" t="s">
        <v>468</v>
      </c>
      <c r="D450" s="39" t="s">
        <v>508</v>
      </c>
      <c r="E450" s="39"/>
      <c r="F450" s="40" t="s">
        <v>512</v>
      </c>
      <c r="G450" s="40" t="s">
        <v>522</v>
      </c>
      <c r="H450" s="41">
        <v>1221000</v>
      </c>
      <c r="I450" s="42">
        <v>0</v>
      </c>
      <c r="J450" s="43">
        <v>0</v>
      </c>
      <c r="K450" s="41">
        <v>0</v>
      </c>
      <c r="L450" s="42">
        <v>0</v>
      </c>
      <c r="M450" s="43">
        <v>0</v>
      </c>
      <c r="N450" s="41">
        <v>0</v>
      </c>
      <c r="O450" s="42">
        <v>1170090</v>
      </c>
      <c r="P450" s="43">
        <v>0</v>
      </c>
      <c r="Q450" s="41">
        <v>1170090</v>
      </c>
      <c r="R450" s="42">
        <v>0</v>
      </c>
      <c r="S450" s="43">
        <v>0</v>
      </c>
      <c r="T450" s="44">
        <v>0</v>
      </c>
      <c r="U450" s="45">
        <v>1170090</v>
      </c>
      <c r="V450" s="43">
        <v>0</v>
      </c>
      <c r="W450" s="44">
        <v>1170090</v>
      </c>
      <c r="X450" s="45">
        <v>50910</v>
      </c>
      <c r="Y450" s="46">
        <v>4.17</v>
      </c>
      <c r="Z450" s="47">
        <f t="shared" si="12"/>
        <v>50910</v>
      </c>
      <c r="AA450" s="46">
        <f t="shared" si="13"/>
        <v>4.17</v>
      </c>
      <c r="AB450" s="48" t="s">
        <v>528</v>
      </c>
      <c r="AC450" s="48" t="s">
        <v>565</v>
      </c>
      <c r="AD450" s="49"/>
    </row>
    <row r="451" spans="2:30" x14ac:dyDescent="0.15">
      <c r="B451" s="38" t="s">
        <v>469</v>
      </c>
      <c r="C451" s="39" t="s">
        <v>470</v>
      </c>
      <c r="D451" s="39" t="s">
        <v>566</v>
      </c>
      <c r="E451" s="39" t="s">
        <v>849</v>
      </c>
      <c r="F451" s="40" t="s">
        <v>512</v>
      </c>
      <c r="G451" s="40" t="s">
        <v>522</v>
      </c>
      <c r="H451" s="41">
        <v>1221000</v>
      </c>
      <c r="I451" s="42">
        <v>0</v>
      </c>
      <c r="J451" s="43">
        <v>0</v>
      </c>
      <c r="K451" s="41">
        <v>0</v>
      </c>
      <c r="L451" s="42">
        <v>0</v>
      </c>
      <c r="M451" s="43">
        <v>0</v>
      </c>
      <c r="N451" s="41">
        <v>0</v>
      </c>
      <c r="O451" s="42">
        <v>1170090</v>
      </c>
      <c r="P451" s="43">
        <v>0</v>
      </c>
      <c r="Q451" s="41">
        <v>1170090</v>
      </c>
      <c r="R451" s="42">
        <v>0</v>
      </c>
      <c r="S451" s="43">
        <v>0</v>
      </c>
      <c r="T451" s="44">
        <v>0</v>
      </c>
      <c r="U451" s="45">
        <v>1170090</v>
      </c>
      <c r="V451" s="43">
        <v>0</v>
      </c>
      <c r="W451" s="44">
        <v>1170090</v>
      </c>
      <c r="X451" s="45">
        <v>50910</v>
      </c>
      <c r="Y451" s="46">
        <v>4.17</v>
      </c>
      <c r="Z451" s="47">
        <f t="shared" si="12"/>
        <v>50910</v>
      </c>
      <c r="AA451" s="46">
        <f t="shared" si="13"/>
        <v>4.17</v>
      </c>
      <c r="AB451" s="48" t="s">
        <v>528</v>
      </c>
      <c r="AC451" s="48" t="s">
        <v>565</v>
      </c>
      <c r="AD451" s="49"/>
    </row>
    <row r="452" spans="2:30" x14ac:dyDescent="0.15">
      <c r="B452" s="38" t="s">
        <v>0</v>
      </c>
      <c r="C452" s="39" t="s">
        <v>0</v>
      </c>
      <c r="D452" s="39"/>
      <c r="E452" s="39"/>
      <c r="F452" s="40"/>
      <c r="G452" s="40"/>
      <c r="H452" s="41"/>
      <c r="I452" s="42"/>
      <c r="J452" s="43"/>
      <c r="K452" s="41"/>
      <c r="L452" s="42"/>
      <c r="M452" s="43"/>
      <c r="N452" s="41"/>
      <c r="O452" s="42"/>
      <c r="P452" s="43"/>
      <c r="Q452" s="41"/>
      <c r="R452" s="42"/>
      <c r="S452" s="43"/>
      <c r="T452" s="44"/>
      <c r="U452" s="45"/>
      <c r="V452" s="43"/>
      <c r="W452" s="44"/>
      <c r="X452" s="45"/>
      <c r="Y452" s="46"/>
      <c r="Z452" s="47"/>
      <c r="AA452" s="46"/>
      <c r="AB452" s="48"/>
      <c r="AC452" s="48"/>
      <c r="AD452" s="49"/>
    </row>
    <row r="453" spans="2:30" x14ac:dyDescent="0.15">
      <c r="B453" s="38" t="s">
        <v>836</v>
      </c>
      <c r="C453" s="39" t="s">
        <v>471</v>
      </c>
      <c r="D453" s="39" t="s">
        <v>508</v>
      </c>
      <c r="E453" s="39"/>
      <c r="F453" s="40" t="s">
        <v>511</v>
      </c>
      <c r="G453" s="40" t="s">
        <v>521</v>
      </c>
      <c r="H453" s="41">
        <v>4900000</v>
      </c>
      <c r="I453" s="42">
        <v>0</v>
      </c>
      <c r="J453" s="43">
        <v>0</v>
      </c>
      <c r="K453" s="41">
        <v>0</v>
      </c>
      <c r="L453" s="42">
        <v>2443802</v>
      </c>
      <c r="M453" s="43">
        <v>479603</v>
      </c>
      <c r="N453" s="41">
        <v>2923405</v>
      </c>
      <c r="O453" s="42">
        <v>1270000</v>
      </c>
      <c r="P453" s="43">
        <v>0</v>
      </c>
      <c r="Q453" s="41">
        <v>1270000</v>
      </c>
      <c r="R453" s="42">
        <v>0</v>
      </c>
      <c r="S453" s="43">
        <v>84546</v>
      </c>
      <c r="T453" s="44">
        <v>84546</v>
      </c>
      <c r="U453" s="45">
        <v>3713802</v>
      </c>
      <c r="V453" s="43">
        <v>564149</v>
      </c>
      <c r="W453" s="44">
        <v>4277951</v>
      </c>
      <c r="X453" s="45">
        <v>622049</v>
      </c>
      <c r="Y453" s="46">
        <v>12.69</v>
      </c>
      <c r="Z453" s="47">
        <f t="shared" si="12"/>
        <v>1186198</v>
      </c>
      <c r="AA453" s="46">
        <f t="shared" si="13"/>
        <v>24.21</v>
      </c>
      <c r="AB453" s="48" t="s">
        <v>528</v>
      </c>
      <c r="AC453" s="48" t="s">
        <v>508</v>
      </c>
      <c r="AD453" s="49"/>
    </row>
    <row r="454" spans="2:30" x14ac:dyDescent="0.15">
      <c r="B454" s="38" t="s">
        <v>472</v>
      </c>
      <c r="C454" s="39" t="s">
        <v>473</v>
      </c>
      <c r="D454" s="39" t="s">
        <v>527</v>
      </c>
      <c r="E454" s="39" t="s">
        <v>849</v>
      </c>
      <c r="F454" s="40" t="s">
        <v>511</v>
      </c>
      <c r="G454" s="40" t="s">
        <v>521</v>
      </c>
      <c r="H454" s="41">
        <v>4900000</v>
      </c>
      <c r="I454" s="42">
        <v>0</v>
      </c>
      <c r="J454" s="43">
        <v>0</v>
      </c>
      <c r="K454" s="41">
        <v>0</v>
      </c>
      <c r="L454" s="42">
        <v>2443802</v>
      </c>
      <c r="M454" s="43">
        <v>479603</v>
      </c>
      <c r="N454" s="41">
        <v>2923405</v>
      </c>
      <c r="O454" s="42">
        <v>1270000</v>
      </c>
      <c r="P454" s="43">
        <v>0</v>
      </c>
      <c r="Q454" s="41">
        <v>1270000</v>
      </c>
      <c r="R454" s="42">
        <v>0</v>
      </c>
      <c r="S454" s="43">
        <v>84546</v>
      </c>
      <c r="T454" s="44">
        <v>84546</v>
      </c>
      <c r="U454" s="45">
        <v>3713802</v>
      </c>
      <c r="V454" s="43">
        <v>564149</v>
      </c>
      <c r="W454" s="44">
        <v>4277951</v>
      </c>
      <c r="X454" s="45">
        <v>622049</v>
      </c>
      <c r="Y454" s="46">
        <v>12.69</v>
      </c>
      <c r="Z454" s="47">
        <f t="shared" si="12"/>
        <v>1186198</v>
      </c>
      <c r="AA454" s="46">
        <f t="shared" si="13"/>
        <v>24.21</v>
      </c>
      <c r="AB454" s="48" t="s">
        <v>528</v>
      </c>
      <c r="AC454" s="48" t="s">
        <v>508</v>
      </c>
      <c r="AD454" s="49"/>
    </row>
    <row r="455" spans="2:30" x14ac:dyDescent="0.15">
      <c r="B455" s="38" t="s">
        <v>0</v>
      </c>
      <c r="C455" s="39" t="s">
        <v>0</v>
      </c>
      <c r="D455" s="39"/>
      <c r="E455" s="39"/>
      <c r="F455" s="40"/>
      <c r="G455" s="40"/>
      <c r="H455" s="41"/>
      <c r="I455" s="42"/>
      <c r="J455" s="43"/>
      <c r="K455" s="41"/>
      <c r="L455" s="42"/>
      <c r="M455" s="43"/>
      <c r="N455" s="41"/>
      <c r="O455" s="42"/>
      <c r="P455" s="43"/>
      <c r="Q455" s="41"/>
      <c r="R455" s="42"/>
      <c r="S455" s="43"/>
      <c r="T455" s="44"/>
      <c r="U455" s="45"/>
      <c r="V455" s="43"/>
      <c r="W455" s="44"/>
      <c r="X455" s="45"/>
      <c r="Y455" s="46"/>
      <c r="Z455" s="47"/>
      <c r="AA455" s="46"/>
      <c r="AB455" s="48"/>
      <c r="AC455" s="48"/>
      <c r="AD455" s="49"/>
    </row>
    <row r="456" spans="2:30" x14ac:dyDescent="0.15">
      <c r="B456" s="38" t="s">
        <v>837</v>
      </c>
      <c r="C456" s="39" t="s">
        <v>474</v>
      </c>
      <c r="D456" s="39" t="s">
        <v>508</v>
      </c>
      <c r="E456" s="39"/>
      <c r="F456" s="40" t="s">
        <v>511</v>
      </c>
      <c r="G456" s="40" t="s">
        <v>521</v>
      </c>
      <c r="H456" s="41">
        <v>6632750</v>
      </c>
      <c r="I456" s="42">
        <v>0</v>
      </c>
      <c r="J456" s="43">
        <v>0</v>
      </c>
      <c r="K456" s="41">
        <v>0</v>
      </c>
      <c r="L456" s="42">
        <v>4206517</v>
      </c>
      <c r="M456" s="43">
        <v>825528</v>
      </c>
      <c r="N456" s="41">
        <v>5032045</v>
      </c>
      <c r="O456" s="42">
        <v>540000</v>
      </c>
      <c r="P456" s="43">
        <v>0</v>
      </c>
      <c r="Q456" s="41">
        <v>540000</v>
      </c>
      <c r="R456" s="42">
        <v>4964</v>
      </c>
      <c r="S456" s="43">
        <v>145533</v>
      </c>
      <c r="T456" s="44">
        <v>150497</v>
      </c>
      <c r="U456" s="45">
        <v>4751481</v>
      </c>
      <c r="V456" s="43">
        <v>971061</v>
      </c>
      <c r="W456" s="44">
        <v>5722542</v>
      </c>
      <c r="X456" s="45">
        <v>910208</v>
      </c>
      <c r="Y456" s="46">
        <v>13.72</v>
      </c>
      <c r="Z456" s="47">
        <f t="shared" ref="Z456:Z490" si="14">H456-U456</f>
        <v>1881269</v>
      </c>
      <c r="AA456" s="46">
        <f t="shared" ref="AA456:AA490" si="15">IF(H456=0,0,ROUND(Z456/H456%,2))</f>
        <v>28.36</v>
      </c>
      <c r="AB456" s="48" t="s">
        <v>528</v>
      </c>
      <c r="AC456" s="48" t="s">
        <v>508</v>
      </c>
      <c r="AD456" s="49"/>
    </row>
    <row r="457" spans="2:30" x14ac:dyDescent="0.15">
      <c r="B457" s="38" t="s">
        <v>475</v>
      </c>
      <c r="C457" s="39" t="s">
        <v>476</v>
      </c>
      <c r="D457" s="39" t="s">
        <v>527</v>
      </c>
      <c r="E457" s="39" t="s">
        <v>849</v>
      </c>
      <c r="F457" s="40" t="s">
        <v>511</v>
      </c>
      <c r="G457" s="40" t="s">
        <v>521</v>
      </c>
      <c r="H457" s="41">
        <v>6632750</v>
      </c>
      <c r="I457" s="42">
        <v>0</v>
      </c>
      <c r="J457" s="43">
        <v>0</v>
      </c>
      <c r="K457" s="41">
        <v>0</v>
      </c>
      <c r="L457" s="42">
        <v>4206517</v>
      </c>
      <c r="M457" s="43">
        <v>825528</v>
      </c>
      <c r="N457" s="41">
        <v>5032045</v>
      </c>
      <c r="O457" s="42">
        <v>540000</v>
      </c>
      <c r="P457" s="43">
        <v>0</v>
      </c>
      <c r="Q457" s="41">
        <v>540000</v>
      </c>
      <c r="R457" s="42">
        <v>4964</v>
      </c>
      <c r="S457" s="43">
        <v>145533</v>
      </c>
      <c r="T457" s="44">
        <v>150497</v>
      </c>
      <c r="U457" s="45">
        <v>4751481</v>
      </c>
      <c r="V457" s="43">
        <v>971061</v>
      </c>
      <c r="W457" s="44">
        <v>5722542</v>
      </c>
      <c r="X457" s="45">
        <v>910208</v>
      </c>
      <c r="Y457" s="46">
        <v>13.72</v>
      </c>
      <c r="Z457" s="47">
        <f t="shared" si="14"/>
        <v>1881269</v>
      </c>
      <c r="AA457" s="46">
        <f t="shared" si="15"/>
        <v>28.36</v>
      </c>
      <c r="AB457" s="48" t="s">
        <v>528</v>
      </c>
      <c r="AC457" s="48" t="s">
        <v>508</v>
      </c>
      <c r="AD457" s="49"/>
    </row>
    <row r="458" spans="2:30" x14ac:dyDescent="0.15">
      <c r="B458" s="38" t="s">
        <v>0</v>
      </c>
      <c r="C458" s="39" t="s">
        <v>0</v>
      </c>
      <c r="D458" s="39"/>
      <c r="E458" s="39"/>
      <c r="F458" s="40"/>
      <c r="G458" s="40"/>
      <c r="H458" s="41"/>
      <c r="I458" s="42"/>
      <c r="J458" s="43"/>
      <c r="K458" s="41"/>
      <c r="L458" s="42"/>
      <c r="M458" s="43"/>
      <c r="N458" s="41"/>
      <c r="O458" s="42"/>
      <c r="P458" s="43"/>
      <c r="Q458" s="41"/>
      <c r="R458" s="42"/>
      <c r="S458" s="43"/>
      <c r="T458" s="44"/>
      <c r="U458" s="45"/>
      <c r="V458" s="43"/>
      <c r="W458" s="44"/>
      <c r="X458" s="45"/>
      <c r="Y458" s="46"/>
      <c r="Z458" s="47"/>
      <c r="AA458" s="46"/>
      <c r="AB458" s="48"/>
      <c r="AC458" s="48"/>
      <c r="AD458" s="49"/>
    </row>
    <row r="459" spans="2:30" x14ac:dyDescent="0.15">
      <c r="B459" s="38" t="s">
        <v>838</v>
      </c>
      <c r="C459" s="39" t="s">
        <v>30</v>
      </c>
      <c r="D459" s="39" t="s">
        <v>564</v>
      </c>
      <c r="E459" s="39"/>
      <c r="F459" s="40" t="s">
        <v>511</v>
      </c>
      <c r="G459" s="40" t="s">
        <v>517</v>
      </c>
      <c r="H459" s="41">
        <v>2081250</v>
      </c>
      <c r="I459" s="42">
        <v>0</v>
      </c>
      <c r="J459" s="43">
        <v>0</v>
      </c>
      <c r="K459" s="41">
        <v>0</v>
      </c>
      <c r="L459" s="42">
        <v>1101458</v>
      </c>
      <c r="M459" s="43">
        <v>243265</v>
      </c>
      <c r="N459" s="41">
        <v>1344723</v>
      </c>
      <c r="O459" s="42">
        <v>0</v>
      </c>
      <c r="P459" s="43">
        <v>0</v>
      </c>
      <c r="Q459" s="41">
        <v>0</v>
      </c>
      <c r="R459" s="42">
        <v>100284</v>
      </c>
      <c r="S459" s="43">
        <v>934437</v>
      </c>
      <c r="T459" s="44">
        <v>1034721</v>
      </c>
      <c r="U459" s="45">
        <v>1201742</v>
      </c>
      <c r="V459" s="43">
        <v>1177702</v>
      </c>
      <c r="W459" s="44">
        <v>2379444</v>
      </c>
      <c r="X459" s="45">
        <v>-298194</v>
      </c>
      <c r="Y459" s="46">
        <v>-14.33</v>
      </c>
      <c r="Z459" s="47">
        <f t="shared" si="14"/>
        <v>879508</v>
      </c>
      <c r="AA459" s="46">
        <f t="shared" si="15"/>
        <v>42.26</v>
      </c>
      <c r="AB459" s="48" t="s">
        <v>525</v>
      </c>
      <c r="AC459" s="48" t="s">
        <v>508</v>
      </c>
      <c r="AD459" s="49"/>
    </row>
    <row r="460" spans="2:30" x14ac:dyDescent="0.15">
      <c r="B460" s="38" t="s">
        <v>477</v>
      </c>
      <c r="C460" s="39" t="s">
        <v>478</v>
      </c>
      <c r="D460" s="39" t="s">
        <v>564</v>
      </c>
      <c r="E460" s="39" t="s">
        <v>849</v>
      </c>
      <c r="F460" s="40" t="s">
        <v>511</v>
      </c>
      <c r="G460" s="40" t="s">
        <v>517</v>
      </c>
      <c r="H460" s="41">
        <v>2081250</v>
      </c>
      <c r="I460" s="42">
        <v>0</v>
      </c>
      <c r="J460" s="43">
        <v>0</v>
      </c>
      <c r="K460" s="41">
        <v>0</v>
      </c>
      <c r="L460" s="42">
        <v>1101458</v>
      </c>
      <c r="M460" s="43">
        <v>243265</v>
      </c>
      <c r="N460" s="41">
        <v>1344723</v>
      </c>
      <c r="O460" s="42">
        <v>0</v>
      </c>
      <c r="P460" s="43">
        <v>0</v>
      </c>
      <c r="Q460" s="41">
        <v>0</v>
      </c>
      <c r="R460" s="42">
        <v>100284</v>
      </c>
      <c r="S460" s="43">
        <v>934437</v>
      </c>
      <c r="T460" s="44">
        <v>1034721</v>
      </c>
      <c r="U460" s="45">
        <v>1201742</v>
      </c>
      <c r="V460" s="43">
        <v>1177702</v>
      </c>
      <c r="W460" s="44">
        <v>2379444</v>
      </c>
      <c r="X460" s="45">
        <v>-298194</v>
      </c>
      <c r="Y460" s="46">
        <v>-14.33</v>
      </c>
      <c r="Z460" s="47">
        <f t="shared" si="14"/>
        <v>879508</v>
      </c>
      <c r="AA460" s="46">
        <f t="shared" si="15"/>
        <v>42.26</v>
      </c>
      <c r="AB460" s="48" t="s">
        <v>525</v>
      </c>
      <c r="AC460" s="48" t="s">
        <v>508</v>
      </c>
      <c r="AD460" s="49"/>
    </row>
    <row r="461" spans="2:30" x14ac:dyDescent="0.15">
      <c r="B461" s="38" t="s">
        <v>0</v>
      </c>
      <c r="C461" s="39" t="s">
        <v>0</v>
      </c>
      <c r="D461" s="39"/>
      <c r="E461" s="39"/>
      <c r="F461" s="40"/>
      <c r="G461" s="40"/>
      <c r="H461" s="41"/>
      <c r="I461" s="42"/>
      <c r="J461" s="43"/>
      <c r="K461" s="41"/>
      <c r="L461" s="42"/>
      <c r="M461" s="43"/>
      <c r="N461" s="41"/>
      <c r="O461" s="42"/>
      <c r="P461" s="43"/>
      <c r="Q461" s="41"/>
      <c r="R461" s="42"/>
      <c r="S461" s="43"/>
      <c r="T461" s="44"/>
      <c r="U461" s="45"/>
      <c r="V461" s="43"/>
      <c r="W461" s="44"/>
      <c r="X461" s="45"/>
      <c r="Y461" s="46"/>
      <c r="Z461" s="47"/>
      <c r="AA461" s="46"/>
      <c r="AB461" s="48"/>
      <c r="AC461" s="48"/>
      <c r="AD461" s="49"/>
    </row>
    <row r="462" spans="2:30" x14ac:dyDescent="0.15">
      <c r="B462" s="38" t="s">
        <v>839</v>
      </c>
      <c r="C462" s="39" t="s">
        <v>479</v>
      </c>
      <c r="D462" s="39" t="s">
        <v>508</v>
      </c>
      <c r="E462" s="39"/>
      <c r="F462" s="40" t="s">
        <v>511</v>
      </c>
      <c r="G462" s="40" t="s">
        <v>524</v>
      </c>
      <c r="H462" s="41">
        <v>650000</v>
      </c>
      <c r="I462" s="42">
        <v>0</v>
      </c>
      <c r="J462" s="43">
        <v>0</v>
      </c>
      <c r="K462" s="41">
        <v>0</v>
      </c>
      <c r="L462" s="42">
        <v>497955</v>
      </c>
      <c r="M462" s="43">
        <v>97726</v>
      </c>
      <c r="N462" s="41">
        <v>595681</v>
      </c>
      <c r="O462" s="42">
        <v>0</v>
      </c>
      <c r="P462" s="43">
        <v>0</v>
      </c>
      <c r="Q462" s="41">
        <v>0</v>
      </c>
      <c r="R462" s="42">
        <v>10189</v>
      </c>
      <c r="S462" s="43">
        <v>17227</v>
      </c>
      <c r="T462" s="44">
        <v>27416</v>
      </c>
      <c r="U462" s="45">
        <v>508144</v>
      </c>
      <c r="V462" s="43">
        <v>114953</v>
      </c>
      <c r="W462" s="44">
        <v>623097</v>
      </c>
      <c r="X462" s="45">
        <v>26903</v>
      </c>
      <c r="Y462" s="46">
        <v>4.1399999999999997</v>
      </c>
      <c r="Z462" s="47">
        <f t="shared" si="14"/>
        <v>141856</v>
      </c>
      <c r="AA462" s="46">
        <f t="shared" si="15"/>
        <v>21.82</v>
      </c>
      <c r="AB462" s="48" t="s">
        <v>528</v>
      </c>
      <c r="AC462" s="48" t="s">
        <v>508</v>
      </c>
      <c r="AD462" s="49"/>
    </row>
    <row r="463" spans="2:30" x14ac:dyDescent="0.15">
      <c r="B463" s="38" t="s">
        <v>480</v>
      </c>
      <c r="C463" s="39" t="s">
        <v>481</v>
      </c>
      <c r="D463" s="39" t="s">
        <v>563</v>
      </c>
      <c r="E463" s="39" t="s">
        <v>849</v>
      </c>
      <c r="F463" s="40" t="s">
        <v>511</v>
      </c>
      <c r="G463" s="40" t="s">
        <v>524</v>
      </c>
      <c r="H463" s="41">
        <v>650000</v>
      </c>
      <c r="I463" s="42">
        <v>0</v>
      </c>
      <c r="J463" s="43">
        <v>0</v>
      </c>
      <c r="K463" s="41">
        <v>0</v>
      </c>
      <c r="L463" s="42">
        <v>497955</v>
      </c>
      <c r="M463" s="43">
        <v>97726</v>
      </c>
      <c r="N463" s="41">
        <v>595681</v>
      </c>
      <c r="O463" s="42">
        <v>0</v>
      </c>
      <c r="P463" s="43">
        <v>0</v>
      </c>
      <c r="Q463" s="41">
        <v>0</v>
      </c>
      <c r="R463" s="42">
        <v>10189</v>
      </c>
      <c r="S463" s="43">
        <v>17227</v>
      </c>
      <c r="T463" s="44">
        <v>27416</v>
      </c>
      <c r="U463" s="45">
        <v>508144</v>
      </c>
      <c r="V463" s="43">
        <v>114953</v>
      </c>
      <c r="W463" s="44">
        <v>623097</v>
      </c>
      <c r="X463" s="45">
        <v>26903</v>
      </c>
      <c r="Y463" s="46">
        <v>4.1399999999999997</v>
      </c>
      <c r="Z463" s="47">
        <f t="shared" si="14"/>
        <v>141856</v>
      </c>
      <c r="AA463" s="46">
        <f t="shared" si="15"/>
        <v>21.82</v>
      </c>
      <c r="AB463" s="48" t="s">
        <v>528</v>
      </c>
      <c r="AC463" s="48" t="s">
        <v>508</v>
      </c>
      <c r="AD463" s="49"/>
    </row>
    <row r="464" spans="2:30" x14ac:dyDescent="0.15">
      <c r="B464" s="38" t="s">
        <v>0</v>
      </c>
      <c r="C464" s="39" t="s">
        <v>0</v>
      </c>
      <c r="D464" s="39"/>
      <c r="E464" s="39"/>
      <c r="F464" s="40"/>
      <c r="G464" s="40"/>
      <c r="H464" s="41"/>
      <c r="I464" s="42"/>
      <c r="J464" s="43"/>
      <c r="K464" s="41"/>
      <c r="L464" s="42"/>
      <c r="M464" s="43"/>
      <c r="N464" s="41"/>
      <c r="O464" s="42"/>
      <c r="P464" s="43"/>
      <c r="Q464" s="41"/>
      <c r="R464" s="42"/>
      <c r="S464" s="43"/>
      <c r="T464" s="44"/>
      <c r="U464" s="45"/>
      <c r="V464" s="43"/>
      <c r="W464" s="44"/>
      <c r="X464" s="45"/>
      <c r="Y464" s="46"/>
      <c r="Z464" s="47"/>
      <c r="AA464" s="46"/>
      <c r="AB464" s="48"/>
      <c r="AC464" s="48"/>
      <c r="AD464" s="49"/>
    </row>
    <row r="465" spans="2:30" x14ac:dyDescent="0.15">
      <c r="B465" s="38" t="s">
        <v>840</v>
      </c>
      <c r="C465" s="39" t="s">
        <v>482</v>
      </c>
      <c r="D465" s="39" t="s">
        <v>508</v>
      </c>
      <c r="E465" s="39"/>
      <c r="F465" s="40" t="s">
        <v>512</v>
      </c>
      <c r="G465" s="40" t="s">
        <v>520</v>
      </c>
      <c r="H465" s="41">
        <v>1300000</v>
      </c>
      <c r="I465" s="42">
        <v>0</v>
      </c>
      <c r="J465" s="43">
        <v>0</v>
      </c>
      <c r="K465" s="41">
        <v>0</v>
      </c>
      <c r="L465" s="42">
        <v>838135</v>
      </c>
      <c r="M465" s="43">
        <v>136682</v>
      </c>
      <c r="N465" s="41">
        <v>974817</v>
      </c>
      <c r="O465" s="42">
        <v>0</v>
      </c>
      <c r="P465" s="43">
        <v>0</v>
      </c>
      <c r="Q465" s="41">
        <v>0</v>
      </c>
      <c r="R465" s="42">
        <v>2569</v>
      </c>
      <c r="S465" s="43">
        <v>49023</v>
      </c>
      <c r="T465" s="44">
        <v>51592</v>
      </c>
      <c r="U465" s="45">
        <v>840704</v>
      </c>
      <c r="V465" s="43">
        <v>185705</v>
      </c>
      <c r="W465" s="44">
        <v>1026409</v>
      </c>
      <c r="X465" s="45">
        <v>273591</v>
      </c>
      <c r="Y465" s="46">
        <v>21.05</v>
      </c>
      <c r="Z465" s="47">
        <f t="shared" si="14"/>
        <v>459296</v>
      </c>
      <c r="AA465" s="46">
        <f t="shared" si="15"/>
        <v>35.33</v>
      </c>
      <c r="AB465" s="48" t="s">
        <v>525</v>
      </c>
      <c r="AC465" s="48" t="s">
        <v>508</v>
      </c>
      <c r="AD465" s="49"/>
    </row>
    <row r="466" spans="2:30" x14ac:dyDescent="0.15">
      <c r="B466" s="38" t="s">
        <v>483</v>
      </c>
      <c r="C466" s="39" t="s">
        <v>484</v>
      </c>
      <c r="D466" s="39" t="s">
        <v>534</v>
      </c>
      <c r="E466" s="39" t="s">
        <v>849</v>
      </c>
      <c r="F466" s="40" t="s">
        <v>512</v>
      </c>
      <c r="G466" s="40" t="s">
        <v>520</v>
      </c>
      <c r="H466" s="41">
        <v>1300000</v>
      </c>
      <c r="I466" s="42">
        <v>0</v>
      </c>
      <c r="J466" s="43">
        <v>0</v>
      </c>
      <c r="K466" s="41">
        <v>0</v>
      </c>
      <c r="L466" s="42">
        <v>838135</v>
      </c>
      <c r="M466" s="43">
        <v>136682</v>
      </c>
      <c r="N466" s="41">
        <v>974817</v>
      </c>
      <c r="O466" s="42">
        <v>0</v>
      </c>
      <c r="P466" s="43">
        <v>0</v>
      </c>
      <c r="Q466" s="41">
        <v>0</v>
      </c>
      <c r="R466" s="42">
        <v>2569</v>
      </c>
      <c r="S466" s="43">
        <v>49023</v>
      </c>
      <c r="T466" s="44">
        <v>51592</v>
      </c>
      <c r="U466" s="45">
        <v>840704</v>
      </c>
      <c r="V466" s="43">
        <v>185705</v>
      </c>
      <c r="W466" s="44">
        <v>1026409</v>
      </c>
      <c r="X466" s="45">
        <v>273591</v>
      </c>
      <c r="Y466" s="46">
        <v>21.05</v>
      </c>
      <c r="Z466" s="47">
        <f t="shared" si="14"/>
        <v>459296</v>
      </c>
      <c r="AA466" s="46">
        <f t="shared" si="15"/>
        <v>35.33</v>
      </c>
      <c r="AB466" s="48" t="s">
        <v>525</v>
      </c>
      <c r="AC466" s="48" t="s">
        <v>508</v>
      </c>
      <c r="AD466" s="49"/>
    </row>
    <row r="467" spans="2:30" x14ac:dyDescent="0.15">
      <c r="B467" s="38" t="s">
        <v>0</v>
      </c>
      <c r="C467" s="39" t="s">
        <v>0</v>
      </c>
      <c r="D467" s="39"/>
      <c r="E467" s="39"/>
      <c r="F467" s="40"/>
      <c r="G467" s="40"/>
      <c r="H467" s="41"/>
      <c r="I467" s="42"/>
      <c r="J467" s="43"/>
      <c r="K467" s="41"/>
      <c r="L467" s="42"/>
      <c r="M467" s="43"/>
      <c r="N467" s="41"/>
      <c r="O467" s="42"/>
      <c r="P467" s="43"/>
      <c r="Q467" s="41"/>
      <c r="R467" s="42"/>
      <c r="S467" s="43"/>
      <c r="T467" s="44"/>
      <c r="U467" s="45"/>
      <c r="V467" s="43"/>
      <c r="W467" s="44"/>
      <c r="X467" s="45"/>
      <c r="Y467" s="46"/>
      <c r="Z467" s="47"/>
      <c r="AA467" s="46"/>
      <c r="AB467" s="48"/>
      <c r="AC467" s="48"/>
      <c r="AD467" s="49"/>
    </row>
    <row r="468" spans="2:30" x14ac:dyDescent="0.15">
      <c r="B468" s="38" t="s">
        <v>841</v>
      </c>
      <c r="C468" s="39" t="s">
        <v>485</v>
      </c>
      <c r="D468" s="39" t="s">
        <v>508</v>
      </c>
      <c r="E468" s="39"/>
      <c r="F468" s="40" t="s">
        <v>510</v>
      </c>
      <c r="G468" s="40" t="s">
        <v>518</v>
      </c>
      <c r="H468" s="41">
        <v>1100000</v>
      </c>
      <c r="I468" s="42">
        <v>0</v>
      </c>
      <c r="J468" s="43">
        <v>0</v>
      </c>
      <c r="K468" s="41">
        <v>0</v>
      </c>
      <c r="L468" s="42">
        <v>482979</v>
      </c>
      <c r="M468" s="43">
        <v>78763</v>
      </c>
      <c r="N468" s="41">
        <v>561742</v>
      </c>
      <c r="O468" s="42">
        <v>450000</v>
      </c>
      <c r="P468" s="43">
        <v>0</v>
      </c>
      <c r="Q468" s="41">
        <v>450000</v>
      </c>
      <c r="R468" s="42">
        <v>11118</v>
      </c>
      <c r="S468" s="43">
        <v>28248</v>
      </c>
      <c r="T468" s="44">
        <v>39366</v>
      </c>
      <c r="U468" s="45">
        <v>944097</v>
      </c>
      <c r="V468" s="43">
        <v>107011</v>
      </c>
      <c r="W468" s="44">
        <v>1051108</v>
      </c>
      <c r="X468" s="45">
        <v>48892</v>
      </c>
      <c r="Y468" s="46">
        <v>4.4400000000000004</v>
      </c>
      <c r="Z468" s="47">
        <f t="shared" si="14"/>
        <v>155903</v>
      </c>
      <c r="AA468" s="46">
        <f t="shared" si="15"/>
        <v>14.17</v>
      </c>
      <c r="AB468" s="48" t="s">
        <v>525</v>
      </c>
      <c r="AC468" s="48" t="s">
        <v>508</v>
      </c>
      <c r="AD468" s="49"/>
    </row>
    <row r="469" spans="2:30" x14ac:dyDescent="0.15">
      <c r="B469" s="38" t="s">
        <v>486</v>
      </c>
      <c r="C469" s="39" t="s">
        <v>487</v>
      </c>
      <c r="D469" s="39" t="s">
        <v>562</v>
      </c>
      <c r="E469" s="39" t="s">
        <v>849</v>
      </c>
      <c r="F469" s="40" t="s">
        <v>510</v>
      </c>
      <c r="G469" s="40" t="s">
        <v>518</v>
      </c>
      <c r="H469" s="41">
        <v>1100000</v>
      </c>
      <c r="I469" s="42">
        <v>0</v>
      </c>
      <c r="J469" s="43">
        <v>0</v>
      </c>
      <c r="K469" s="41">
        <v>0</v>
      </c>
      <c r="L469" s="42">
        <v>482979</v>
      </c>
      <c r="M469" s="43">
        <v>78763</v>
      </c>
      <c r="N469" s="41">
        <v>561742</v>
      </c>
      <c r="O469" s="42">
        <v>450000</v>
      </c>
      <c r="P469" s="43">
        <v>0</v>
      </c>
      <c r="Q469" s="41">
        <v>450000</v>
      </c>
      <c r="R469" s="42">
        <v>11118</v>
      </c>
      <c r="S469" s="43">
        <v>28248</v>
      </c>
      <c r="T469" s="44">
        <v>39366</v>
      </c>
      <c r="U469" s="45">
        <v>944097</v>
      </c>
      <c r="V469" s="43">
        <v>107011</v>
      </c>
      <c r="W469" s="44">
        <v>1051108</v>
      </c>
      <c r="X469" s="45">
        <v>48892</v>
      </c>
      <c r="Y469" s="46">
        <v>4.4400000000000004</v>
      </c>
      <c r="Z469" s="47">
        <f t="shared" si="14"/>
        <v>155903</v>
      </c>
      <c r="AA469" s="46">
        <f t="shared" si="15"/>
        <v>14.17</v>
      </c>
      <c r="AB469" s="48" t="s">
        <v>525</v>
      </c>
      <c r="AC469" s="48" t="s">
        <v>508</v>
      </c>
      <c r="AD469" s="49"/>
    </row>
    <row r="470" spans="2:30" x14ac:dyDescent="0.15">
      <c r="B470" s="38" t="s">
        <v>0</v>
      </c>
      <c r="C470" s="39" t="s">
        <v>0</v>
      </c>
      <c r="D470" s="39"/>
      <c r="E470" s="39"/>
      <c r="F470" s="40"/>
      <c r="G470" s="40"/>
      <c r="H470" s="41"/>
      <c r="I470" s="42"/>
      <c r="J470" s="43"/>
      <c r="K470" s="41"/>
      <c r="L470" s="42"/>
      <c r="M470" s="43"/>
      <c r="N470" s="41"/>
      <c r="O470" s="42"/>
      <c r="P470" s="43"/>
      <c r="Q470" s="41"/>
      <c r="R470" s="42"/>
      <c r="S470" s="43"/>
      <c r="T470" s="44"/>
      <c r="U470" s="45"/>
      <c r="V470" s="43"/>
      <c r="W470" s="44"/>
      <c r="X470" s="45"/>
      <c r="Y470" s="46"/>
      <c r="Z470" s="47"/>
      <c r="AA470" s="46"/>
      <c r="AB470" s="48"/>
      <c r="AC470" s="48"/>
      <c r="AD470" s="49"/>
    </row>
    <row r="471" spans="2:30" x14ac:dyDescent="0.15">
      <c r="B471" s="38" t="s">
        <v>842</v>
      </c>
      <c r="C471" s="39" t="s">
        <v>488</v>
      </c>
      <c r="D471" s="39" t="s">
        <v>508</v>
      </c>
      <c r="E471" s="39"/>
      <c r="F471" s="40" t="s">
        <v>510</v>
      </c>
      <c r="G471" s="40" t="s">
        <v>519</v>
      </c>
      <c r="H471" s="41">
        <v>394320</v>
      </c>
      <c r="I471" s="42">
        <v>0</v>
      </c>
      <c r="J471" s="43">
        <v>0</v>
      </c>
      <c r="K471" s="41">
        <v>0</v>
      </c>
      <c r="L471" s="42">
        <v>192866</v>
      </c>
      <c r="M471" s="43">
        <v>31453</v>
      </c>
      <c r="N471" s="41">
        <v>224319</v>
      </c>
      <c r="O471" s="42">
        <v>0</v>
      </c>
      <c r="P471" s="43">
        <v>0</v>
      </c>
      <c r="Q471" s="41">
        <v>0</v>
      </c>
      <c r="R471" s="42">
        <v>0</v>
      </c>
      <c r="S471" s="43">
        <v>11280</v>
      </c>
      <c r="T471" s="44">
        <v>11280</v>
      </c>
      <c r="U471" s="45">
        <v>192866</v>
      </c>
      <c r="V471" s="43">
        <v>42733</v>
      </c>
      <c r="W471" s="44">
        <v>235599</v>
      </c>
      <c r="X471" s="45">
        <v>158721</v>
      </c>
      <c r="Y471" s="46">
        <v>40.25</v>
      </c>
      <c r="Z471" s="47">
        <f t="shared" si="14"/>
        <v>201454</v>
      </c>
      <c r="AA471" s="46">
        <f t="shared" si="15"/>
        <v>51.09</v>
      </c>
      <c r="AB471" s="48" t="s">
        <v>556</v>
      </c>
      <c r="AC471" s="48" t="s">
        <v>508</v>
      </c>
      <c r="AD471" s="49"/>
    </row>
    <row r="472" spans="2:30" x14ac:dyDescent="0.15">
      <c r="B472" s="38" t="s">
        <v>489</v>
      </c>
      <c r="C472" s="39" t="s">
        <v>490</v>
      </c>
      <c r="D472" s="39" t="s">
        <v>531</v>
      </c>
      <c r="E472" s="39" t="s">
        <v>849</v>
      </c>
      <c r="F472" s="40" t="s">
        <v>510</v>
      </c>
      <c r="G472" s="40" t="s">
        <v>519</v>
      </c>
      <c r="H472" s="41">
        <v>394320</v>
      </c>
      <c r="I472" s="42">
        <v>0</v>
      </c>
      <c r="J472" s="43">
        <v>0</v>
      </c>
      <c r="K472" s="41">
        <v>0</v>
      </c>
      <c r="L472" s="42">
        <v>192866</v>
      </c>
      <c r="M472" s="43">
        <v>31453</v>
      </c>
      <c r="N472" s="41">
        <v>224319</v>
      </c>
      <c r="O472" s="42">
        <v>0</v>
      </c>
      <c r="P472" s="43">
        <v>0</v>
      </c>
      <c r="Q472" s="41">
        <v>0</v>
      </c>
      <c r="R472" s="42">
        <v>0</v>
      </c>
      <c r="S472" s="43">
        <v>11280</v>
      </c>
      <c r="T472" s="44">
        <v>11280</v>
      </c>
      <c r="U472" s="45">
        <v>192866</v>
      </c>
      <c r="V472" s="43">
        <v>42733</v>
      </c>
      <c r="W472" s="44">
        <v>235599</v>
      </c>
      <c r="X472" s="45">
        <v>158721</v>
      </c>
      <c r="Y472" s="46">
        <v>40.25</v>
      </c>
      <c r="Z472" s="47">
        <f t="shared" si="14"/>
        <v>201454</v>
      </c>
      <c r="AA472" s="46">
        <f t="shared" si="15"/>
        <v>51.09</v>
      </c>
      <c r="AB472" s="48" t="s">
        <v>556</v>
      </c>
      <c r="AC472" s="48" t="s">
        <v>508</v>
      </c>
      <c r="AD472" s="49"/>
    </row>
    <row r="473" spans="2:30" x14ac:dyDescent="0.15">
      <c r="B473" s="38" t="s">
        <v>0</v>
      </c>
      <c r="C473" s="39" t="s">
        <v>0</v>
      </c>
      <c r="D473" s="39"/>
      <c r="E473" s="39"/>
      <c r="F473" s="40"/>
      <c r="G473" s="40"/>
      <c r="H473" s="41"/>
      <c r="I473" s="42"/>
      <c r="J473" s="43"/>
      <c r="K473" s="41"/>
      <c r="L473" s="42"/>
      <c r="M473" s="43"/>
      <c r="N473" s="41"/>
      <c r="O473" s="42"/>
      <c r="P473" s="43"/>
      <c r="Q473" s="41"/>
      <c r="R473" s="42"/>
      <c r="S473" s="43"/>
      <c r="T473" s="44"/>
      <c r="U473" s="45"/>
      <c r="V473" s="43"/>
      <c r="W473" s="44"/>
      <c r="X473" s="45"/>
      <c r="Y473" s="46"/>
      <c r="Z473" s="47"/>
      <c r="AA473" s="46"/>
      <c r="AB473" s="48"/>
      <c r="AC473" s="48"/>
      <c r="AD473" s="49"/>
    </row>
    <row r="474" spans="2:30" x14ac:dyDescent="0.15">
      <c r="B474" s="38" t="s">
        <v>843</v>
      </c>
      <c r="C474" s="39" t="s">
        <v>491</v>
      </c>
      <c r="D474" s="39" t="s">
        <v>555</v>
      </c>
      <c r="E474" s="39"/>
      <c r="F474" s="40" t="s">
        <v>512</v>
      </c>
      <c r="G474" s="40" t="s">
        <v>524</v>
      </c>
      <c r="H474" s="41">
        <v>550000</v>
      </c>
      <c r="I474" s="42">
        <v>0</v>
      </c>
      <c r="J474" s="43">
        <v>0</v>
      </c>
      <c r="K474" s="41">
        <v>0</v>
      </c>
      <c r="L474" s="42">
        <v>306786</v>
      </c>
      <c r="M474" s="43">
        <v>60207</v>
      </c>
      <c r="N474" s="41">
        <v>366993</v>
      </c>
      <c r="O474" s="42">
        <v>0</v>
      </c>
      <c r="P474" s="43">
        <v>0</v>
      </c>
      <c r="Q474" s="41">
        <v>0</v>
      </c>
      <c r="R474" s="42">
        <v>2826</v>
      </c>
      <c r="S474" s="43">
        <v>10611</v>
      </c>
      <c r="T474" s="44">
        <v>13437</v>
      </c>
      <c r="U474" s="45">
        <v>309612</v>
      </c>
      <c r="V474" s="43">
        <v>70818</v>
      </c>
      <c r="W474" s="44">
        <v>380430</v>
      </c>
      <c r="X474" s="45">
        <v>169570</v>
      </c>
      <c r="Y474" s="46">
        <v>30.83</v>
      </c>
      <c r="Z474" s="47">
        <f t="shared" si="14"/>
        <v>240388</v>
      </c>
      <c r="AA474" s="46">
        <f t="shared" si="15"/>
        <v>43.71</v>
      </c>
      <c r="AB474" s="48" t="s">
        <v>556</v>
      </c>
      <c r="AC474" s="48" t="s">
        <v>508</v>
      </c>
      <c r="AD474" s="49"/>
    </row>
    <row r="475" spans="2:30" x14ac:dyDescent="0.15">
      <c r="B475" s="38" t="s">
        <v>492</v>
      </c>
      <c r="C475" s="39" t="s">
        <v>493</v>
      </c>
      <c r="D475" s="39" t="s">
        <v>555</v>
      </c>
      <c r="E475" s="39" t="s">
        <v>849</v>
      </c>
      <c r="F475" s="40" t="s">
        <v>512</v>
      </c>
      <c r="G475" s="40" t="s">
        <v>524</v>
      </c>
      <c r="H475" s="41">
        <v>550000</v>
      </c>
      <c r="I475" s="42">
        <v>0</v>
      </c>
      <c r="J475" s="43">
        <v>0</v>
      </c>
      <c r="K475" s="41">
        <v>0</v>
      </c>
      <c r="L475" s="42">
        <v>306786</v>
      </c>
      <c r="M475" s="43">
        <v>60207</v>
      </c>
      <c r="N475" s="41">
        <v>366993</v>
      </c>
      <c r="O475" s="42">
        <v>0</v>
      </c>
      <c r="P475" s="43">
        <v>0</v>
      </c>
      <c r="Q475" s="41">
        <v>0</v>
      </c>
      <c r="R475" s="42">
        <v>2826</v>
      </c>
      <c r="S475" s="43">
        <v>10611</v>
      </c>
      <c r="T475" s="44">
        <v>13437</v>
      </c>
      <c r="U475" s="45">
        <v>309612</v>
      </c>
      <c r="V475" s="43">
        <v>70818</v>
      </c>
      <c r="W475" s="44">
        <v>380430</v>
      </c>
      <c r="X475" s="45">
        <v>169570</v>
      </c>
      <c r="Y475" s="46">
        <v>30.83</v>
      </c>
      <c r="Z475" s="47">
        <f t="shared" si="14"/>
        <v>240388</v>
      </c>
      <c r="AA475" s="46">
        <f t="shared" si="15"/>
        <v>43.71</v>
      </c>
      <c r="AB475" s="48" t="s">
        <v>556</v>
      </c>
      <c r="AC475" s="48" t="s">
        <v>508</v>
      </c>
      <c r="AD475" s="49"/>
    </row>
    <row r="476" spans="2:30" x14ac:dyDescent="0.15">
      <c r="B476" s="38" t="s">
        <v>0</v>
      </c>
      <c r="C476" s="39" t="s">
        <v>0</v>
      </c>
      <c r="D476" s="39"/>
      <c r="E476" s="39"/>
      <c r="F476" s="40"/>
      <c r="G476" s="40"/>
      <c r="H476" s="41"/>
      <c r="I476" s="42"/>
      <c r="J476" s="43"/>
      <c r="K476" s="41"/>
      <c r="L476" s="42"/>
      <c r="M476" s="43"/>
      <c r="N476" s="41"/>
      <c r="O476" s="42"/>
      <c r="P476" s="43"/>
      <c r="Q476" s="41"/>
      <c r="R476" s="42"/>
      <c r="S476" s="43"/>
      <c r="T476" s="44"/>
      <c r="U476" s="45"/>
      <c r="V476" s="43"/>
      <c r="W476" s="44"/>
      <c r="X476" s="45"/>
      <c r="Y476" s="46"/>
      <c r="Z476" s="47"/>
      <c r="AA476" s="46"/>
      <c r="AB476" s="48"/>
      <c r="AC476" s="48"/>
      <c r="AD476" s="49"/>
    </row>
    <row r="477" spans="2:30" x14ac:dyDescent="0.15">
      <c r="B477" s="38" t="s">
        <v>844</v>
      </c>
      <c r="C477" s="39" t="s">
        <v>494</v>
      </c>
      <c r="D477" s="39" t="s">
        <v>551</v>
      </c>
      <c r="E477" s="39"/>
      <c r="F477" s="40" t="s">
        <v>510</v>
      </c>
      <c r="G477" s="40" t="s">
        <v>518</v>
      </c>
      <c r="H477" s="41">
        <v>210000</v>
      </c>
      <c r="I477" s="42">
        <v>0</v>
      </c>
      <c r="J477" s="43">
        <v>0</v>
      </c>
      <c r="K477" s="41">
        <v>0</v>
      </c>
      <c r="L477" s="42">
        <v>0</v>
      </c>
      <c r="M477" s="43">
        <v>0</v>
      </c>
      <c r="N477" s="41">
        <v>0</v>
      </c>
      <c r="O477" s="42">
        <v>0</v>
      </c>
      <c r="P477" s="43">
        <v>0</v>
      </c>
      <c r="Q477" s="41">
        <v>0</v>
      </c>
      <c r="R477" s="42">
        <v>0</v>
      </c>
      <c r="S477" s="43">
        <v>0</v>
      </c>
      <c r="T477" s="44">
        <v>0</v>
      </c>
      <c r="U477" s="45">
        <v>0</v>
      </c>
      <c r="V477" s="43">
        <v>0</v>
      </c>
      <c r="W477" s="44">
        <v>0</v>
      </c>
      <c r="X477" s="45">
        <v>210000</v>
      </c>
      <c r="Y477" s="46">
        <v>100</v>
      </c>
      <c r="Z477" s="47">
        <f t="shared" si="14"/>
        <v>210000</v>
      </c>
      <c r="AA477" s="46">
        <f t="shared" si="15"/>
        <v>100</v>
      </c>
      <c r="AB477" s="48" t="s">
        <v>525</v>
      </c>
      <c r="AC477" s="48" t="s">
        <v>508</v>
      </c>
      <c r="AD477" s="49"/>
    </row>
    <row r="478" spans="2:30" x14ac:dyDescent="0.15">
      <c r="B478" s="38" t="s">
        <v>495</v>
      </c>
      <c r="C478" s="39" t="s">
        <v>494</v>
      </c>
      <c r="D478" s="39" t="s">
        <v>551</v>
      </c>
      <c r="E478" s="39" t="s">
        <v>849</v>
      </c>
      <c r="F478" s="40" t="s">
        <v>510</v>
      </c>
      <c r="G478" s="40" t="s">
        <v>518</v>
      </c>
      <c r="H478" s="41">
        <v>210000</v>
      </c>
      <c r="I478" s="42">
        <v>0</v>
      </c>
      <c r="J478" s="43">
        <v>0</v>
      </c>
      <c r="K478" s="41">
        <v>0</v>
      </c>
      <c r="L478" s="42">
        <v>0</v>
      </c>
      <c r="M478" s="43">
        <v>0</v>
      </c>
      <c r="N478" s="41">
        <v>0</v>
      </c>
      <c r="O478" s="42">
        <v>0</v>
      </c>
      <c r="P478" s="43">
        <v>0</v>
      </c>
      <c r="Q478" s="41">
        <v>0</v>
      </c>
      <c r="R478" s="42">
        <v>0</v>
      </c>
      <c r="S478" s="43">
        <v>0</v>
      </c>
      <c r="T478" s="44">
        <v>0</v>
      </c>
      <c r="U478" s="45">
        <v>0</v>
      </c>
      <c r="V478" s="43">
        <v>0</v>
      </c>
      <c r="W478" s="44">
        <v>0</v>
      </c>
      <c r="X478" s="45">
        <v>210000</v>
      </c>
      <c r="Y478" s="46">
        <v>100</v>
      </c>
      <c r="Z478" s="47">
        <f t="shared" si="14"/>
        <v>210000</v>
      </c>
      <c r="AA478" s="46">
        <f t="shared" si="15"/>
        <v>100</v>
      </c>
      <c r="AB478" s="48" t="s">
        <v>525</v>
      </c>
      <c r="AC478" s="48" t="s">
        <v>508</v>
      </c>
      <c r="AD478" s="49"/>
    </row>
    <row r="479" spans="2:30" x14ac:dyDescent="0.15">
      <c r="B479" s="38" t="s">
        <v>0</v>
      </c>
      <c r="C479" s="39" t="s">
        <v>0</v>
      </c>
      <c r="D479" s="39"/>
      <c r="E479" s="39"/>
      <c r="F479" s="40"/>
      <c r="G479" s="40"/>
      <c r="H479" s="41"/>
      <c r="I479" s="42"/>
      <c r="J479" s="43"/>
      <c r="K479" s="41"/>
      <c r="L479" s="42"/>
      <c r="M479" s="43"/>
      <c r="N479" s="41"/>
      <c r="O479" s="42"/>
      <c r="P479" s="43"/>
      <c r="Q479" s="41"/>
      <c r="R479" s="42"/>
      <c r="S479" s="43"/>
      <c r="T479" s="44"/>
      <c r="U479" s="45"/>
      <c r="V479" s="43"/>
      <c r="W479" s="44"/>
      <c r="X479" s="45"/>
      <c r="Y479" s="46"/>
      <c r="Z479" s="47"/>
      <c r="AA479" s="46"/>
      <c r="AB479" s="48"/>
      <c r="AC479" s="48"/>
      <c r="AD479" s="49"/>
    </row>
    <row r="480" spans="2:30" x14ac:dyDescent="0.15">
      <c r="B480" s="38" t="s">
        <v>845</v>
      </c>
      <c r="C480" s="39" t="s">
        <v>496</v>
      </c>
      <c r="D480" s="39" t="s">
        <v>541</v>
      </c>
      <c r="E480" s="39"/>
      <c r="F480" s="40" t="s">
        <v>510</v>
      </c>
      <c r="G480" s="40" t="s">
        <v>523</v>
      </c>
      <c r="H480" s="41">
        <v>600000</v>
      </c>
      <c r="I480" s="42">
        <v>0</v>
      </c>
      <c r="J480" s="43">
        <v>0</v>
      </c>
      <c r="K480" s="41">
        <v>0</v>
      </c>
      <c r="L480" s="42">
        <v>417762</v>
      </c>
      <c r="M480" s="43">
        <v>81986</v>
      </c>
      <c r="N480" s="41">
        <v>499748</v>
      </c>
      <c r="O480" s="42">
        <v>0</v>
      </c>
      <c r="P480" s="43">
        <v>0</v>
      </c>
      <c r="Q480" s="41">
        <v>0</v>
      </c>
      <c r="R480" s="42">
        <v>11991</v>
      </c>
      <c r="S480" s="43">
        <v>14454</v>
      </c>
      <c r="T480" s="44">
        <v>26445</v>
      </c>
      <c r="U480" s="45">
        <v>429753</v>
      </c>
      <c r="V480" s="43">
        <v>96440</v>
      </c>
      <c r="W480" s="44">
        <v>526193</v>
      </c>
      <c r="X480" s="45">
        <v>73807</v>
      </c>
      <c r="Y480" s="46">
        <v>12.3</v>
      </c>
      <c r="Z480" s="47">
        <f t="shared" si="14"/>
        <v>170247</v>
      </c>
      <c r="AA480" s="46">
        <f t="shared" si="15"/>
        <v>28.37</v>
      </c>
      <c r="AB480" s="48" t="s">
        <v>528</v>
      </c>
      <c r="AC480" s="48" t="s">
        <v>508</v>
      </c>
      <c r="AD480" s="49"/>
    </row>
    <row r="481" spans="2:30" x14ac:dyDescent="0.15">
      <c r="B481" s="38" t="s">
        <v>497</v>
      </c>
      <c r="C481" s="39" t="s">
        <v>498</v>
      </c>
      <c r="D481" s="39" t="s">
        <v>541</v>
      </c>
      <c r="E481" s="39" t="s">
        <v>849</v>
      </c>
      <c r="F481" s="40" t="s">
        <v>510</v>
      </c>
      <c r="G481" s="40" t="s">
        <v>523</v>
      </c>
      <c r="H481" s="41">
        <v>600000</v>
      </c>
      <c r="I481" s="42">
        <v>0</v>
      </c>
      <c r="J481" s="43">
        <v>0</v>
      </c>
      <c r="K481" s="41">
        <v>0</v>
      </c>
      <c r="L481" s="42">
        <v>417762</v>
      </c>
      <c r="M481" s="43">
        <v>81986</v>
      </c>
      <c r="N481" s="41">
        <v>499748</v>
      </c>
      <c r="O481" s="42">
        <v>0</v>
      </c>
      <c r="P481" s="43">
        <v>0</v>
      </c>
      <c r="Q481" s="41">
        <v>0</v>
      </c>
      <c r="R481" s="42">
        <v>11991</v>
      </c>
      <c r="S481" s="43">
        <v>14454</v>
      </c>
      <c r="T481" s="44">
        <v>26445</v>
      </c>
      <c r="U481" s="45">
        <v>429753</v>
      </c>
      <c r="V481" s="43">
        <v>96440</v>
      </c>
      <c r="W481" s="44">
        <v>526193</v>
      </c>
      <c r="X481" s="45">
        <v>73807</v>
      </c>
      <c r="Y481" s="46">
        <v>12.3</v>
      </c>
      <c r="Z481" s="47">
        <f t="shared" si="14"/>
        <v>170247</v>
      </c>
      <c r="AA481" s="46">
        <f t="shared" si="15"/>
        <v>28.37</v>
      </c>
      <c r="AB481" s="48" t="s">
        <v>528</v>
      </c>
      <c r="AC481" s="48" t="s">
        <v>508</v>
      </c>
      <c r="AD481" s="49"/>
    </row>
    <row r="482" spans="2:30" x14ac:dyDescent="0.15">
      <c r="B482" s="38" t="s">
        <v>0</v>
      </c>
      <c r="C482" s="39" t="s">
        <v>0</v>
      </c>
      <c r="D482" s="39"/>
      <c r="E482" s="39"/>
      <c r="F482" s="40"/>
      <c r="G482" s="40"/>
      <c r="H482" s="41"/>
      <c r="I482" s="42"/>
      <c r="J482" s="43"/>
      <c r="K482" s="41"/>
      <c r="L482" s="42"/>
      <c r="M482" s="43"/>
      <c r="N482" s="41"/>
      <c r="O482" s="42"/>
      <c r="P482" s="43"/>
      <c r="Q482" s="41"/>
      <c r="R482" s="42"/>
      <c r="S482" s="43"/>
      <c r="T482" s="44"/>
      <c r="U482" s="45"/>
      <c r="V482" s="43"/>
      <c r="W482" s="44"/>
      <c r="X482" s="45"/>
      <c r="Y482" s="46"/>
      <c r="Z482" s="47"/>
      <c r="AA482" s="46"/>
      <c r="AB482" s="48"/>
      <c r="AC482" s="48"/>
      <c r="AD482" s="49"/>
    </row>
    <row r="483" spans="2:30" x14ac:dyDescent="0.15">
      <c r="B483" s="38" t="s">
        <v>846</v>
      </c>
      <c r="C483" s="39" t="s">
        <v>499</v>
      </c>
      <c r="D483" s="39" t="s">
        <v>536</v>
      </c>
      <c r="E483" s="39"/>
      <c r="F483" s="40" t="s">
        <v>509</v>
      </c>
      <c r="G483" s="40" t="s">
        <v>516</v>
      </c>
      <c r="H483" s="41">
        <v>367200</v>
      </c>
      <c r="I483" s="42">
        <v>0</v>
      </c>
      <c r="J483" s="43">
        <v>0</v>
      </c>
      <c r="K483" s="41">
        <v>0</v>
      </c>
      <c r="L483" s="42">
        <v>97116</v>
      </c>
      <c r="M483" s="43">
        <v>23686</v>
      </c>
      <c r="N483" s="41">
        <v>120802</v>
      </c>
      <c r="O483" s="42">
        <v>0</v>
      </c>
      <c r="P483" s="43">
        <v>0</v>
      </c>
      <c r="Q483" s="41">
        <v>0</v>
      </c>
      <c r="R483" s="42">
        <v>25183</v>
      </c>
      <c r="S483" s="43">
        <v>8926</v>
      </c>
      <c r="T483" s="44">
        <v>34109</v>
      </c>
      <c r="U483" s="45">
        <v>122299</v>
      </c>
      <c r="V483" s="43">
        <v>32612</v>
      </c>
      <c r="W483" s="44">
        <v>154911</v>
      </c>
      <c r="X483" s="45">
        <v>212289</v>
      </c>
      <c r="Y483" s="46">
        <v>57.81</v>
      </c>
      <c r="Z483" s="47">
        <f t="shared" si="14"/>
        <v>244901</v>
      </c>
      <c r="AA483" s="46">
        <f t="shared" si="15"/>
        <v>66.69</v>
      </c>
      <c r="AB483" s="48" t="s">
        <v>525</v>
      </c>
      <c r="AC483" s="48" t="s">
        <v>508</v>
      </c>
      <c r="AD483" s="49"/>
    </row>
    <row r="484" spans="2:30" x14ac:dyDescent="0.15">
      <c r="B484" s="38" t="s">
        <v>500</v>
      </c>
      <c r="C484" s="39" t="s">
        <v>501</v>
      </c>
      <c r="D484" s="39" t="s">
        <v>536</v>
      </c>
      <c r="E484" s="39" t="s">
        <v>849</v>
      </c>
      <c r="F484" s="40" t="s">
        <v>509</v>
      </c>
      <c r="G484" s="40" t="s">
        <v>516</v>
      </c>
      <c r="H484" s="41">
        <v>367200</v>
      </c>
      <c r="I484" s="42">
        <v>0</v>
      </c>
      <c r="J484" s="43">
        <v>0</v>
      </c>
      <c r="K484" s="41">
        <v>0</v>
      </c>
      <c r="L484" s="42">
        <v>97116</v>
      </c>
      <c r="M484" s="43">
        <v>23686</v>
      </c>
      <c r="N484" s="41">
        <v>120802</v>
      </c>
      <c r="O484" s="42">
        <v>0</v>
      </c>
      <c r="P484" s="43">
        <v>0</v>
      </c>
      <c r="Q484" s="41">
        <v>0</v>
      </c>
      <c r="R484" s="42">
        <v>25183</v>
      </c>
      <c r="S484" s="43">
        <v>8926</v>
      </c>
      <c r="T484" s="44">
        <v>34109</v>
      </c>
      <c r="U484" s="45">
        <v>122299</v>
      </c>
      <c r="V484" s="43">
        <v>32612</v>
      </c>
      <c r="W484" s="44">
        <v>154911</v>
      </c>
      <c r="X484" s="45">
        <v>212289</v>
      </c>
      <c r="Y484" s="46">
        <v>57.81</v>
      </c>
      <c r="Z484" s="47">
        <f t="shared" si="14"/>
        <v>244901</v>
      </c>
      <c r="AA484" s="46">
        <f t="shared" si="15"/>
        <v>66.69</v>
      </c>
      <c r="AB484" s="48" t="s">
        <v>525</v>
      </c>
      <c r="AC484" s="48" t="s">
        <v>508</v>
      </c>
      <c r="AD484" s="49"/>
    </row>
    <row r="485" spans="2:30" x14ac:dyDescent="0.15">
      <c r="B485" s="38" t="s">
        <v>0</v>
      </c>
      <c r="C485" s="39" t="s">
        <v>0</v>
      </c>
      <c r="D485" s="39"/>
      <c r="E485" s="39"/>
      <c r="F485" s="40"/>
      <c r="G485" s="40"/>
      <c r="H485" s="41"/>
      <c r="I485" s="42"/>
      <c r="J485" s="43"/>
      <c r="K485" s="41"/>
      <c r="L485" s="42"/>
      <c r="M485" s="43"/>
      <c r="N485" s="41"/>
      <c r="O485" s="42"/>
      <c r="P485" s="43"/>
      <c r="Q485" s="41"/>
      <c r="R485" s="42"/>
      <c r="S485" s="43"/>
      <c r="T485" s="44"/>
      <c r="U485" s="45"/>
      <c r="V485" s="43"/>
      <c r="W485" s="44"/>
      <c r="X485" s="45"/>
      <c r="Y485" s="46"/>
      <c r="Z485" s="47"/>
      <c r="AA485" s="46"/>
      <c r="AB485" s="48"/>
      <c r="AC485" s="48"/>
      <c r="AD485" s="49"/>
    </row>
    <row r="486" spans="2:30" x14ac:dyDescent="0.15">
      <c r="B486" s="38" t="s">
        <v>847</v>
      </c>
      <c r="C486" s="39" t="s">
        <v>502</v>
      </c>
      <c r="D486" s="39" t="s">
        <v>526</v>
      </c>
      <c r="E486" s="39"/>
      <c r="F486" s="40" t="s">
        <v>511</v>
      </c>
      <c r="G486" s="40" t="s">
        <v>524</v>
      </c>
      <c r="H486" s="41">
        <v>40000</v>
      </c>
      <c r="I486" s="42">
        <v>0</v>
      </c>
      <c r="J486" s="43">
        <v>0</v>
      </c>
      <c r="K486" s="41">
        <v>0</v>
      </c>
      <c r="L486" s="42">
        <v>24867</v>
      </c>
      <c r="M486" s="43">
        <v>4880</v>
      </c>
      <c r="N486" s="41">
        <v>29747</v>
      </c>
      <c r="O486" s="42">
        <v>0</v>
      </c>
      <c r="P486" s="43">
        <v>0</v>
      </c>
      <c r="Q486" s="41">
        <v>0</v>
      </c>
      <c r="R486" s="42">
        <v>0</v>
      </c>
      <c r="S486" s="43">
        <v>861</v>
      </c>
      <c r="T486" s="44">
        <v>861</v>
      </c>
      <c r="U486" s="45">
        <v>24867</v>
      </c>
      <c r="V486" s="43">
        <v>5741</v>
      </c>
      <c r="W486" s="44">
        <v>30608</v>
      </c>
      <c r="X486" s="45">
        <v>9392</v>
      </c>
      <c r="Y486" s="46">
        <v>23.48</v>
      </c>
      <c r="Z486" s="47">
        <f t="shared" si="14"/>
        <v>15133</v>
      </c>
      <c r="AA486" s="46">
        <f t="shared" si="15"/>
        <v>37.83</v>
      </c>
      <c r="AB486" s="48" t="s">
        <v>525</v>
      </c>
      <c r="AC486" s="48" t="s">
        <v>508</v>
      </c>
      <c r="AD486" s="49"/>
    </row>
    <row r="487" spans="2:30" x14ac:dyDescent="0.15">
      <c r="B487" s="38" t="s">
        <v>503</v>
      </c>
      <c r="C487" s="39" t="s">
        <v>504</v>
      </c>
      <c r="D487" s="39" t="s">
        <v>526</v>
      </c>
      <c r="E487" s="39" t="s">
        <v>849</v>
      </c>
      <c r="F487" s="40" t="s">
        <v>511</v>
      </c>
      <c r="G487" s="40" t="s">
        <v>524</v>
      </c>
      <c r="H487" s="41">
        <v>40000</v>
      </c>
      <c r="I487" s="42">
        <v>0</v>
      </c>
      <c r="J487" s="43">
        <v>0</v>
      </c>
      <c r="K487" s="41">
        <v>0</v>
      </c>
      <c r="L487" s="42">
        <v>24867</v>
      </c>
      <c r="M487" s="43">
        <v>4880</v>
      </c>
      <c r="N487" s="41">
        <v>29747</v>
      </c>
      <c r="O487" s="42">
        <v>0</v>
      </c>
      <c r="P487" s="43">
        <v>0</v>
      </c>
      <c r="Q487" s="41">
        <v>0</v>
      </c>
      <c r="R487" s="42">
        <v>0</v>
      </c>
      <c r="S487" s="43">
        <v>861</v>
      </c>
      <c r="T487" s="44">
        <v>861</v>
      </c>
      <c r="U487" s="45">
        <v>24867</v>
      </c>
      <c r="V487" s="43">
        <v>5741</v>
      </c>
      <c r="W487" s="44">
        <v>30608</v>
      </c>
      <c r="X487" s="45">
        <v>9392</v>
      </c>
      <c r="Y487" s="46">
        <v>23.48</v>
      </c>
      <c r="Z487" s="47">
        <f t="shared" si="14"/>
        <v>15133</v>
      </c>
      <c r="AA487" s="46">
        <f t="shared" si="15"/>
        <v>37.83</v>
      </c>
      <c r="AB487" s="48" t="s">
        <v>525</v>
      </c>
      <c r="AC487" s="48" t="s">
        <v>508</v>
      </c>
      <c r="AD487" s="49"/>
    </row>
    <row r="488" spans="2:30" x14ac:dyDescent="0.15">
      <c r="B488" s="38" t="s">
        <v>0</v>
      </c>
      <c r="C488" s="39" t="s">
        <v>0</v>
      </c>
      <c r="D488" s="39"/>
      <c r="E488" s="39"/>
      <c r="F488" s="40"/>
      <c r="G488" s="40"/>
      <c r="H488" s="41"/>
      <c r="I488" s="42"/>
      <c r="J488" s="43"/>
      <c r="K488" s="41"/>
      <c r="L488" s="42"/>
      <c r="M488" s="43"/>
      <c r="N488" s="41"/>
      <c r="O488" s="42"/>
      <c r="P488" s="43"/>
      <c r="Q488" s="41"/>
      <c r="R488" s="42"/>
      <c r="S488" s="43"/>
      <c r="T488" s="44"/>
      <c r="U488" s="45"/>
      <c r="V488" s="43"/>
      <c r="W488" s="44"/>
      <c r="X488" s="45"/>
      <c r="Y488" s="46"/>
      <c r="Z488" s="47"/>
      <c r="AA488" s="46"/>
      <c r="AB488" s="48"/>
      <c r="AC488" s="48"/>
      <c r="AD488" s="49"/>
    </row>
    <row r="489" spans="2:30" x14ac:dyDescent="0.15">
      <c r="B489" s="38" t="s">
        <v>848</v>
      </c>
      <c r="C489" s="39" t="s">
        <v>505</v>
      </c>
      <c r="D489" s="39" t="s">
        <v>535</v>
      </c>
      <c r="E489" s="39"/>
      <c r="F489" s="40" t="s">
        <v>511</v>
      </c>
      <c r="G489" s="40" t="s">
        <v>517</v>
      </c>
      <c r="H489" s="41">
        <v>130000</v>
      </c>
      <c r="I489" s="42">
        <v>0</v>
      </c>
      <c r="J489" s="43">
        <v>0</v>
      </c>
      <c r="K489" s="41">
        <v>0</v>
      </c>
      <c r="L489" s="42">
        <v>7827</v>
      </c>
      <c r="M489" s="43">
        <v>1824</v>
      </c>
      <c r="N489" s="41">
        <v>9651</v>
      </c>
      <c r="O489" s="42">
        <v>0</v>
      </c>
      <c r="P489" s="43">
        <v>0</v>
      </c>
      <c r="Q489" s="41">
        <v>0</v>
      </c>
      <c r="R489" s="42">
        <v>361</v>
      </c>
      <c r="S489" s="43">
        <v>6262</v>
      </c>
      <c r="T489" s="44">
        <v>6623</v>
      </c>
      <c r="U489" s="45">
        <v>8188</v>
      </c>
      <c r="V489" s="43">
        <v>8086</v>
      </c>
      <c r="W489" s="44">
        <v>16274</v>
      </c>
      <c r="X489" s="45">
        <v>113726</v>
      </c>
      <c r="Y489" s="46">
        <v>87.48</v>
      </c>
      <c r="Z489" s="47">
        <f t="shared" si="14"/>
        <v>121812</v>
      </c>
      <c r="AA489" s="46">
        <f t="shared" si="15"/>
        <v>93.7</v>
      </c>
      <c r="AB489" s="48" t="s">
        <v>525</v>
      </c>
      <c r="AC489" s="48" t="s">
        <v>508</v>
      </c>
      <c r="AD489" s="49"/>
    </row>
    <row r="490" spans="2:30" x14ac:dyDescent="0.15">
      <c r="B490" s="38" t="s">
        <v>506</v>
      </c>
      <c r="C490" s="39" t="s">
        <v>507</v>
      </c>
      <c r="D490" s="39" t="s">
        <v>535</v>
      </c>
      <c r="E490" s="39" t="s">
        <v>849</v>
      </c>
      <c r="F490" s="40" t="s">
        <v>511</v>
      </c>
      <c r="G490" s="40" t="s">
        <v>517</v>
      </c>
      <c r="H490" s="41">
        <v>130000</v>
      </c>
      <c r="I490" s="42">
        <v>0</v>
      </c>
      <c r="J490" s="43">
        <v>0</v>
      </c>
      <c r="K490" s="41">
        <v>0</v>
      </c>
      <c r="L490" s="42">
        <v>7827</v>
      </c>
      <c r="M490" s="43">
        <v>1824</v>
      </c>
      <c r="N490" s="41">
        <v>9651</v>
      </c>
      <c r="O490" s="42">
        <v>0</v>
      </c>
      <c r="P490" s="43">
        <v>0</v>
      </c>
      <c r="Q490" s="41">
        <v>0</v>
      </c>
      <c r="R490" s="42">
        <v>361</v>
      </c>
      <c r="S490" s="43">
        <v>6262</v>
      </c>
      <c r="T490" s="44">
        <v>6623</v>
      </c>
      <c r="U490" s="45">
        <v>8188</v>
      </c>
      <c r="V490" s="43">
        <v>8086</v>
      </c>
      <c r="W490" s="44">
        <v>16274</v>
      </c>
      <c r="X490" s="45">
        <v>113726</v>
      </c>
      <c r="Y490" s="46">
        <v>87.48</v>
      </c>
      <c r="Z490" s="47">
        <f t="shared" si="14"/>
        <v>121812</v>
      </c>
      <c r="AA490" s="46">
        <f t="shared" si="15"/>
        <v>93.7</v>
      </c>
      <c r="AB490" s="48" t="s">
        <v>525</v>
      </c>
      <c r="AC490" s="48" t="s">
        <v>508</v>
      </c>
      <c r="AD490" s="49"/>
    </row>
    <row r="491" spans="2:30" ht="14.25" thickBot="1" x14ac:dyDescent="0.2">
      <c r="B491" s="38" t="s">
        <v>0</v>
      </c>
      <c r="C491" s="39" t="s">
        <v>0</v>
      </c>
      <c r="D491" s="39"/>
      <c r="E491" s="39"/>
      <c r="F491" s="40"/>
      <c r="G491" s="40"/>
      <c r="H491" s="41"/>
      <c r="I491" s="42"/>
      <c r="J491" s="43"/>
      <c r="K491" s="41"/>
      <c r="L491" s="42"/>
      <c r="M491" s="43"/>
      <c r="N491" s="41"/>
      <c r="O491" s="42"/>
      <c r="P491" s="43"/>
      <c r="Q491" s="41"/>
      <c r="R491" s="42"/>
      <c r="S491" s="43"/>
      <c r="T491" s="44"/>
      <c r="U491" s="45"/>
      <c r="V491" s="43"/>
      <c r="W491" s="44"/>
      <c r="X491" s="45"/>
      <c r="Y491" s="46"/>
      <c r="Z491" s="47"/>
      <c r="AA491" s="46"/>
      <c r="AB491" s="48"/>
      <c r="AC491" s="48"/>
      <c r="AD491" s="49"/>
    </row>
    <row r="492" spans="2:30" ht="15" thickTop="1" thickBot="1" x14ac:dyDescent="0.2">
      <c r="B492" s="50" t="s">
        <v>0</v>
      </c>
      <c r="C492" s="51" t="s">
        <v>686</v>
      </c>
      <c r="D492" s="52"/>
      <c r="E492" s="52"/>
      <c r="F492" s="53"/>
      <c r="G492" s="53"/>
      <c r="H492" s="54">
        <v>192633784</v>
      </c>
      <c r="I492" s="55">
        <v>130200</v>
      </c>
      <c r="J492" s="56">
        <v>0</v>
      </c>
      <c r="K492" s="54">
        <v>130200</v>
      </c>
      <c r="L492" s="55">
        <v>94742248</v>
      </c>
      <c r="M492" s="56">
        <v>18413824</v>
      </c>
      <c r="N492" s="54">
        <v>113156072</v>
      </c>
      <c r="O492" s="55">
        <v>30734595</v>
      </c>
      <c r="P492" s="56">
        <v>0</v>
      </c>
      <c r="Q492" s="54">
        <v>30734595</v>
      </c>
      <c r="R492" s="55">
        <v>4617359</v>
      </c>
      <c r="S492" s="56">
        <v>14418611</v>
      </c>
      <c r="T492" s="55">
        <v>19035970</v>
      </c>
      <c r="U492" s="57">
        <v>130224402</v>
      </c>
      <c r="V492" s="56">
        <v>32832435</v>
      </c>
      <c r="W492" s="55">
        <v>163056837</v>
      </c>
      <c r="X492" s="57">
        <v>29576947</v>
      </c>
      <c r="Y492" s="58">
        <v>15.35</v>
      </c>
      <c r="Z492" s="59">
        <f>H492-U492</f>
        <v>62409382</v>
      </c>
      <c r="AA492" s="58">
        <f>IF(H492=0,0,ROUND(Z492/H492%,2))</f>
        <v>32.4</v>
      </c>
      <c r="AB492" s="60"/>
      <c r="AC492" s="60"/>
    </row>
  </sheetData>
  <autoFilter ref="D5:G492" xr:uid="{00000000-0009-0000-0000-000000000000}"/>
  <mergeCells count="12">
    <mergeCell ref="Z4:AA4"/>
    <mergeCell ref="F1:G1"/>
    <mergeCell ref="I1:J1"/>
    <mergeCell ref="B4:B5"/>
    <mergeCell ref="C4:C5"/>
    <mergeCell ref="H4:H5"/>
    <mergeCell ref="I4:K4"/>
    <mergeCell ref="L4:N4"/>
    <mergeCell ref="O4:Q4"/>
    <mergeCell ref="R4:T4"/>
    <mergeCell ref="U4:W4"/>
    <mergeCell ref="X4:Y4"/>
  </mergeCells>
  <phoneticPr fontId="1"/>
  <conditionalFormatting sqref="B6:AA6">
    <cfRule type="expression" dxfId="11" priority="11" stopIfTrue="1">
      <formula>LEN($B6)=8</formula>
    </cfRule>
    <cfRule type="expression" dxfId="10" priority="12" stopIfTrue="1">
      <formula>LEN($B6)&lt;&gt;8</formula>
    </cfRule>
  </conditionalFormatting>
  <conditionalFormatting sqref="AB6">
    <cfRule type="expression" dxfId="9" priority="9" stopIfTrue="1">
      <formula>LEN($B6)=8</formula>
    </cfRule>
    <cfRule type="expression" dxfId="8" priority="10" stopIfTrue="1">
      <formula>LEN($B6)&lt;&gt;8</formula>
    </cfRule>
  </conditionalFormatting>
  <conditionalFormatting sqref="AC6">
    <cfRule type="expression" dxfId="7" priority="7" stopIfTrue="1">
      <formula>LEN($B6)=8</formula>
    </cfRule>
    <cfRule type="expression" dxfId="6" priority="8" stopIfTrue="1">
      <formula>LEN($B6)&lt;&gt;8</formula>
    </cfRule>
  </conditionalFormatting>
  <conditionalFormatting sqref="B7:AA491">
    <cfRule type="expression" dxfId="5" priority="5" stopIfTrue="1">
      <formula>LEN($B7)=8</formula>
    </cfRule>
    <cfRule type="expression" dxfId="4" priority="6" stopIfTrue="1">
      <formula>LEN($B7)&lt;&gt;8</formula>
    </cfRule>
  </conditionalFormatting>
  <conditionalFormatting sqref="AB7:AB491">
    <cfRule type="expression" dxfId="3" priority="3" stopIfTrue="1">
      <formula>LEN($B7)=8</formula>
    </cfRule>
    <cfRule type="expression" dxfId="2" priority="4" stopIfTrue="1">
      <formula>LEN($B7)&lt;&gt;8</formula>
    </cfRule>
  </conditionalFormatting>
  <conditionalFormatting sqref="AC7:AC491">
    <cfRule type="expression" dxfId="1" priority="1" stopIfTrue="1">
      <formula>LEN($B7)=8</formula>
    </cfRule>
    <cfRule type="expression" dxfId="0" priority="2" stopIfTrue="1">
      <formula>LEN($B7)&lt;&gt;8</formula>
    </cfRule>
  </conditionalFormatting>
  <pageMargins left="0.59055118110236227" right="0.39370078740157483" top="0.59055118110236227" bottom="0.39370078740157483" header="0.31496062992125984" footer="0.31496062992125984"/>
  <pageSetup paperSize="8" scale="67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4"/>
    <pageSetUpPr fitToPage="1"/>
  </sheetPr>
  <dimension ref="A1:AI59"/>
  <sheetViews>
    <sheetView showGridLines="0" zoomScale="75" zoomScaleNormal="75" workbookViewId="0">
      <pane xSplit="5" ySplit="7" topLeftCell="F8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4.25" style="62" bestFit="1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3" style="61" bestFit="1" customWidth="1"/>
    <col min="13" max="13" width="11.625" style="61" bestFit="1" customWidth="1"/>
    <col min="14" max="14" width="7.5" style="61" bestFit="1" customWidth="1"/>
    <col min="15" max="17" width="11.625" style="61" bestFit="1" customWidth="1"/>
    <col min="18" max="18" width="13" style="61" bestFit="1" customWidth="1"/>
    <col min="19" max="19" width="11.625" style="61" bestFit="1" customWidth="1"/>
    <col min="20" max="20" width="7.5" style="61" bestFit="1" customWidth="1"/>
    <col min="21" max="21" width="11.625" style="61" customWidth="1"/>
    <col min="22" max="22" width="9.75" style="61" bestFit="1" customWidth="1"/>
    <col min="23" max="24" width="11.625" style="62" bestFit="1" customWidth="1"/>
    <col min="25" max="25" width="11.5" style="62" customWidth="1"/>
    <col min="26" max="26" width="10.25" style="62" customWidth="1"/>
    <col min="27" max="27" width="11.625" style="62" bestFit="1" customWidth="1"/>
    <col min="28" max="28" width="11.5" style="62" customWidth="1"/>
    <col min="29" max="29" width="7.5" style="63" customWidth="1"/>
    <col min="30" max="30" width="12" style="62" customWidth="1"/>
    <col min="31" max="31" width="11.625" style="62" customWidth="1"/>
    <col min="32" max="32" width="13" style="61" bestFit="1" customWidth="1"/>
    <col min="33" max="33" width="7.5" style="61" customWidth="1"/>
    <col min="34" max="34" width="13" style="61" bestFit="1" customWidth="1"/>
    <col min="35" max="35" width="12.125" style="61" bestFit="1" customWidth="1"/>
    <col min="36" max="16384" width="9" style="61"/>
  </cols>
  <sheetData>
    <row r="1" spans="1:35" s="185" customFormat="1" x14ac:dyDescent="0.15">
      <c r="B1" s="185" t="s">
        <v>666</v>
      </c>
      <c r="C1" s="61"/>
      <c r="E1" s="188"/>
      <c r="F1" s="195">
        <v>44470</v>
      </c>
      <c r="G1" s="194" t="s">
        <v>667</v>
      </c>
      <c r="H1" s="195">
        <v>44500</v>
      </c>
      <c r="I1" s="190"/>
      <c r="J1" s="190"/>
      <c r="K1" s="189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9"/>
      <c r="AD1" s="188"/>
      <c r="AI1" s="196" t="s">
        <v>668</v>
      </c>
    </row>
    <row r="2" spans="1:35" s="185" customFormat="1" x14ac:dyDescent="0.15">
      <c r="B2" s="185" t="s">
        <v>887</v>
      </c>
      <c r="C2" s="61"/>
      <c r="E2" s="188"/>
      <c r="F2" s="195"/>
      <c r="G2" s="194"/>
      <c r="H2" s="191"/>
      <c r="I2" s="190"/>
      <c r="J2" s="190"/>
      <c r="K2" s="189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8"/>
      <c r="AI2" s="191">
        <v>44511</v>
      </c>
    </row>
    <row r="3" spans="1:35" s="185" customFormat="1" x14ac:dyDescent="0.15">
      <c r="C3" s="61"/>
      <c r="E3" s="188"/>
      <c r="F3" s="195"/>
      <c r="G3" s="194"/>
      <c r="H3" s="191"/>
      <c r="I3" s="190"/>
      <c r="J3" s="190"/>
      <c r="K3" s="189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9"/>
      <c r="AD3" s="188"/>
      <c r="AI3" s="193" t="s">
        <v>670</v>
      </c>
    </row>
    <row r="4" spans="1:35" s="185" customFormat="1" ht="14.25" thickBot="1" x14ac:dyDescent="0.2">
      <c r="A4" s="192"/>
      <c r="B4" s="192"/>
      <c r="E4" s="188"/>
      <c r="F4" s="191"/>
      <c r="G4" s="188"/>
      <c r="H4" s="191"/>
      <c r="I4" s="190"/>
      <c r="J4" s="190"/>
      <c r="K4" s="189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9"/>
      <c r="AD4" s="188"/>
      <c r="AE4" s="188"/>
    </row>
    <row r="5" spans="1:35" s="185" customFormat="1" ht="17.25" customHeight="1" x14ac:dyDescent="0.15">
      <c r="A5" s="287"/>
      <c r="B5" s="288" t="s">
        <v>678</v>
      </c>
      <c r="C5" s="291" t="s">
        <v>671</v>
      </c>
      <c r="D5" s="294" t="s">
        <v>672</v>
      </c>
      <c r="E5" s="297" t="s">
        <v>884</v>
      </c>
      <c r="F5" s="281" t="s">
        <v>883</v>
      </c>
      <c r="G5" s="282"/>
      <c r="H5" s="282"/>
      <c r="I5" s="187"/>
      <c r="J5" s="187"/>
      <c r="K5" s="260" t="s">
        <v>882</v>
      </c>
      <c r="L5" s="263" t="s">
        <v>881</v>
      </c>
      <c r="M5" s="266" t="s">
        <v>880</v>
      </c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8"/>
      <c r="AB5" s="269" t="s">
        <v>879</v>
      </c>
      <c r="AC5" s="269"/>
      <c r="AD5" s="269"/>
      <c r="AE5" s="270"/>
      <c r="AF5" s="271" t="s">
        <v>878</v>
      </c>
      <c r="AG5" s="272"/>
      <c r="AH5" s="272"/>
      <c r="AI5" s="273"/>
    </row>
    <row r="6" spans="1:35" s="185" customFormat="1" ht="17.25" customHeight="1" x14ac:dyDescent="0.15">
      <c r="A6" s="287"/>
      <c r="B6" s="289"/>
      <c r="C6" s="292"/>
      <c r="D6" s="295"/>
      <c r="E6" s="298"/>
      <c r="F6" s="283"/>
      <c r="G6" s="284"/>
      <c r="H6" s="284"/>
      <c r="I6" s="186"/>
      <c r="J6" s="186"/>
      <c r="K6" s="261"/>
      <c r="L6" s="264"/>
      <c r="M6" s="274" t="s">
        <v>1</v>
      </c>
      <c r="N6" s="275"/>
      <c r="O6" s="276"/>
      <c r="P6" s="274" t="s">
        <v>2</v>
      </c>
      <c r="Q6" s="275"/>
      <c r="R6" s="277"/>
      <c r="S6" s="275" t="s">
        <v>3</v>
      </c>
      <c r="T6" s="275"/>
      <c r="U6" s="276"/>
      <c r="V6" s="274" t="s">
        <v>4</v>
      </c>
      <c r="W6" s="275"/>
      <c r="X6" s="276"/>
      <c r="Y6" s="278" t="s">
        <v>853</v>
      </c>
      <c r="Z6" s="279"/>
      <c r="AA6" s="280"/>
      <c r="AB6" s="254" t="s">
        <v>877</v>
      </c>
      <c r="AC6" s="255"/>
      <c r="AD6" s="256" t="s">
        <v>876</v>
      </c>
      <c r="AE6" s="257"/>
      <c r="AF6" s="254" t="s">
        <v>877</v>
      </c>
      <c r="AG6" s="255"/>
      <c r="AH6" s="258" t="s">
        <v>876</v>
      </c>
      <c r="AI6" s="259"/>
    </row>
    <row r="7" spans="1:35" s="170" customFormat="1" ht="30" customHeight="1" thickBot="1" x14ac:dyDescent="0.2">
      <c r="A7" s="287"/>
      <c r="B7" s="290"/>
      <c r="C7" s="293"/>
      <c r="D7" s="296"/>
      <c r="E7" s="299"/>
      <c r="F7" s="285"/>
      <c r="G7" s="286"/>
      <c r="H7" s="286"/>
      <c r="I7" s="184" t="s">
        <v>875</v>
      </c>
      <c r="J7" s="183" t="s">
        <v>874</v>
      </c>
      <c r="K7" s="262"/>
      <c r="L7" s="265"/>
      <c r="M7" s="180" t="s">
        <v>7</v>
      </c>
      <c r="N7" s="179" t="s">
        <v>8</v>
      </c>
      <c r="O7" s="182" t="s">
        <v>9</v>
      </c>
      <c r="P7" s="180" t="s">
        <v>7</v>
      </c>
      <c r="Q7" s="179" t="s">
        <v>8</v>
      </c>
      <c r="R7" s="181" t="s">
        <v>9</v>
      </c>
      <c r="S7" s="180" t="s">
        <v>7</v>
      </c>
      <c r="T7" s="179" t="s">
        <v>8</v>
      </c>
      <c r="U7" s="181" t="s">
        <v>9</v>
      </c>
      <c r="V7" s="180" t="s">
        <v>7</v>
      </c>
      <c r="W7" s="179" t="s">
        <v>8</v>
      </c>
      <c r="X7" s="178" t="s">
        <v>9</v>
      </c>
      <c r="Y7" s="177" t="s">
        <v>873</v>
      </c>
      <c r="Z7" s="176" t="s">
        <v>8</v>
      </c>
      <c r="AA7" s="175" t="s">
        <v>872</v>
      </c>
      <c r="AB7" s="174" t="s">
        <v>871</v>
      </c>
      <c r="AC7" s="173" t="s">
        <v>870</v>
      </c>
      <c r="AD7" s="172" t="s">
        <v>869</v>
      </c>
      <c r="AE7" s="171" t="s">
        <v>868</v>
      </c>
      <c r="AF7" s="174" t="s">
        <v>867</v>
      </c>
      <c r="AG7" s="173" t="s">
        <v>866</v>
      </c>
      <c r="AH7" s="172" t="s">
        <v>865</v>
      </c>
      <c r="AI7" s="171" t="s">
        <v>864</v>
      </c>
    </row>
    <row r="8" spans="1:35" ht="17.25" customHeight="1" x14ac:dyDescent="0.15">
      <c r="A8" s="108"/>
      <c r="B8" s="165" t="s">
        <v>863</v>
      </c>
      <c r="C8" s="164" t="s">
        <v>11</v>
      </c>
      <c r="D8" s="163" t="s">
        <v>12</v>
      </c>
      <c r="E8" s="162">
        <v>850000</v>
      </c>
      <c r="F8" s="161">
        <v>44490</v>
      </c>
      <c r="G8" s="160" t="s">
        <v>861</v>
      </c>
      <c r="H8" s="159">
        <v>44520</v>
      </c>
      <c r="I8" s="158">
        <f t="shared" ref="I8:I53" si="0">H8-F8+1</f>
        <v>31</v>
      </c>
      <c r="J8" s="157">
        <f t="shared" ref="J8:J53" si="1">IF(H8&gt;$H$1,$H$1-F8+1,I8)</f>
        <v>11</v>
      </c>
      <c r="K8" s="156">
        <f t="shared" ref="K8:K18" si="2">ROUND(J8/I8,3)</f>
        <v>0.35499999999999998</v>
      </c>
      <c r="L8" s="155">
        <f t="shared" ref="L8:L53" si="3">ROUNDDOWN(E8*K8,0)</f>
        <v>301750</v>
      </c>
      <c r="M8" s="155">
        <v>0</v>
      </c>
      <c r="N8" s="152">
        <v>0</v>
      </c>
      <c r="O8" s="154">
        <v>0</v>
      </c>
      <c r="P8" s="155">
        <v>194365</v>
      </c>
      <c r="Q8" s="152">
        <v>38144</v>
      </c>
      <c r="R8" s="151">
        <v>232509</v>
      </c>
      <c r="S8" s="154">
        <v>0</v>
      </c>
      <c r="T8" s="152">
        <v>0</v>
      </c>
      <c r="U8" s="155">
        <v>0</v>
      </c>
      <c r="V8" s="155">
        <v>0</v>
      </c>
      <c r="W8" s="152">
        <v>6723</v>
      </c>
      <c r="X8" s="154">
        <v>6723</v>
      </c>
      <c r="Y8" s="153">
        <v>194365</v>
      </c>
      <c r="Z8" s="152">
        <v>44867</v>
      </c>
      <c r="AA8" s="151">
        <v>239232</v>
      </c>
      <c r="AB8" s="151">
        <f t="shared" ref="AB8:AB53" si="4">L8-AA8</f>
        <v>62518</v>
      </c>
      <c r="AC8" s="149">
        <f t="shared" ref="AC8:AC53" si="5">IF(L8=0,0,AB8/L8)</f>
        <v>0.20718475559237778</v>
      </c>
      <c r="AD8" s="169">
        <f t="shared" ref="AD8:AD32" si="6">IF(E8=0,0,(ROUNDDOWN(AA8/K8,0)))</f>
        <v>673892</v>
      </c>
      <c r="AE8" s="168">
        <f t="shared" ref="AE8:AE32" si="7">E8-AD8</f>
        <v>176108</v>
      </c>
      <c r="AF8" s="151">
        <f t="shared" ref="AF8:AF53" si="8">L8-Y8</f>
        <v>107385</v>
      </c>
      <c r="AG8" s="149">
        <f t="shared" ref="AG8:AG53" si="9">IF(L8=0,0,AF8/L8)</f>
        <v>0.35587406793703397</v>
      </c>
      <c r="AH8" s="169">
        <f t="shared" ref="AH8:AH32" si="10">IF(E8=0,0,ROUNDDOWN(Y8/K8,0))</f>
        <v>547507</v>
      </c>
      <c r="AI8" s="168">
        <f t="shared" ref="AI8:AI32" si="11">E8-AH8</f>
        <v>302493</v>
      </c>
    </row>
    <row r="9" spans="1:35" ht="17.25" customHeight="1" x14ac:dyDescent="0.15">
      <c r="A9" s="108"/>
      <c r="B9" s="146" t="s">
        <v>863</v>
      </c>
      <c r="C9" s="145" t="s">
        <v>14</v>
      </c>
      <c r="D9" s="144" t="s">
        <v>15</v>
      </c>
      <c r="E9" s="143">
        <v>630000</v>
      </c>
      <c r="F9" s="142">
        <v>44495</v>
      </c>
      <c r="G9" s="141" t="s">
        <v>667</v>
      </c>
      <c r="H9" s="140">
        <v>44525</v>
      </c>
      <c r="I9" s="139">
        <f t="shared" si="0"/>
        <v>31</v>
      </c>
      <c r="J9" s="138">
        <f t="shared" si="1"/>
        <v>6</v>
      </c>
      <c r="K9" s="137">
        <f t="shared" si="2"/>
        <v>0.19400000000000001</v>
      </c>
      <c r="L9" s="136">
        <f t="shared" si="3"/>
        <v>122220</v>
      </c>
      <c r="M9" s="136">
        <v>0</v>
      </c>
      <c r="N9" s="133">
        <v>0</v>
      </c>
      <c r="O9" s="135">
        <v>0</v>
      </c>
      <c r="P9" s="136">
        <v>82114</v>
      </c>
      <c r="Q9" s="133">
        <v>19151</v>
      </c>
      <c r="R9" s="132">
        <v>101265</v>
      </c>
      <c r="S9" s="135">
        <v>0</v>
      </c>
      <c r="T9" s="133">
        <v>0</v>
      </c>
      <c r="U9" s="136">
        <v>0</v>
      </c>
      <c r="V9" s="136">
        <v>2291</v>
      </c>
      <c r="W9" s="133">
        <v>65691</v>
      </c>
      <c r="X9" s="135">
        <v>67982</v>
      </c>
      <c r="Y9" s="134">
        <v>84405</v>
      </c>
      <c r="Z9" s="133">
        <v>84842</v>
      </c>
      <c r="AA9" s="132">
        <v>169247</v>
      </c>
      <c r="AB9" s="131">
        <f t="shared" si="4"/>
        <v>-47027</v>
      </c>
      <c r="AC9" s="130">
        <f t="shared" si="5"/>
        <v>-0.38477335951562758</v>
      </c>
      <c r="AD9" s="129">
        <f t="shared" si="6"/>
        <v>872407</v>
      </c>
      <c r="AE9" s="128">
        <f t="shared" si="7"/>
        <v>-242407</v>
      </c>
      <c r="AF9" s="131">
        <f t="shared" si="8"/>
        <v>37815</v>
      </c>
      <c r="AG9" s="130">
        <f t="shared" si="9"/>
        <v>0.30940108001963673</v>
      </c>
      <c r="AH9" s="129">
        <f t="shared" si="10"/>
        <v>435077</v>
      </c>
      <c r="AI9" s="128">
        <f t="shared" si="11"/>
        <v>194923</v>
      </c>
    </row>
    <row r="10" spans="1:35" ht="17.25" customHeight="1" x14ac:dyDescent="0.15">
      <c r="A10" s="108"/>
      <c r="B10" s="146" t="s">
        <v>863</v>
      </c>
      <c r="C10" s="145" t="s">
        <v>17</v>
      </c>
      <c r="D10" s="144" t="s">
        <v>18</v>
      </c>
      <c r="E10" s="143">
        <v>540000</v>
      </c>
      <c r="F10" s="142">
        <v>44495</v>
      </c>
      <c r="G10" s="141" t="s">
        <v>667</v>
      </c>
      <c r="H10" s="140">
        <v>44525</v>
      </c>
      <c r="I10" s="139">
        <f t="shared" si="0"/>
        <v>31</v>
      </c>
      <c r="J10" s="138">
        <f t="shared" si="1"/>
        <v>6</v>
      </c>
      <c r="K10" s="137">
        <f t="shared" si="2"/>
        <v>0.19400000000000001</v>
      </c>
      <c r="L10" s="136">
        <f t="shared" si="3"/>
        <v>104760</v>
      </c>
      <c r="M10" s="136">
        <v>0</v>
      </c>
      <c r="N10" s="133">
        <v>0</v>
      </c>
      <c r="O10" s="135">
        <v>0</v>
      </c>
      <c r="P10" s="136">
        <v>52548</v>
      </c>
      <c r="Q10" s="133">
        <v>12254</v>
      </c>
      <c r="R10" s="132">
        <v>64802</v>
      </c>
      <c r="S10" s="135">
        <v>0</v>
      </c>
      <c r="T10" s="133">
        <v>0</v>
      </c>
      <c r="U10" s="136">
        <v>0</v>
      </c>
      <c r="V10" s="136">
        <v>2129</v>
      </c>
      <c r="W10" s="133">
        <v>42036</v>
      </c>
      <c r="X10" s="135">
        <v>44165</v>
      </c>
      <c r="Y10" s="134">
        <v>54677</v>
      </c>
      <c r="Z10" s="133">
        <v>54290</v>
      </c>
      <c r="AA10" s="132">
        <v>108967</v>
      </c>
      <c r="AB10" s="131">
        <f t="shared" si="4"/>
        <v>-4207</v>
      </c>
      <c r="AC10" s="130">
        <f t="shared" si="5"/>
        <v>-4.0158457426498664E-2</v>
      </c>
      <c r="AD10" s="129">
        <f t="shared" si="6"/>
        <v>561685</v>
      </c>
      <c r="AE10" s="128">
        <f t="shared" si="7"/>
        <v>-21685</v>
      </c>
      <c r="AF10" s="131">
        <f t="shared" si="8"/>
        <v>50083</v>
      </c>
      <c r="AG10" s="130">
        <f t="shared" si="9"/>
        <v>0.47807369224894997</v>
      </c>
      <c r="AH10" s="129">
        <f t="shared" si="10"/>
        <v>281840</v>
      </c>
      <c r="AI10" s="128">
        <f t="shared" si="11"/>
        <v>258160</v>
      </c>
    </row>
    <row r="11" spans="1:35" ht="17.25" customHeight="1" x14ac:dyDescent="0.15">
      <c r="A11" s="108"/>
      <c r="B11" s="146" t="s">
        <v>863</v>
      </c>
      <c r="C11" s="145" t="s">
        <v>663</v>
      </c>
      <c r="D11" s="144" t="s">
        <v>662</v>
      </c>
      <c r="E11" s="143">
        <v>750000</v>
      </c>
      <c r="F11" s="142">
        <v>44495</v>
      </c>
      <c r="G11" s="141" t="s">
        <v>667</v>
      </c>
      <c r="H11" s="140">
        <v>44525</v>
      </c>
      <c r="I11" s="139">
        <f t="shared" si="0"/>
        <v>31</v>
      </c>
      <c r="J11" s="138">
        <f t="shared" si="1"/>
        <v>6</v>
      </c>
      <c r="K11" s="137">
        <f t="shared" si="2"/>
        <v>0.19400000000000001</v>
      </c>
      <c r="L11" s="136">
        <f t="shared" si="3"/>
        <v>145500</v>
      </c>
      <c r="M11" s="136">
        <v>0</v>
      </c>
      <c r="N11" s="133">
        <v>0</v>
      </c>
      <c r="O11" s="135">
        <v>0</v>
      </c>
      <c r="P11" s="136">
        <v>0</v>
      </c>
      <c r="Q11" s="133">
        <v>0</v>
      </c>
      <c r="R11" s="132">
        <v>0</v>
      </c>
      <c r="S11" s="135">
        <v>0</v>
      </c>
      <c r="T11" s="133">
        <v>0</v>
      </c>
      <c r="U11" s="136">
        <v>0</v>
      </c>
      <c r="V11" s="136">
        <v>0</v>
      </c>
      <c r="W11" s="133">
        <v>0</v>
      </c>
      <c r="X11" s="135">
        <v>0</v>
      </c>
      <c r="Y11" s="134">
        <v>0</v>
      </c>
      <c r="Z11" s="133">
        <v>0</v>
      </c>
      <c r="AA11" s="132">
        <v>0</v>
      </c>
      <c r="AB11" s="131">
        <f t="shared" si="4"/>
        <v>145500</v>
      </c>
      <c r="AC11" s="130">
        <f t="shared" si="5"/>
        <v>1</v>
      </c>
      <c r="AD11" s="129">
        <f t="shared" si="6"/>
        <v>0</v>
      </c>
      <c r="AE11" s="128">
        <f t="shared" si="7"/>
        <v>750000</v>
      </c>
      <c r="AF11" s="131">
        <f t="shared" si="8"/>
        <v>145500</v>
      </c>
      <c r="AG11" s="130">
        <f t="shared" si="9"/>
        <v>1</v>
      </c>
      <c r="AH11" s="129">
        <f t="shared" si="10"/>
        <v>0</v>
      </c>
      <c r="AI11" s="128">
        <f t="shared" si="11"/>
        <v>750000</v>
      </c>
    </row>
    <row r="12" spans="1:35" ht="17.25" customHeight="1" x14ac:dyDescent="0.15">
      <c r="A12" s="108"/>
      <c r="B12" s="146" t="s">
        <v>863</v>
      </c>
      <c r="C12" s="145" t="s">
        <v>20</v>
      </c>
      <c r="D12" s="144" t="s">
        <v>21</v>
      </c>
      <c r="E12" s="143">
        <v>5500000</v>
      </c>
      <c r="F12" s="142">
        <v>44490</v>
      </c>
      <c r="G12" s="141" t="s">
        <v>667</v>
      </c>
      <c r="H12" s="140">
        <v>44520</v>
      </c>
      <c r="I12" s="139">
        <f t="shared" si="0"/>
        <v>31</v>
      </c>
      <c r="J12" s="138">
        <f t="shared" si="1"/>
        <v>11</v>
      </c>
      <c r="K12" s="137">
        <f t="shared" si="2"/>
        <v>0.35499999999999998</v>
      </c>
      <c r="L12" s="136">
        <f t="shared" si="3"/>
        <v>1952500</v>
      </c>
      <c r="M12" s="136">
        <v>0</v>
      </c>
      <c r="N12" s="133">
        <v>0</v>
      </c>
      <c r="O12" s="135">
        <v>0</v>
      </c>
      <c r="P12" s="136">
        <v>790438</v>
      </c>
      <c r="Q12" s="133">
        <v>184344</v>
      </c>
      <c r="R12" s="132">
        <v>974782</v>
      </c>
      <c r="S12" s="135">
        <v>182800</v>
      </c>
      <c r="T12" s="133">
        <v>0</v>
      </c>
      <c r="U12" s="136">
        <v>182800</v>
      </c>
      <c r="V12" s="136">
        <v>51049</v>
      </c>
      <c r="W12" s="133">
        <v>632361</v>
      </c>
      <c r="X12" s="135">
        <v>683410</v>
      </c>
      <c r="Y12" s="134">
        <v>1024287</v>
      </c>
      <c r="Z12" s="133">
        <v>816705</v>
      </c>
      <c r="AA12" s="132">
        <v>1840992</v>
      </c>
      <c r="AB12" s="131">
        <f t="shared" si="4"/>
        <v>111508</v>
      </c>
      <c r="AC12" s="130">
        <f t="shared" si="5"/>
        <v>5.7110371318822024E-2</v>
      </c>
      <c r="AD12" s="129">
        <f t="shared" si="6"/>
        <v>5185892</v>
      </c>
      <c r="AE12" s="128">
        <f t="shared" si="7"/>
        <v>314108</v>
      </c>
      <c r="AF12" s="131">
        <f t="shared" si="8"/>
        <v>928213</v>
      </c>
      <c r="AG12" s="130">
        <f t="shared" si="9"/>
        <v>0.47539718309859152</v>
      </c>
      <c r="AH12" s="129">
        <f t="shared" si="10"/>
        <v>2885315</v>
      </c>
      <c r="AI12" s="128">
        <f t="shared" si="11"/>
        <v>2614685</v>
      </c>
    </row>
    <row r="13" spans="1:35" ht="17.25" customHeight="1" x14ac:dyDescent="0.15">
      <c r="A13" s="108"/>
      <c r="B13" s="146" t="s">
        <v>863</v>
      </c>
      <c r="C13" s="145" t="s">
        <v>645</v>
      </c>
      <c r="D13" s="144" t="s">
        <v>644</v>
      </c>
      <c r="E13" s="143">
        <v>630000</v>
      </c>
      <c r="F13" s="142">
        <v>44490</v>
      </c>
      <c r="G13" s="141" t="s">
        <v>667</v>
      </c>
      <c r="H13" s="140">
        <v>44520</v>
      </c>
      <c r="I13" s="139">
        <f t="shared" si="0"/>
        <v>31</v>
      </c>
      <c r="J13" s="138">
        <f t="shared" si="1"/>
        <v>11</v>
      </c>
      <c r="K13" s="137">
        <f t="shared" si="2"/>
        <v>0.35499999999999998</v>
      </c>
      <c r="L13" s="136">
        <f t="shared" si="3"/>
        <v>223650</v>
      </c>
      <c r="M13" s="136">
        <v>0</v>
      </c>
      <c r="N13" s="133">
        <v>0</v>
      </c>
      <c r="O13" s="135">
        <v>0</v>
      </c>
      <c r="P13" s="136">
        <v>0</v>
      </c>
      <c r="Q13" s="133">
        <v>0</v>
      </c>
      <c r="R13" s="132">
        <v>0</v>
      </c>
      <c r="S13" s="135">
        <v>0</v>
      </c>
      <c r="T13" s="133">
        <v>0</v>
      </c>
      <c r="U13" s="136">
        <v>0</v>
      </c>
      <c r="V13" s="136">
        <v>0</v>
      </c>
      <c r="W13" s="133">
        <v>0</v>
      </c>
      <c r="X13" s="135">
        <v>0</v>
      </c>
      <c r="Y13" s="134">
        <v>0</v>
      </c>
      <c r="Z13" s="133">
        <v>0</v>
      </c>
      <c r="AA13" s="132">
        <v>0</v>
      </c>
      <c r="AB13" s="131">
        <f t="shared" si="4"/>
        <v>223650</v>
      </c>
      <c r="AC13" s="130">
        <f t="shared" si="5"/>
        <v>1</v>
      </c>
      <c r="AD13" s="129">
        <f t="shared" si="6"/>
        <v>0</v>
      </c>
      <c r="AE13" s="128">
        <f t="shared" si="7"/>
        <v>630000</v>
      </c>
      <c r="AF13" s="131">
        <f t="shared" si="8"/>
        <v>223650</v>
      </c>
      <c r="AG13" s="130">
        <f t="shared" si="9"/>
        <v>1</v>
      </c>
      <c r="AH13" s="129">
        <f t="shared" si="10"/>
        <v>0</v>
      </c>
      <c r="AI13" s="128">
        <f t="shared" si="11"/>
        <v>630000</v>
      </c>
    </row>
    <row r="14" spans="1:35" ht="17.25" customHeight="1" x14ac:dyDescent="0.15">
      <c r="A14" s="108"/>
      <c r="B14" s="146" t="s">
        <v>863</v>
      </c>
      <c r="C14" s="145" t="s">
        <v>626</v>
      </c>
      <c r="D14" s="144" t="s">
        <v>625</v>
      </c>
      <c r="E14" s="143">
        <v>2527000</v>
      </c>
      <c r="F14" s="142">
        <v>44244</v>
      </c>
      <c r="G14" s="141" t="s">
        <v>667</v>
      </c>
      <c r="H14" s="140">
        <v>44561</v>
      </c>
      <c r="I14" s="139">
        <f t="shared" si="0"/>
        <v>318</v>
      </c>
      <c r="J14" s="138">
        <f t="shared" si="1"/>
        <v>257</v>
      </c>
      <c r="K14" s="137">
        <f t="shared" si="2"/>
        <v>0.80800000000000005</v>
      </c>
      <c r="L14" s="136">
        <f t="shared" si="3"/>
        <v>2041816</v>
      </c>
      <c r="M14" s="136">
        <v>0</v>
      </c>
      <c r="N14" s="133">
        <v>0</v>
      </c>
      <c r="O14" s="135">
        <v>0</v>
      </c>
      <c r="P14" s="136">
        <v>552003</v>
      </c>
      <c r="Q14" s="133">
        <v>110809</v>
      </c>
      <c r="R14" s="132">
        <v>662812</v>
      </c>
      <c r="S14" s="135">
        <v>832342</v>
      </c>
      <c r="T14" s="133">
        <v>0</v>
      </c>
      <c r="U14" s="136">
        <v>832342</v>
      </c>
      <c r="V14" s="136">
        <v>123744</v>
      </c>
      <c r="W14" s="133">
        <v>390517</v>
      </c>
      <c r="X14" s="135">
        <v>514261</v>
      </c>
      <c r="Y14" s="134">
        <v>1508089</v>
      </c>
      <c r="Z14" s="133">
        <v>501326</v>
      </c>
      <c r="AA14" s="132">
        <v>2009415</v>
      </c>
      <c r="AB14" s="131">
        <f t="shared" si="4"/>
        <v>32401</v>
      </c>
      <c r="AC14" s="130">
        <f t="shared" si="5"/>
        <v>1.5868716867729511E-2</v>
      </c>
      <c r="AD14" s="129">
        <f t="shared" si="6"/>
        <v>2486899</v>
      </c>
      <c r="AE14" s="128">
        <f t="shared" si="7"/>
        <v>40101</v>
      </c>
      <c r="AF14" s="131">
        <f t="shared" si="8"/>
        <v>533727</v>
      </c>
      <c r="AG14" s="130">
        <f t="shared" si="9"/>
        <v>0.26139818671222087</v>
      </c>
      <c r="AH14" s="129">
        <f t="shared" si="10"/>
        <v>1866446</v>
      </c>
      <c r="AI14" s="128">
        <f t="shared" si="11"/>
        <v>660554</v>
      </c>
    </row>
    <row r="15" spans="1:35" ht="17.25" customHeight="1" x14ac:dyDescent="0.15">
      <c r="A15" s="108"/>
      <c r="B15" s="146" t="s">
        <v>863</v>
      </c>
      <c r="C15" s="145" t="s">
        <v>623</v>
      </c>
      <c r="D15" s="144" t="s">
        <v>622</v>
      </c>
      <c r="E15" s="143">
        <v>630000</v>
      </c>
      <c r="F15" s="142">
        <v>44490</v>
      </c>
      <c r="G15" s="141" t="s">
        <v>667</v>
      </c>
      <c r="H15" s="140">
        <v>44520</v>
      </c>
      <c r="I15" s="139">
        <f t="shared" si="0"/>
        <v>31</v>
      </c>
      <c r="J15" s="138">
        <f t="shared" si="1"/>
        <v>11</v>
      </c>
      <c r="K15" s="137">
        <f t="shared" si="2"/>
        <v>0.35499999999999998</v>
      </c>
      <c r="L15" s="136">
        <f t="shared" si="3"/>
        <v>223650</v>
      </c>
      <c r="M15" s="136">
        <v>0</v>
      </c>
      <c r="N15" s="133">
        <v>0</v>
      </c>
      <c r="O15" s="135">
        <v>0</v>
      </c>
      <c r="P15" s="136">
        <v>0</v>
      </c>
      <c r="Q15" s="133">
        <v>0</v>
      </c>
      <c r="R15" s="132">
        <v>0</v>
      </c>
      <c r="S15" s="135">
        <v>0</v>
      </c>
      <c r="T15" s="133">
        <v>0</v>
      </c>
      <c r="U15" s="136">
        <v>0</v>
      </c>
      <c r="V15" s="136">
        <v>0</v>
      </c>
      <c r="W15" s="133">
        <v>0</v>
      </c>
      <c r="X15" s="135">
        <v>0</v>
      </c>
      <c r="Y15" s="134">
        <v>0</v>
      </c>
      <c r="Z15" s="133">
        <v>0</v>
      </c>
      <c r="AA15" s="132">
        <v>0</v>
      </c>
      <c r="AB15" s="131">
        <f t="shared" si="4"/>
        <v>223650</v>
      </c>
      <c r="AC15" s="130">
        <f t="shared" si="5"/>
        <v>1</v>
      </c>
      <c r="AD15" s="129">
        <f t="shared" si="6"/>
        <v>0</v>
      </c>
      <c r="AE15" s="128">
        <f t="shared" si="7"/>
        <v>630000</v>
      </c>
      <c r="AF15" s="131">
        <f t="shared" si="8"/>
        <v>223650</v>
      </c>
      <c r="AG15" s="130">
        <f t="shared" si="9"/>
        <v>1</v>
      </c>
      <c r="AH15" s="129">
        <f t="shared" si="10"/>
        <v>0</v>
      </c>
      <c r="AI15" s="128">
        <f t="shared" si="11"/>
        <v>630000</v>
      </c>
    </row>
    <row r="16" spans="1:35" ht="17.25" customHeight="1" x14ac:dyDescent="0.15">
      <c r="A16" s="108"/>
      <c r="B16" s="146" t="s">
        <v>863</v>
      </c>
      <c r="C16" s="145" t="s">
        <v>614</v>
      </c>
      <c r="D16" s="144" t="s">
        <v>613</v>
      </c>
      <c r="E16" s="143">
        <v>102500</v>
      </c>
      <c r="F16" s="142">
        <v>44490</v>
      </c>
      <c r="G16" s="141" t="s">
        <v>667</v>
      </c>
      <c r="H16" s="140">
        <v>44520</v>
      </c>
      <c r="I16" s="139">
        <f t="shared" si="0"/>
        <v>31</v>
      </c>
      <c r="J16" s="138">
        <f t="shared" si="1"/>
        <v>11</v>
      </c>
      <c r="K16" s="137">
        <f t="shared" si="2"/>
        <v>0.35499999999999998</v>
      </c>
      <c r="L16" s="136">
        <f t="shared" si="3"/>
        <v>36387</v>
      </c>
      <c r="M16" s="136">
        <v>0</v>
      </c>
      <c r="N16" s="133">
        <v>0</v>
      </c>
      <c r="O16" s="135">
        <v>0</v>
      </c>
      <c r="P16" s="136">
        <v>0</v>
      </c>
      <c r="Q16" s="133">
        <v>0</v>
      </c>
      <c r="R16" s="132">
        <v>0</v>
      </c>
      <c r="S16" s="135">
        <v>0</v>
      </c>
      <c r="T16" s="133">
        <v>0</v>
      </c>
      <c r="U16" s="136">
        <v>0</v>
      </c>
      <c r="V16" s="136">
        <v>0</v>
      </c>
      <c r="W16" s="133">
        <v>0</v>
      </c>
      <c r="X16" s="135">
        <v>0</v>
      </c>
      <c r="Y16" s="134">
        <v>0</v>
      </c>
      <c r="Z16" s="133">
        <v>0</v>
      </c>
      <c r="AA16" s="132">
        <v>0</v>
      </c>
      <c r="AB16" s="131">
        <f t="shared" si="4"/>
        <v>36387</v>
      </c>
      <c r="AC16" s="130">
        <f t="shared" si="5"/>
        <v>1</v>
      </c>
      <c r="AD16" s="129">
        <f t="shared" si="6"/>
        <v>0</v>
      </c>
      <c r="AE16" s="128">
        <f t="shared" si="7"/>
        <v>102500</v>
      </c>
      <c r="AF16" s="131">
        <f t="shared" si="8"/>
        <v>36387</v>
      </c>
      <c r="AG16" s="130">
        <f t="shared" si="9"/>
        <v>1</v>
      </c>
      <c r="AH16" s="129">
        <f t="shared" si="10"/>
        <v>0</v>
      </c>
      <c r="AI16" s="128">
        <f t="shared" si="11"/>
        <v>102500</v>
      </c>
    </row>
    <row r="17" spans="1:35" ht="17.25" customHeight="1" x14ac:dyDescent="0.15">
      <c r="A17" s="108"/>
      <c r="B17" s="146" t="s">
        <v>863</v>
      </c>
      <c r="C17" s="145" t="s">
        <v>28</v>
      </c>
      <c r="D17" s="144" t="s">
        <v>29</v>
      </c>
      <c r="E17" s="143">
        <v>1000000</v>
      </c>
      <c r="F17" s="142">
        <v>44490</v>
      </c>
      <c r="G17" s="141" t="s">
        <v>667</v>
      </c>
      <c r="H17" s="140">
        <v>44520</v>
      </c>
      <c r="I17" s="139">
        <f t="shared" si="0"/>
        <v>31</v>
      </c>
      <c r="J17" s="138">
        <f t="shared" si="1"/>
        <v>11</v>
      </c>
      <c r="K17" s="137">
        <f t="shared" si="2"/>
        <v>0.35499999999999998</v>
      </c>
      <c r="L17" s="136">
        <f t="shared" si="3"/>
        <v>355000</v>
      </c>
      <c r="M17" s="136">
        <v>0</v>
      </c>
      <c r="N17" s="133">
        <v>0</v>
      </c>
      <c r="O17" s="135">
        <v>0</v>
      </c>
      <c r="P17" s="136">
        <v>60659</v>
      </c>
      <c r="Q17" s="133">
        <v>14147</v>
      </c>
      <c r="R17" s="132">
        <v>74806</v>
      </c>
      <c r="S17" s="135">
        <v>184800</v>
      </c>
      <c r="T17" s="133">
        <v>0</v>
      </c>
      <c r="U17" s="136">
        <v>184800</v>
      </c>
      <c r="V17" s="136">
        <v>336</v>
      </c>
      <c r="W17" s="133">
        <v>48529</v>
      </c>
      <c r="X17" s="135">
        <v>48865</v>
      </c>
      <c r="Y17" s="134">
        <v>245795</v>
      </c>
      <c r="Z17" s="133">
        <v>62676</v>
      </c>
      <c r="AA17" s="132">
        <v>308471</v>
      </c>
      <c r="AB17" s="131">
        <f t="shared" si="4"/>
        <v>46529</v>
      </c>
      <c r="AC17" s="130">
        <f t="shared" si="5"/>
        <v>0.13106760563380282</v>
      </c>
      <c r="AD17" s="129">
        <f t="shared" si="6"/>
        <v>868932</v>
      </c>
      <c r="AE17" s="128">
        <f t="shared" si="7"/>
        <v>131068</v>
      </c>
      <c r="AF17" s="131">
        <f t="shared" si="8"/>
        <v>109205</v>
      </c>
      <c r="AG17" s="130">
        <f t="shared" si="9"/>
        <v>0.30761971830985918</v>
      </c>
      <c r="AH17" s="129">
        <f t="shared" si="10"/>
        <v>692380</v>
      </c>
      <c r="AI17" s="128">
        <f t="shared" si="11"/>
        <v>307620</v>
      </c>
    </row>
    <row r="18" spans="1:35" ht="17.25" customHeight="1" x14ac:dyDescent="0.15">
      <c r="A18" s="108"/>
      <c r="B18" s="146" t="s">
        <v>863</v>
      </c>
      <c r="C18" s="145" t="s">
        <v>572</v>
      </c>
      <c r="D18" s="144" t="s">
        <v>571</v>
      </c>
      <c r="E18" s="143">
        <v>44822000</v>
      </c>
      <c r="F18" s="142">
        <v>44452</v>
      </c>
      <c r="G18" s="141" t="s">
        <v>667</v>
      </c>
      <c r="H18" s="140">
        <v>44651</v>
      </c>
      <c r="I18" s="139">
        <f t="shared" si="0"/>
        <v>200</v>
      </c>
      <c r="J18" s="138">
        <f t="shared" si="1"/>
        <v>49</v>
      </c>
      <c r="K18" s="137">
        <f t="shared" si="2"/>
        <v>0.245</v>
      </c>
      <c r="L18" s="136">
        <f t="shared" si="3"/>
        <v>10981390</v>
      </c>
      <c r="M18" s="136">
        <v>0</v>
      </c>
      <c r="N18" s="133">
        <v>0</v>
      </c>
      <c r="O18" s="135">
        <v>0</v>
      </c>
      <c r="P18" s="136">
        <v>136159</v>
      </c>
      <c r="Q18" s="133">
        <v>30911</v>
      </c>
      <c r="R18" s="132">
        <v>167070</v>
      </c>
      <c r="S18" s="135">
        <v>320000</v>
      </c>
      <c r="T18" s="133">
        <v>0</v>
      </c>
      <c r="U18" s="136">
        <v>320000</v>
      </c>
      <c r="V18" s="136">
        <v>117857</v>
      </c>
      <c r="W18" s="133">
        <v>112229</v>
      </c>
      <c r="X18" s="135">
        <v>230086</v>
      </c>
      <c r="Y18" s="134">
        <v>574016</v>
      </c>
      <c r="Z18" s="133">
        <v>143140</v>
      </c>
      <c r="AA18" s="132">
        <v>717156</v>
      </c>
      <c r="AB18" s="131">
        <f t="shared" si="4"/>
        <v>10264234</v>
      </c>
      <c r="AC18" s="130">
        <f t="shared" si="5"/>
        <v>0.93469351329840755</v>
      </c>
      <c r="AD18" s="129">
        <f t="shared" si="6"/>
        <v>2927167</v>
      </c>
      <c r="AE18" s="128">
        <f t="shared" si="7"/>
        <v>41894833</v>
      </c>
      <c r="AF18" s="131">
        <f t="shared" si="8"/>
        <v>10407374</v>
      </c>
      <c r="AG18" s="130">
        <f t="shared" si="9"/>
        <v>0.94772829304851203</v>
      </c>
      <c r="AH18" s="129">
        <f t="shared" si="10"/>
        <v>2342922</v>
      </c>
      <c r="AI18" s="128">
        <f t="shared" si="11"/>
        <v>42479078</v>
      </c>
    </row>
    <row r="19" spans="1:35" ht="17.25" customHeight="1" x14ac:dyDescent="0.15">
      <c r="A19" s="108"/>
      <c r="B19" s="197" t="s">
        <v>863</v>
      </c>
      <c r="C19" s="198" t="s">
        <v>568</v>
      </c>
      <c r="D19" s="199" t="s">
        <v>567</v>
      </c>
      <c r="E19" s="200">
        <v>7232500</v>
      </c>
      <c r="F19" s="201">
        <v>44461</v>
      </c>
      <c r="G19" s="202" t="s">
        <v>667</v>
      </c>
      <c r="H19" s="203">
        <v>44561</v>
      </c>
      <c r="I19" s="204">
        <f t="shared" si="0"/>
        <v>101</v>
      </c>
      <c r="J19" s="205">
        <f t="shared" si="1"/>
        <v>40</v>
      </c>
      <c r="K19" s="206">
        <v>0.27100000000000002</v>
      </c>
      <c r="L19" s="207">
        <f t="shared" si="3"/>
        <v>1960007</v>
      </c>
      <c r="M19" s="207">
        <v>0</v>
      </c>
      <c r="N19" s="208">
        <v>0</v>
      </c>
      <c r="O19" s="209">
        <v>0</v>
      </c>
      <c r="P19" s="207">
        <v>0</v>
      </c>
      <c r="Q19" s="208">
        <v>0</v>
      </c>
      <c r="R19" s="210">
        <v>0</v>
      </c>
      <c r="S19" s="209">
        <v>990600</v>
      </c>
      <c r="T19" s="208">
        <v>0</v>
      </c>
      <c r="U19" s="207">
        <v>990600</v>
      </c>
      <c r="V19" s="207">
        <v>0</v>
      </c>
      <c r="W19" s="208">
        <v>0</v>
      </c>
      <c r="X19" s="209">
        <v>0</v>
      </c>
      <c r="Y19" s="211">
        <v>990600</v>
      </c>
      <c r="Z19" s="208">
        <v>0</v>
      </c>
      <c r="AA19" s="210">
        <v>990600</v>
      </c>
      <c r="AB19" s="212">
        <f t="shared" si="4"/>
        <v>969407</v>
      </c>
      <c r="AC19" s="213">
        <f t="shared" si="5"/>
        <v>0.49459364175740189</v>
      </c>
      <c r="AD19" s="214">
        <f t="shared" si="6"/>
        <v>3655350</v>
      </c>
      <c r="AE19" s="215">
        <f t="shared" si="7"/>
        <v>3577150</v>
      </c>
      <c r="AF19" s="212">
        <f t="shared" si="8"/>
        <v>969407</v>
      </c>
      <c r="AG19" s="213">
        <f t="shared" si="9"/>
        <v>0.49459364175740189</v>
      </c>
      <c r="AH19" s="214">
        <f t="shared" si="10"/>
        <v>3655350</v>
      </c>
      <c r="AI19" s="215">
        <f t="shared" si="11"/>
        <v>3577150</v>
      </c>
    </row>
    <row r="20" spans="1:35" ht="17.25" customHeight="1" x14ac:dyDescent="0.15">
      <c r="A20" s="108"/>
      <c r="B20" s="146" t="s">
        <v>863</v>
      </c>
      <c r="C20" s="145" t="s">
        <v>554</v>
      </c>
      <c r="D20" s="144" t="s">
        <v>553</v>
      </c>
      <c r="E20" s="143">
        <v>1908400</v>
      </c>
      <c r="F20" s="142">
        <v>44470</v>
      </c>
      <c r="G20" s="141" t="s">
        <v>667</v>
      </c>
      <c r="H20" s="140">
        <v>44530</v>
      </c>
      <c r="I20" s="139">
        <f t="shared" si="0"/>
        <v>61</v>
      </c>
      <c r="J20" s="138">
        <f t="shared" si="1"/>
        <v>31</v>
      </c>
      <c r="K20" s="137">
        <f>ROUND(J20/I20,3)</f>
        <v>0.50800000000000001</v>
      </c>
      <c r="L20" s="136">
        <f t="shared" si="3"/>
        <v>969467</v>
      </c>
      <c r="M20" s="136">
        <v>0</v>
      </c>
      <c r="N20" s="133">
        <v>0</v>
      </c>
      <c r="O20" s="135">
        <v>0</v>
      </c>
      <c r="P20" s="136">
        <v>124253</v>
      </c>
      <c r="Q20" s="133">
        <v>28979</v>
      </c>
      <c r="R20" s="132">
        <v>153232</v>
      </c>
      <c r="S20" s="135">
        <v>300780</v>
      </c>
      <c r="T20" s="133">
        <v>0</v>
      </c>
      <c r="U20" s="136">
        <v>300780</v>
      </c>
      <c r="V20" s="136">
        <v>29342</v>
      </c>
      <c r="W20" s="133">
        <v>99404</v>
      </c>
      <c r="X20" s="135">
        <v>128746</v>
      </c>
      <c r="Y20" s="134">
        <v>454375</v>
      </c>
      <c r="Z20" s="133">
        <v>128383</v>
      </c>
      <c r="AA20" s="132">
        <v>582758</v>
      </c>
      <c r="AB20" s="131">
        <f t="shared" si="4"/>
        <v>386709</v>
      </c>
      <c r="AC20" s="130">
        <f t="shared" si="5"/>
        <v>0.39888825509274684</v>
      </c>
      <c r="AD20" s="129">
        <f t="shared" si="6"/>
        <v>1147161</v>
      </c>
      <c r="AE20" s="128">
        <f t="shared" si="7"/>
        <v>761239</v>
      </c>
      <c r="AF20" s="131">
        <f t="shared" si="8"/>
        <v>515092</v>
      </c>
      <c r="AG20" s="130">
        <f t="shared" si="9"/>
        <v>0.53131462958512254</v>
      </c>
      <c r="AH20" s="129">
        <f t="shared" si="10"/>
        <v>894438</v>
      </c>
      <c r="AI20" s="128">
        <f t="shared" si="11"/>
        <v>1013962</v>
      </c>
    </row>
    <row r="21" spans="1:35" ht="17.25" customHeight="1" x14ac:dyDescent="0.15">
      <c r="A21" s="108"/>
      <c r="B21" s="216" t="s">
        <v>863</v>
      </c>
      <c r="C21" s="217" t="s">
        <v>540</v>
      </c>
      <c r="D21" s="218" t="s">
        <v>539</v>
      </c>
      <c r="E21" s="219">
        <v>2040000</v>
      </c>
      <c r="F21" s="220">
        <v>44494</v>
      </c>
      <c r="G21" s="221" t="s">
        <v>667</v>
      </c>
      <c r="H21" s="222">
        <v>44530</v>
      </c>
      <c r="I21" s="223">
        <f t="shared" si="0"/>
        <v>37</v>
      </c>
      <c r="J21" s="224">
        <f t="shared" si="1"/>
        <v>7</v>
      </c>
      <c r="K21" s="225">
        <v>0.16700000000000001</v>
      </c>
      <c r="L21" s="226">
        <f t="shared" si="3"/>
        <v>340680</v>
      </c>
      <c r="M21" s="226">
        <v>0</v>
      </c>
      <c r="N21" s="227">
        <v>0</v>
      </c>
      <c r="O21" s="228">
        <v>0</v>
      </c>
      <c r="P21" s="226">
        <v>248357</v>
      </c>
      <c r="Q21" s="227">
        <v>40504</v>
      </c>
      <c r="R21" s="229">
        <v>288861</v>
      </c>
      <c r="S21" s="228">
        <v>0</v>
      </c>
      <c r="T21" s="227">
        <v>0</v>
      </c>
      <c r="U21" s="226">
        <v>0</v>
      </c>
      <c r="V21" s="226">
        <v>4038</v>
      </c>
      <c r="W21" s="227">
        <v>14530</v>
      </c>
      <c r="X21" s="228">
        <v>18568</v>
      </c>
      <c r="Y21" s="230">
        <v>252395</v>
      </c>
      <c r="Z21" s="227">
        <v>55034</v>
      </c>
      <c r="AA21" s="229">
        <v>307429</v>
      </c>
      <c r="AB21" s="231">
        <f t="shared" si="4"/>
        <v>33251</v>
      </c>
      <c r="AC21" s="232">
        <f t="shared" si="5"/>
        <v>9.7601855113302813E-2</v>
      </c>
      <c r="AD21" s="233">
        <f t="shared" si="6"/>
        <v>1840892</v>
      </c>
      <c r="AE21" s="234">
        <f t="shared" si="7"/>
        <v>199108</v>
      </c>
      <c r="AF21" s="231">
        <f t="shared" si="8"/>
        <v>88285</v>
      </c>
      <c r="AG21" s="232">
        <f t="shared" si="9"/>
        <v>0.2591434777503816</v>
      </c>
      <c r="AH21" s="233">
        <f t="shared" si="10"/>
        <v>1511347</v>
      </c>
      <c r="AI21" s="234">
        <f t="shared" si="11"/>
        <v>528653</v>
      </c>
    </row>
    <row r="22" spans="1:35" ht="17.25" customHeight="1" x14ac:dyDescent="0.15">
      <c r="A22" s="108"/>
      <c r="B22" s="165" t="s">
        <v>862</v>
      </c>
      <c r="C22" s="164" t="s">
        <v>24</v>
      </c>
      <c r="D22" s="163" t="s">
        <v>25</v>
      </c>
      <c r="E22" s="162">
        <v>2670000</v>
      </c>
      <c r="F22" s="161">
        <v>44495</v>
      </c>
      <c r="G22" s="160" t="s">
        <v>667</v>
      </c>
      <c r="H22" s="159">
        <v>44525</v>
      </c>
      <c r="I22" s="158">
        <f t="shared" si="0"/>
        <v>31</v>
      </c>
      <c r="J22" s="157">
        <f t="shared" si="1"/>
        <v>6</v>
      </c>
      <c r="K22" s="156">
        <f>ROUND(J22/I22,3)</f>
        <v>0.19400000000000001</v>
      </c>
      <c r="L22" s="155">
        <f t="shared" si="3"/>
        <v>517980</v>
      </c>
      <c r="M22" s="155">
        <v>0</v>
      </c>
      <c r="N22" s="152">
        <v>0</v>
      </c>
      <c r="O22" s="154">
        <v>0</v>
      </c>
      <c r="P22" s="155">
        <v>347593</v>
      </c>
      <c r="Q22" s="152">
        <v>56684</v>
      </c>
      <c r="R22" s="151">
        <v>404277</v>
      </c>
      <c r="S22" s="154">
        <v>92000</v>
      </c>
      <c r="T22" s="152">
        <v>0</v>
      </c>
      <c r="U22" s="155">
        <v>92000</v>
      </c>
      <c r="V22" s="155">
        <v>7981</v>
      </c>
      <c r="W22" s="152">
        <v>20332</v>
      </c>
      <c r="X22" s="154">
        <v>28313</v>
      </c>
      <c r="Y22" s="153">
        <v>447574</v>
      </c>
      <c r="Z22" s="152">
        <v>77016</v>
      </c>
      <c r="AA22" s="151">
        <v>524590</v>
      </c>
      <c r="AB22" s="150">
        <f t="shared" si="4"/>
        <v>-6610</v>
      </c>
      <c r="AC22" s="149">
        <f t="shared" si="5"/>
        <v>-1.276111046758562E-2</v>
      </c>
      <c r="AD22" s="148">
        <f t="shared" si="6"/>
        <v>2704072</v>
      </c>
      <c r="AE22" s="147">
        <f t="shared" si="7"/>
        <v>-34072</v>
      </c>
      <c r="AF22" s="150">
        <f t="shared" si="8"/>
        <v>70406</v>
      </c>
      <c r="AG22" s="149">
        <f t="shared" si="9"/>
        <v>0.13592416695625315</v>
      </c>
      <c r="AH22" s="148">
        <f t="shared" si="10"/>
        <v>2307082</v>
      </c>
      <c r="AI22" s="147">
        <f t="shared" si="11"/>
        <v>362918</v>
      </c>
    </row>
    <row r="23" spans="1:35" ht="17.25" customHeight="1" x14ac:dyDescent="0.15">
      <c r="A23" s="108"/>
      <c r="B23" s="197" t="s">
        <v>862</v>
      </c>
      <c r="C23" s="198" t="s">
        <v>574</v>
      </c>
      <c r="D23" s="199" t="s">
        <v>573</v>
      </c>
      <c r="E23" s="200">
        <v>4650000</v>
      </c>
      <c r="F23" s="201">
        <v>44440</v>
      </c>
      <c r="G23" s="202" t="s">
        <v>667</v>
      </c>
      <c r="H23" s="203">
        <v>44620</v>
      </c>
      <c r="I23" s="204">
        <f t="shared" si="0"/>
        <v>181</v>
      </c>
      <c r="J23" s="205">
        <f t="shared" si="1"/>
        <v>61</v>
      </c>
      <c r="K23" s="206">
        <v>0.35399999999999998</v>
      </c>
      <c r="L23" s="207">
        <f t="shared" si="3"/>
        <v>1646100</v>
      </c>
      <c r="M23" s="207">
        <v>0</v>
      </c>
      <c r="N23" s="208">
        <v>0</v>
      </c>
      <c r="O23" s="209">
        <v>0</v>
      </c>
      <c r="P23" s="207">
        <v>784067</v>
      </c>
      <c r="Q23" s="208">
        <v>154083</v>
      </c>
      <c r="R23" s="210">
        <v>938150</v>
      </c>
      <c r="S23" s="209">
        <v>0</v>
      </c>
      <c r="T23" s="208">
        <v>0</v>
      </c>
      <c r="U23" s="207">
        <v>0</v>
      </c>
      <c r="V23" s="207">
        <v>42878</v>
      </c>
      <c r="W23" s="208">
        <v>739834</v>
      </c>
      <c r="X23" s="209">
        <v>782712</v>
      </c>
      <c r="Y23" s="211">
        <v>826945</v>
      </c>
      <c r="Z23" s="208">
        <v>893917</v>
      </c>
      <c r="AA23" s="210">
        <v>1720862</v>
      </c>
      <c r="AB23" s="212">
        <f t="shared" si="4"/>
        <v>-74762</v>
      </c>
      <c r="AC23" s="213">
        <f t="shared" si="5"/>
        <v>-4.5417653848490371E-2</v>
      </c>
      <c r="AD23" s="214">
        <f t="shared" si="6"/>
        <v>4861192</v>
      </c>
      <c r="AE23" s="215">
        <f t="shared" si="7"/>
        <v>-211192</v>
      </c>
      <c r="AF23" s="212">
        <f t="shared" si="8"/>
        <v>819155</v>
      </c>
      <c r="AG23" s="213">
        <f t="shared" si="9"/>
        <v>0.49763380110564365</v>
      </c>
      <c r="AH23" s="214">
        <f t="shared" si="10"/>
        <v>2336002</v>
      </c>
      <c r="AI23" s="215">
        <f t="shared" si="11"/>
        <v>2313998</v>
      </c>
    </row>
    <row r="24" spans="1:35" ht="17.25" customHeight="1" x14ac:dyDescent="0.15">
      <c r="A24" s="108"/>
      <c r="B24" s="146" t="s">
        <v>862</v>
      </c>
      <c r="C24" s="145" t="s">
        <v>31</v>
      </c>
      <c r="D24" s="144" t="s">
        <v>32</v>
      </c>
      <c r="E24" s="143">
        <v>2600000</v>
      </c>
      <c r="F24" s="142">
        <v>44495</v>
      </c>
      <c r="G24" s="141" t="s">
        <v>667</v>
      </c>
      <c r="H24" s="140">
        <v>44525</v>
      </c>
      <c r="I24" s="139">
        <f t="shared" si="0"/>
        <v>31</v>
      </c>
      <c r="J24" s="138">
        <f t="shared" si="1"/>
        <v>6</v>
      </c>
      <c r="K24" s="137">
        <f>ROUND(J24/I24,3)</f>
        <v>0.19400000000000001</v>
      </c>
      <c r="L24" s="136">
        <f t="shared" si="3"/>
        <v>504400</v>
      </c>
      <c r="M24" s="136">
        <v>0</v>
      </c>
      <c r="N24" s="133">
        <v>0</v>
      </c>
      <c r="O24" s="135">
        <v>0</v>
      </c>
      <c r="P24" s="136">
        <v>191094</v>
      </c>
      <c r="Q24" s="133">
        <v>44567</v>
      </c>
      <c r="R24" s="132">
        <v>235661</v>
      </c>
      <c r="S24" s="135">
        <v>0</v>
      </c>
      <c r="T24" s="133">
        <v>0</v>
      </c>
      <c r="U24" s="136">
        <v>0</v>
      </c>
      <c r="V24" s="136">
        <v>62976</v>
      </c>
      <c r="W24" s="133">
        <v>152880</v>
      </c>
      <c r="X24" s="135">
        <v>215856</v>
      </c>
      <c r="Y24" s="134">
        <v>254070</v>
      </c>
      <c r="Z24" s="133">
        <v>197447</v>
      </c>
      <c r="AA24" s="132">
        <v>451517</v>
      </c>
      <c r="AB24" s="131">
        <f t="shared" si="4"/>
        <v>52883</v>
      </c>
      <c r="AC24" s="130">
        <f t="shared" si="5"/>
        <v>0.10484337827121332</v>
      </c>
      <c r="AD24" s="129">
        <f t="shared" si="6"/>
        <v>2327407</v>
      </c>
      <c r="AE24" s="128">
        <f t="shared" si="7"/>
        <v>272593</v>
      </c>
      <c r="AF24" s="131">
        <f t="shared" si="8"/>
        <v>250330</v>
      </c>
      <c r="AG24" s="130">
        <f t="shared" si="9"/>
        <v>0.49629262490087234</v>
      </c>
      <c r="AH24" s="129">
        <f t="shared" si="10"/>
        <v>1309639</v>
      </c>
      <c r="AI24" s="128">
        <f t="shared" si="11"/>
        <v>1290361</v>
      </c>
    </row>
    <row r="25" spans="1:35" ht="17.25" customHeight="1" x14ac:dyDescent="0.15">
      <c r="A25" s="108"/>
      <c r="B25" s="216" t="s">
        <v>862</v>
      </c>
      <c r="C25" s="217" t="s">
        <v>558</v>
      </c>
      <c r="D25" s="218" t="s">
        <v>557</v>
      </c>
      <c r="E25" s="219">
        <v>3725000</v>
      </c>
      <c r="F25" s="220">
        <v>44467</v>
      </c>
      <c r="G25" s="221" t="s">
        <v>667</v>
      </c>
      <c r="H25" s="222">
        <v>44620</v>
      </c>
      <c r="I25" s="223">
        <f t="shared" si="0"/>
        <v>154</v>
      </c>
      <c r="J25" s="224">
        <f t="shared" si="1"/>
        <v>34</v>
      </c>
      <c r="K25" s="225">
        <v>0.27800000000000002</v>
      </c>
      <c r="L25" s="226">
        <f t="shared" si="3"/>
        <v>1035550</v>
      </c>
      <c r="M25" s="226">
        <v>1418256</v>
      </c>
      <c r="N25" s="227">
        <v>0</v>
      </c>
      <c r="O25" s="228">
        <v>1418256</v>
      </c>
      <c r="P25" s="226">
        <v>736672</v>
      </c>
      <c r="Q25" s="227">
        <v>120139</v>
      </c>
      <c r="R25" s="229">
        <v>856811</v>
      </c>
      <c r="S25" s="228">
        <v>0</v>
      </c>
      <c r="T25" s="227">
        <v>0</v>
      </c>
      <c r="U25" s="226">
        <v>0</v>
      </c>
      <c r="V25" s="226">
        <v>1960</v>
      </c>
      <c r="W25" s="227">
        <v>43088</v>
      </c>
      <c r="X25" s="228">
        <v>45048</v>
      </c>
      <c r="Y25" s="230">
        <v>2156888</v>
      </c>
      <c r="Z25" s="227">
        <v>163227</v>
      </c>
      <c r="AA25" s="229">
        <v>2320115</v>
      </c>
      <c r="AB25" s="231">
        <f t="shared" si="4"/>
        <v>-1284565</v>
      </c>
      <c r="AC25" s="232">
        <f t="shared" si="5"/>
        <v>-1.2404664188112597</v>
      </c>
      <c r="AD25" s="233">
        <f t="shared" si="6"/>
        <v>8345737</v>
      </c>
      <c r="AE25" s="234">
        <f t="shared" si="7"/>
        <v>-4620737</v>
      </c>
      <c r="AF25" s="231">
        <f t="shared" si="8"/>
        <v>-1121338</v>
      </c>
      <c r="AG25" s="232">
        <f t="shared" si="9"/>
        <v>-1.0828429337067258</v>
      </c>
      <c r="AH25" s="233">
        <f t="shared" si="10"/>
        <v>7758589</v>
      </c>
      <c r="AI25" s="234">
        <f t="shared" si="11"/>
        <v>-4033589</v>
      </c>
    </row>
    <row r="26" spans="1:35" ht="17.25" customHeight="1" x14ac:dyDescent="0.15">
      <c r="A26" s="108"/>
      <c r="B26" s="165" t="s">
        <v>860</v>
      </c>
      <c r="C26" s="164" t="s">
        <v>657</v>
      </c>
      <c r="D26" s="163" t="s">
        <v>656</v>
      </c>
      <c r="E26" s="162">
        <v>650000</v>
      </c>
      <c r="F26" s="161">
        <v>44256</v>
      </c>
      <c r="G26" s="160" t="s">
        <v>667</v>
      </c>
      <c r="H26" s="159">
        <v>44620</v>
      </c>
      <c r="I26" s="158">
        <f t="shared" si="0"/>
        <v>365</v>
      </c>
      <c r="J26" s="157">
        <f t="shared" si="1"/>
        <v>245</v>
      </c>
      <c r="K26" s="156">
        <f t="shared" ref="K26:K31" si="12">ROUND(J26/I26,3)</f>
        <v>0.67100000000000004</v>
      </c>
      <c r="L26" s="155">
        <f t="shared" si="3"/>
        <v>436150</v>
      </c>
      <c r="M26" s="155">
        <v>0</v>
      </c>
      <c r="N26" s="152">
        <v>0</v>
      </c>
      <c r="O26" s="154">
        <v>0</v>
      </c>
      <c r="P26" s="155">
        <v>175765</v>
      </c>
      <c r="Q26" s="152">
        <v>28392</v>
      </c>
      <c r="R26" s="151">
        <v>204157</v>
      </c>
      <c r="S26" s="154">
        <v>0</v>
      </c>
      <c r="T26" s="152">
        <v>0</v>
      </c>
      <c r="U26" s="155">
        <v>0</v>
      </c>
      <c r="V26" s="155">
        <v>0</v>
      </c>
      <c r="W26" s="152">
        <v>13494</v>
      </c>
      <c r="X26" s="154">
        <v>13494</v>
      </c>
      <c r="Y26" s="153">
        <v>175765</v>
      </c>
      <c r="Z26" s="152">
        <v>41886</v>
      </c>
      <c r="AA26" s="151">
        <v>217651</v>
      </c>
      <c r="AB26" s="150">
        <f t="shared" si="4"/>
        <v>218499</v>
      </c>
      <c r="AC26" s="149">
        <f t="shared" si="5"/>
        <v>0.50097214261148693</v>
      </c>
      <c r="AD26" s="148">
        <f t="shared" si="6"/>
        <v>324368</v>
      </c>
      <c r="AE26" s="147">
        <f t="shared" si="7"/>
        <v>325632</v>
      </c>
      <c r="AF26" s="150">
        <f t="shared" si="8"/>
        <v>260385</v>
      </c>
      <c r="AG26" s="149">
        <f t="shared" si="9"/>
        <v>0.59700791012266419</v>
      </c>
      <c r="AH26" s="148">
        <f t="shared" si="10"/>
        <v>261944</v>
      </c>
      <c r="AI26" s="147">
        <f t="shared" si="11"/>
        <v>388056</v>
      </c>
    </row>
    <row r="27" spans="1:35" ht="17.25" customHeight="1" x14ac:dyDescent="0.15">
      <c r="A27" s="108"/>
      <c r="B27" s="146" t="s">
        <v>860</v>
      </c>
      <c r="C27" s="145" t="s">
        <v>654</v>
      </c>
      <c r="D27" s="144" t="s">
        <v>653</v>
      </c>
      <c r="E27" s="143">
        <v>480000</v>
      </c>
      <c r="F27" s="142">
        <v>44348</v>
      </c>
      <c r="G27" s="141" t="s">
        <v>667</v>
      </c>
      <c r="H27" s="140">
        <v>44712</v>
      </c>
      <c r="I27" s="139">
        <f t="shared" si="0"/>
        <v>365</v>
      </c>
      <c r="J27" s="138">
        <f t="shared" si="1"/>
        <v>153</v>
      </c>
      <c r="K27" s="137">
        <f t="shared" si="12"/>
        <v>0.41899999999999998</v>
      </c>
      <c r="L27" s="136">
        <f t="shared" si="3"/>
        <v>201120</v>
      </c>
      <c r="M27" s="136">
        <v>0</v>
      </c>
      <c r="N27" s="133">
        <v>0</v>
      </c>
      <c r="O27" s="135">
        <v>0</v>
      </c>
      <c r="P27" s="136">
        <v>0</v>
      </c>
      <c r="Q27" s="133">
        <v>0</v>
      </c>
      <c r="R27" s="132">
        <v>0</v>
      </c>
      <c r="S27" s="135">
        <v>0</v>
      </c>
      <c r="T27" s="133">
        <v>0</v>
      </c>
      <c r="U27" s="136">
        <v>0</v>
      </c>
      <c r="V27" s="136">
        <v>0</v>
      </c>
      <c r="W27" s="133">
        <v>0</v>
      </c>
      <c r="X27" s="135">
        <v>0</v>
      </c>
      <c r="Y27" s="134">
        <v>0</v>
      </c>
      <c r="Z27" s="133">
        <v>0</v>
      </c>
      <c r="AA27" s="132">
        <v>0</v>
      </c>
      <c r="AB27" s="131">
        <f t="shared" si="4"/>
        <v>201120</v>
      </c>
      <c r="AC27" s="130">
        <f t="shared" si="5"/>
        <v>1</v>
      </c>
      <c r="AD27" s="129">
        <f t="shared" si="6"/>
        <v>0</v>
      </c>
      <c r="AE27" s="128">
        <f t="shared" si="7"/>
        <v>480000</v>
      </c>
      <c r="AF27" s="131">
        <f t="shared" si="8"/>
        <v>201120</v>
      </c>
      <c r="AG27" s="130">
        <f t="shared" si="9"/>
        <v>1</v>
      </c>
      <c r="AH27" s="129">
        <f t="shared" si="10"/>
        <v>0</v>
      </c>
      <c r="AI27" s="128">
        <f t="shared" si="11"/>
        <v>480000</v>
      </c>
    </row>
    <row r="28" spans="1:35" ht="17.25" customHeight="1" x14ac:dyDescent="0.15">
      <c r="A28" s="108"/>
      <c r="B28" s="146" t="s">
        <v>860</v>
      </c>
      <c r="C28" s="145" t="s">
        <v>642</v>
      </c>
      <c r="D28" s="144" t="s">
        <v>641</v>
      </c>
      <c r="E28" s="143">
        <v>2400000</v>
      </c>
      <c r="F28" s="142">
        <v>44228</v>
      </c>
      <c r="G28" s="141" t="s">
        <v>667</v>
      </c>
      <c r="H28" s="140">
        <v>44592</v>
      </c>
      <c r="I28" s="139">
        <f t="shared" si="0"/>
        <v>365</v>
      </c>
      <c r="J28" s="138">
        <f t="shared" si="1"/>
        <v>273</v>
      </c>
      <c r="K28" s="137">
        <f t="shared" si="12"/>
        <v>0.748</v>
      </c>
      <c r="L28" s="136">
        <f t="shared" si="3"/>
        <v>1795200</v>
      </c>
      <c r="M28" s="136">
        <v>0</v>
      </c>
      <c r="N28" s="133">
        <v>0</v>
      </c>
      <c r="O28" s="135">
        <v>0</v>
      </c>
      <c r="P28" s="136">
        <v>286809</v>
      </c>
      <c r="Q28" s="133">
        <v>41164</v>
      </c>
      <c r="R28" s="132">
        <v>327973</v>
      </c>
      <c r="S28" s="135">
        <v>0</v>
      </c>
      <c r="T28" s="133">
        <v>0</v>
      </c>
      <c r="U28" s="136">
        <v>0</v>
      </c>
      <c r="V28" s="136">
        <v>1336</v>
      </c>
      <c r="W28" s="133">
        <v>9564</v>
      </c>
      <c r="X28" s="135">
        <v>10900</v>
      </c>
      <c r="Y28" s="134">
        <v>288145</v>
      </c>
      <c r="Z28" s="133">
        <v>50728</v>
      </c>
      <c r="AA28" s="132">
        <v>338873</v>
      </c>
      <c r="AB28" s="131">
        <f t="shared" si="4"/>
        <v>1456327</v>
      </c>
      <c r="AC28" s="130">
        <f t="shared" si="5"/>
        <v>0.81123384581105173</v>
      </c>
      <c r="AD28" s="129">
        <f t="shared" si="6"/>
        <v>453038</v>
      </c>
      <c r="AE28" s="128">
        <f t="shared" si="7"/>
        <v>1946962</v>
      </c>
      <c r="AF28" s="131">
        <f t="shared" si="8"/>
        <v>1507055</v>
      </c>
      <c r="AG28" s="130">
        <f t="shared" si="9"/>
        <v>0.83949142156862744</v>
      </c>
      <c r="AH28" s="129">
        <f t="shared" si="10"/>
        <v>385220</v>
      </c>
      <c r="AI28" s="128">
        <f t="shared" si="11"/>
        <v>2014780</v>
      </c>
    </row>
    <row r="29" spans="1:35" ht="17.25" customHeight="1" x14ac:dyDescent="0.15">
      <c r="A29" s="108"/>
      <c r="B29" s="146" t="s">
        <v>860</v>
      </c>
      <c r="C29" s="145" t="s">
        <v>632</v>
      </c>
      <c r="D29" s="144" t="s">
        <v>631</v>
      </c>
      <c r="E29" s="143">
        <v>800000</v>
      </c>
      <c r="F29" s="142">
        <v>44470</v>
      </c>
      <c r="G29" s="141" t="s">
        <v>667</v>
      </c>
      <c r="H29" s="140">
        <v>44834</v>
      </c>
      <c r="I29" s="139">
        <f t="shared" si="0"/>
        <v>365</v>
      </c>
      <c r="J29" s="138">
        <f t="shared" si="1"/>
        <v>31</v>
      </c>
      <c r="K29" s="137">
        <f t="shared" si="12"/>
        <v>8.5000000000000006E-2</v>
      </c>
      <c r="L29" s="136">
        <f t="shared" si="3"/>
        <v>68000</v>
      </c>
      <c r="M29" s="136">
        <v>0</v>
      </c>
      <c r="N29" s="133">
        <v>0</v>
      </c>
      <c r="O29" s="135">
        <v>0</v>
      </c>
      <c r="P29" s="136">
        <v>0</v>
      </c>
      <c r="Q29" s="133">
        <v>0</v>
      </c>
      <c r="R29" s="132">
        <v>0</v>
      </c>
      <c r="S29" s="135">
        <v>0</v>
      </c>
      <c r="T29" s="133">
        <v>0</v>
      </c>
      <c r="U29" s="136">
        <v>0</v>
      </c>
      <c r="V29" s="136">
        <v>0</v>
      </c>
      <c r="W29" s="133">
        <v>0</v>
      </c>
      <c r="X29" s="135">
        <v>0</v>
      </c>
      <c r="Y29" s="134">
        <v>0</v>
      </c>
      <c r="Z29" s="133">
        <v>0</v>
      </c>
      <c r="AA29" s="132">
        <v>0</v>
      </c>
      <c r="AB29" s="131">
        <f t="shared" si="4"/>
        <v>68000</v>
      </c>
      <c r="AC29" s="130">
        <f t="shared" si="5"/>
        <v>1</v>
      </c>
      <c r="AD29" s="129">
        <f t="shared" si="6"/>
        <v>0</v>
      </c>
      <c r="AE29" s="128">
        <f t="shared" si="7"/>
        <v>800000</v>
      </c>
      <c r="AF29" s="131">
        <f t="shared" si="8"/>
        <v>68000</v>
      </c>
      <c r="AG29" s="130">
        <f t="shared" si="9"/>
        <v>1</v>
      </c>
      <c r="AH29" s="129">
        <f t="shared" si="10"/>
        <v>0</v>
      </c>
      <c r="AI29" s="128">
        <f t="shared" si="11"/>
        <v>800000</v>
      </c>
    </row>
    <row r="30" spans="1:35" ht="17.25" customHeight="1" x14ac:dyDescent="0.15">
      <c r="A30" s="108"/>
      <c r="B30" s="146" t="s">
        <v>860</v>
      </c>
      <c r="C30" s="145" t="s">
        <v>630</v>
      </c>
      <c r="D30" s="144" t="s">
        <v>629</v>
      </c>
      <c r="E30" s="143">
        <v>1000000</v>
      </c>
      <c r="F30" s="142">
        <v>44410</v>
      </c>
      <c r="G30" s="141" t="s">
        <v>667</v>
      </c>
      <c r="H30" s="140">
        <v>44561</v>
      </c>
      <c r="I30" s="139">
        <f t="shared" si="0"/>
        <v>152</v>
      </c>
      <c r="J30" s="138">
        <f t="shared" si="1"/>
        <v>91</v>
      </c>
      <c r="K30" s="137">
        <f t="shared" si="12"/>
        <v>0.59899999999999998</v>
      </c>
      <c r="L30" s="136">
        <f t="shared" si="3"/>
        <v>599000</v>
      </c>
      <c r="M30" s="136">
        <v>0</v>
      </c>
      <c r="N30" s="133">
        <v>0</v>
      </c>
      <c r="O30" s="135">
        <v>0</v>
      </c>
      <c r="P30" s="136">
        <v>416324</v>
      </c>
      <c r="Q30" s="133">
        <v>115833</v>
      </c>
      <c r="R30" s="132">
        <v>532157</v>
      </c>
      <c r="S30" s="135">
        <v>0</v>
      </c>
      <c r="T30" s="133">
        <v>0</v>
      </c>
      <c r="U30" s="136">
        <v>0</v>
      </c>
      <c r="V30" s="136">
        <v>8202</v>
      </c>
      <c r="W30" s="133">
        <v>27065</v>
      </c>
      <c r="X30" s="135">
        <v>35267</v>
      </c>
      <c r="Y30" s="134">
        <v>424526</v>
      </c>
      <c r="Z30" s="133">
        <v>142898</v>
      </c>
      <c r="AA30" s="132">
        <v>567424</v>
      </c>
      <c r="AB30" s="131">
        <f t="shared" si="4"/>
        <v>31576</v>
      </c>
      <c r="AC30" s="130">
        <f t="shared" si="5"/>
        <v>5.2714524207011684E-2</v>
      </c>
      <c r="AD30" s="129">
        <f t="shared" si="6"/>
        <v>947285</v>
      </c>
      <c r="AE30" s="128">
        <f t="shared" si="7"/>
        <v>52715</v>
      </c>
      <c r="AF30" s="131">
        <f t="shared" si="8"/>
        <v>174474</v>
      </c>
      <c r="AG30" s="130">
        <f t="shared" si="9"/>
        <v>0.2912754590984975</v>
      </c>
      <c r="AH30" s="129">
        <f t="shared" si="10"/>
        <v>708724</v>
      </c>
      <c r="AI30" s="128">
        <f t="shared" si="11"/>
        <v>291276</v>
      </c>
    </row>
    <row r="31" spans="1:35" ht="17.25" customHeight="1" x14ac:dyDescent="0.15">
      <c r="A31" s="108"/>
      <c r="B31" s="146" t="s">
        <v>860</v>
      </c>
      <c r="C31" s="145" t="s">
        <v>561</v>
      </c>
      <c r="D31" s="144" t="s">
        <v>560</v>
      </c>
      <c r="E31" s="143">
        <v>960000</v>
      </c>
      <c r="F31" s="142">
        <v>44470</v>
      </c>
      <c r="G31" s="141" t="s">
        <v>667</v>
      </c>
      <c r="H31" s="140">
        <v>44834</v>
      </c>
      <c r="I31" s="139">
        <f t="shared" si="0"/>
        <v>365</v>
      </c>
      <c r="J31" s="138">
        <f t="shared" si="1"/>
        <v>31</v>
      </c>
      <c r="K31" s="137">
        <f t="shared" si="12"/>
        <v>8.5000000000000006E-2</v>
      </c>
      <c r="L31" s="136">
        <f t="shared" si="3"/>
        <v>81600</v>
      </c>
      <c r="M31" s="136">
        <v>0</v>
      </c>
      <c r="N31" s="133">
        <v>0</v>
      </c>
      <c r="O31" s="135">
        <v>0</v>
      </c>
      <c r="P31" s="136">
        <v>0</v>
      </c>
      <c r="Q31" s="133">
        <v>0</v>
      </c>
      <c r="R31" s="132">
        <v>0</v>
      </c>
      <c r="S31" s="135">
        <v>0</v>
      </c>
      <c r="T31" s="133">
        <v>0</v>
      </c>
      <c r="U31" s="136">
        <v>0</v>
      </c>
      <c r="V31" s="136">
        <v>0</v>
      </c>
      <c r="W31" s="133">
        <v>0</v>
      </c>
      <c r="X31" s="135">
        <v>0</v>
      </c>
      <c r="Y31" s="134">
        <v>0</v>
      </c>
      <c r="Z31" s="133">
        <v>0</v>
      </c>
      <c r="AA31" s="132">
        <v>0</v>
      </c>
      <c r="AB31" s="131">
        <f t="shared" si="4"/>
        <v>81600</v>
      </c>
      <c r="AC31" s="130">
        <f t="shared" si="5"/>
        <v>1</v>
      </c>
      <c r="AD31" s="129">
        <f t="shared" si="6"/>
        <v>0</v>
      </c>
      <c r="AE31" s="128">
        <f t="shared" si="7"/>
        <v>960000</v>
      </c>
      <c r="AF31" s="131">
        <f t="shared" si="8"/>
        <v>81600</v>
      </c>
      <c r="AG31" s="130">
        <f t="shared" si="9"/>
        <v>1</v>
      </c>
      <c r="AH31" s="129">
        <f t="shared" si="10"/>
        <v>0</v>
      </c>
      <c r="AI31" s="128">
        <f t="shared" si="11"/>
        <v>960000</v>
      </c>
    </row>
    <row r="32" spans="1:35" ht="17.25" customHeight="1" x14ac:dyDescent="0.15">
      <c r="A32" s="108"/>
      <c r="B32" s="197" t="s">
        <v>860</v>
      </c>
      <c r="C32" s="198" t="s">
        <v>544</v>
      </c>
      <c r="D32" s="199" t="s">
        <v>543</v>
      </c>
      <c r="E32" s="200">
        <v>180000</v>
      </c>
      <c r="F32" s="201">
        <v>44470</v>
      </c>
      <c r="G32" s="202" t="s">
        <v>667</v>
      </c>
      <c r="H32" s="203">
        <v>44530</v>
      </c>
      <c r="I32" s="204">
        <f t="shared" si="0"/>
        <v>61</v>
      </c>
      <c r="J32" s="205">
        <f t="shared" si="1"/>
        <v>31</v>
      </c>
      <c r="K32" s="206">
        <v>0.5</v>
      </c>
      <c r="L32" s="207">
        <f t="shared" si="3"/>
        <v>90000</v>
      </c>
      <c r="M32" s="207">
        <v>0</v>
      </c>
      <c r="N32" s="208">
        <v>0</v>
      </c>
      <c r="O32" s="209">
        <v>0</v>
      </c>
      <c r="P32" s="207">
        <v>0</v>
      </c>
      <c r="Q32" s="208">
        <v>0</v>
      </c>
      <c r="R32" s="210">
        <v>0</v>
      </c>
      <c r="S32" s="209">
        <v>0</v>
      </c>
      <c r="T32" s="208">
        <v>0</v>
      </c>
      <c r="U32" s="207">
        <v>0</v>
      </c>
      <c r="V32" s="207">
        <v>0</v>
      </c>
      <c r="W32" s="208">
        <v>0</v>
      </c>
      <c r="X32" s="209">
        <v>0</v>
      </c>
      <c r="Y32" s="211">
        <v>0</v>
      </c>
      <c r="Z32" s="208">
        <v>0</v>
      </c>
      <c r="AA32" s="210">
        <v>0</v>
      </c>
      <c r="AB32" s="212">
        <f t="shared" si="4"/>
        <v>90000</v>
      </c>
      <c r="AC32" s="213">
        <f t="shared" si="5"/>
        <v>1</v>
      </c>
      <c r="AD32" s="214">
        <f t="shared" si="6"/>
        <v>0</v>
      </c>
      <c r="AE32" s="215">
        <f t="shared" si="7"/>
        <v>180000</v>
      </c>
      <c r="AF32" s="212">
        <f t="shared" si="8"/>
        <v>90000</v>
      </c>
      <c r="AG32" s="213">
        <f t="shared" si="9"/>
        <v>1</v>
      </c>
      <c r="AH32" s="214">
        <f t="shared" si="10"/>
        <v>0</v>
      </c>
      <c r="AI32" s="215">
        <f t="shared" si="11"/>
        <v>180000</v>
      </c>
    </row>
    <row r="33" spans="1:35" ht="17.25" customHeight="1" x14ac:dyDescent="0.15">
      <c r="A33" s="108"/>
      <c r="B33" s="197" t="s">
        <v>860</v>
      </c>
      <c r="C33" s="198" t="s">
        <v>533</v>
      </c>
      <c r="D33" s="199" t="s">
        <v>532</v>
      </c>
      <c r="E33" s="200">
        <v>1050000</v>
      </c>
      <c r="F33" s="201">
        <v>44497</v>
      </c>
      <c r="G33" s="202" t="s">
        <v>667</v>
      </c>
      <c r="H33" s="203">
        <v>44530</v>
      </c>
      <c r="I33" s="204">
        <f t="shared" si="0"/>
        <v>34</v>
      </c>
      <c r="J33" s="205">
        <f t="shared" si="1"/>
        <v>4</v>
      </c>
      <c r="K33" s="206">
        <v>0</v>
      </c>
      <c r="L33" s="207">
        <f t="shared" si="3"/>
        <v>0</v>
      </c>
      <c r="M33" s="207">
        <v>0</v>
      </c>
      <c r="N33" s="208">
        <v>0</v>
      </c>
      <c r="O33" s="209">
        <v>0</v>
      </c>
      <c r="P33" s="207">
        <v>0</v>
      </c>
      <c r="Q33" s="208">
        <v>0</v>
      </c>
      <c r="R33" s="210">
        <v>0</v>
      </c>
      <c r="S33" s="209">
        <v>0</v>
      </c>
      <c r="T33" s="208">
        <v>0</v>
      </c>
      <c r="U33" s="207">
        <v>0</v>
      </c>
      <c r="V33" s="207">
        <v>0</v>
      </c>
      <c r="W33" s="208">
        <v>0</v>
      </c>
      <c r="X33" s="209">
        <v>0</v>
      </c>
      <c r="Y33" s="211">
        <v>0</v>
      </c>
      <c r="Z33" s="208">
        <v>0</v>
      </c>
      <c r="AA33" s="210">
        <v>0</v>
      </c>
      <c r="AB33" s="212">
        <f t="shared" si="4"/>
        <v>0</v>
      </c>
      <c r="AC33" s="213">
        <f t="shared" si="5"/>
        <v>0</v>
      </c>
      <c r="AD33" s="214" t="s">
        <v>888</v>
      </c>
      <c r="AE33" s="215" t="s">
        <v>888</v>
      </c>
      <c r="AF33" s="212">
        <f t="shared" si="8"/>
        <v>0</v>
      </c>
      <c r="AG33" s="213">
        <f t="shared" si="9"/>
        <v>0</v>
      </c>
      <c r="AH33" s="214" t="s">
        <v>888</v>
      </c>
      <c r="AI33" s="215" t="s">
        <v>888</v>
      </c>
    </row>
    <row r="34" spans="1:35" ht="17.25" customHeight="1" x14ac:dyDescent="0.15">
      <c r="A34" s="108"/>
      <c r="B34" s="216" t="s">
        <v>860</v>
      </c>
      <c r="C34" s="217" t="s">
        <v>530</v>
      </c>
      <c r="D34" s="218" t="s">
        <v>529</v>
      </c>
      <c r="E34" s="219">
        <v>120000</v>
      </c>
      <c r="F34" s="220">
        <v>44497</v>
      </c>
      <c r="G34" s="221" t="s">
        <v>861</v>
      </c>
      <c r="H34" s="222">
        <v>44518</v>
      </c>
      <c r="I34" s="223">
        <f t="shared" si="0"/>
        <v>22</v>
      </c>
      <c r="J34" s="224">
        <f t="shared" si="1"/>
        <v>4</v>
      </c>
      <c r="K34" s="225">
        <v>0.5</v>
      </c>
      <c r="L34" s="226">
        <f t="shared" si="3"/>
        <v>60000</v>
      </c>
      <c r="M34" s="226">
        <v>0</v>
      </c>
      <c r="N34" s="227">
        <v>0</v>
      </c>
      <c r="O34" s="228">
        <v>0</v>
      </c>
      <c r="P34" s="226">
        <v>35974</v>
      </c>
      <c r="Q34" s="227">
        <v>7061</v>
      </c>
      <c r="R34" s="229">
        <v>43035</v>
      </c>
      <c r="S34" s="228">
        <v>0</v>
      </c>
      <c r="T34" s="227">
        <v>0</v>
      </c>
      <c r="U34" s="226">
        <v>0</v>
      </c>
      <c r="V34" s="226">
        <v>286</v>
      </c>
      <c r="W34" s="227">
        <v>1245</v>
      </c>
      <c r="X34" s="228">
        <v>1531</v>
      </c>
      <c r="Y34" s="230">
        <v>36260</v>
      </c>
      <c r="Z34" s="227">
        <v>8306</v>
      </c>
      <c r="AA34" s="229">
        <v>44566</v>
      </c>
      <c r="AB34" s="229">
        <f t="shared" si="4"/>
        <v>15434</v>
      </c>
      <c r="AC34" s="232">
        <f t="shared" si="5"/>
        <v>0.25723333333333331</v>
      </c>
      <c r="AD34" s="235">
        <f t="shared" ref="AD34:AD50" si="13">IF(E34=0,0,(ROUNDDOWN(AA34/K34,0)))</f>
        <v>89132</v>
      </c>
      <c r="AE34" s="236">
        <f t="shared" ref="AE34:AE50" si="14">E34-AD34</f>
        <v>30868</v>
      </c>
      <c r="AF34" s="229">
        <f t="shared" si="8"/>
        <v>23740</v>
      </c>
      <c r="AG34" s="232">
        <f t="shared" si="9"/>
        <v>0.39566666666666667</v>
      </c>
      <c r="AH34" s="235">
        <f t="shared" ref="AH34:AH50" si="15">IF(E34=0,0,ROUNDDOWN(Y34/K34,0))</f>
        <v>72520</v>
      </c>
      <c r="AI34" s="236">
        <f t="shared" ref="AI34:AI50" si="16">E34-AH34</f>
        <v>47480</v>
      </c>
    </row>
    <row r="35" spans="1:35" ht="17.25" customHeight="1" x14ac:dyDescent="0.15">
      <c r="A35" s="108"/>
      <c r="B35" s="165" t="s">
        <v>854</v>
      </c>
      <c r="C35" s="164" t="s">
        <v>659</v>
      </c>
      <c r="D35" s="163" t="s">
        <v>658</v>
      </c>
      <c r="E35" s="162">
        <v>108000</v>
      </c>
      <c r="F35" s="161">
        <v>44197</v>
      </c>
      <c r="G35" s="160" t="s">
        <v>667</v>
      </c>
      <c r="H35" s="159">
        <v>44561</v>
      </c>
      <c r="I35" s="158">
        <f t="shared" si="0"/>
        <v>365</v>
      </c>
      <c r="J35" s="157">
        <f t="shared" si="1"/>
        <v>304</v>
      </c>
      <c r="K35" s="156">
        <f>ROUND(J35/I35,3)</f>
        <v>0.83299999999999996</v>
      </c>
      <c r="L35" s="155">
        <f t="shared" si="3"/>
        <v>89964</v>
      </c>
      <c r="M35" s="155">
        <v>0</v>
      </c>
      <c r="N35" s="152">
        <v>0</v>
      </c>
      <c r="O35" s="154">
        <v>0</v>
      </c>
      <c r="P35" s="155">
        <v>2421</v>
      </c>
      <c r="Q35" s="152">
        <v>544</v>
      </c>
      <c r="R35" s="151">
        <v>2965</v>
      </c>
      <c r="S35" s="154">
        <v>0</v>
      </c>
      <c r="T35" s="152">
        <v>0</v>
      </c>
      <c r="U35" s="155">
        <v>0</v>
      </c>
      <c r="V35" s="155">
        <v>0</v>
      </c>
      <c r="W35" s="152">
        <v>269</v>
      </c>
      <c r="X35" s="154">
        <v>269</v>
      </c>
      <c r="Y35" s="153">
        <v>2421</v>
      </c>
      <c r="Z35" s="152">
        <v>813</v>
      </c>
      <c r="AA35" s="151">
        <v>3234</v>
      </c>
      <c r="AB35" s="150">
        <f t="shared" si="4"/>
        <v>86730</v>
      </c>
      <c r="AC35" s="149">
        <f t="shared" si="5"/>
        <v>0.96405228758169936</v>
      </c>
      <c r="AD35" s="148">
        <f t="shared" si="13"/>
        <v>3882</v>
      </c>
      <c r="AE35" s="147">
        <f t="shared" si="14"/>
        <v>104118</v>
      </c>
      <c r="AF35" s="150">
        <f t="shared" si="8"/>
        <v>87543</v>
      </c>
      <c r="AG35" s="149">
        <f t="shared" si="9"/>
        <v>0.97308923569427774</v>
      </c>
      <c r="AH35" s="148">
        <f t="shared" si="15"/>
        <v>2906</v>
      </c>
      <c r="AI35" s="147">
        <f t="shared" si="16"/>
        <v>105094</v>
      </c>
    </row>
    <row r="36" spans="1:35" ht="17.25" customHeight="1" x14ac:dyDescent="0.15">
      <c r="A36" s="108"/>
      <c r="B36" s="146" t="s">
        <v>854</v>
      </c>
      <c r="C36" s="145" t="s">
        <v>637</v>
      </c>
      <c r="D36" s="144" t="s">
        <v>636</v>
      </c>
      <c r="E36" s="143">
        <v>150000</v>
      </c>
      <c r="F36" s="142">
        <v>44440</v>
      </c>
      <c r="G36" s="141" t="s">
        <v>667</v>
      </c>
      <c r="H36" s="140">
        <v>44804</v>
      </c>
      <c r="I36" s="139">
        <f t="shared" si="0"/>
        <v>365</v>
      </c>
      <c r="J36" s="138">
        <f t="shared" si="1"/>
        <v>61</v>
      </c>
      <c r="K36" s="137">
        <f>ROUND(J36/I36,3)</f>
        <v>0.16700000000000001</v>
      </c>
      <c r="L36" s="136">
        <f t="shared" si="3"/>
        <v>25050</v>
      </c>
      <c r="M36" s="136">
        <v>0</v>
      </c>
      <c r="N36" s="133">
        <v>0</v>
      </c>
      <c r="O36" s="135">
        <v>0</v>
      </c>
      <c r="P36" s="136">
        <v>0</v>
      </c>
      <c r="Q36" s="133">
        <v>0</v>
      </c>
      <c r="R36" s="132">
        <v>0</v>
      </c>
      <c r="S36" s="135">
        <v>0</v>
      </c>
      <c r="T36" s="133">
        <v>0</v>
      </c>
      <c r="U36" s="136">
        <v>0</v>
      </c>
      <c r="V36" s="136">
        <v>0</v>
      </c>
      <c r="W36" s="133">
        <v>0</v>
      </c>
      <c r="X36" s="135">
        <v>0</v>
      </c>
      <c r="Y36" s="134">
        <v>0</v>
      </c>
      <c r="Z36" s="133">
        <v>0</v>
      </c>
      <c r="AA36" s="132">
        <v>0</v>
      </c>
      <c r="AB36" s="131">
        <f t="shared" si="4"/>
        <v>25050</v>
      </c>
      <c r="AC36" s="130">
        <f t="shared" si="5"/>
        <v>1</v>
      </c>
      <c r="AD36" s="129">
        <f t="shared" si="13"/>
        <v>0</v>
      </c>
      <c r="AE36" s="128">
        <f t="shared" si="14"/>
        <v>150000</v>
      </c>
      <c r="AF36" s="131">
        <f t="shared" si="8"/>
        <v>25050</v>
      </c>
      <c r="AG36" s="130">
        <f t="shared" si="9"/>
        <v>1</v>
      </c>
      <c r="AH36" s="129">
        <f t="shared" si="15"/>
        <v>0</v>
      </c>
      <c r="AI36" s="128">
        <f t="shared" si="16"/>
        <v>150000</v>
      </c>
    </row>
    <row r="37" spans="1:35" ht="17.25" customHeight="1" x14ac:dyDescent="0.15">
      <c r="A37" s="108"/>
      <c r="B37" s="197" t="s">
        <v>854</v>
      </c>
      <c r="C37" s="198" t="s">
        <v>618</v>
      </c>
      <c r="D37" s="199" t="s">
        <v>617</v>
      </c>
      <c r="E37" s="200">
        <v>586500</v>
      </c>
      <c r="F37" s="201">
        <v>44309</v>
      </c>
      <c r="G37" s="202" t="s">
        <v>667</v>
      </c>
      <c r="H37" s="203">
        <v>44530</v>
      </c>
      <c r="I37" s="204">
        <f t="shared" si="0"/>
        <v>222</v>
      </c>
      <c r="J37" s="205">
        <f t="shared" si="1"/>
        <v>192</v>
      </c>
      <c r="K37" s="206">
        <v>0.88600000000000001</v>
      </c>
      <c r="L37" s="207">
        <f t="shared" si="3"/>
        <v>519639</v>
      </c>
      <c r="M37" s="207">
        <v>0</v>
      </c>
      <c r="N37" s="208">
        <v>0</v>
      </c>
      <c r="O37" s="209">
        <v>0</v>
      </c>
      <c r="P37" s="207">
        <v>13766</v>
      </c>
      <c r="Q37" s="208">
        <v>3050</v>
      </c>
      <c r="R37" s="210">
        <v>16816</v>
      </c>
      <c r="S37" s="209">
        <v>0</v>
      </c>
      <c r="T37" s="208">
        <v>0</v>
      </c>
      <c r="U37" s="207">
        <v>0</v>
      </c>
      <c r="V37" s="207">
        <v>0</v>
      </c>
      <c r="W37" s="208">
        <v>1516</v>
      </c>
      <c r="X37" s="209">
        <v>1516</v>
      </c>
      <c r="Y37" s="211">
        <v>13766</v>
      </c>
      <c r="Z37" s="208">
        <v>4566</v>
      </c>
      <c r="AA37" s="210">
        <v>18332</v>
      </c>
      <c r="AB37" s="212">
        <f t="shared" si="4"/>
        <v>501307</v>
      </c>
      <c r="AC37" s="213">
        <f t="shared" si="5"/>
        <v>0.96472166253880098</v>
      </c>
      <c r="AD37" s="214">
        <f t="shared" si="13"/>
        <v>20690</v>
      </c>
      <c r="AE37" s="215">
        <f t="shared" si="14"/>
        <v>565810</v>
      </c>
      <c r="AF37" s="212">
        <f t="shared" si="8"/>
        <v>505873</v>
      </c>
      <c r="AG37" s="213">
        <f t="shared" si="9"/>
        <v>0.97350853188463526</v>
      </c>
      <c r="AH37" s="214">
        <f t="shared" si="15"/>
        <v>15537</v>
      </c>
      <c r="AI37" s="215">
        <f t="shared" si="16"/>
        <v>570963</v>
      </c>
    </row>
    <row r="38" spans="1:35" ht="17.25" customHeight="1" x14ac:dyDescent="0.15">
      <c r="A38" s="108"/>
      <c r="B38" s="197" t="s">
        <v>854</v>
      </c>
      <c r="C38" s="198" t="s">
        <v>612</v>
      </c>
      <c r="D38" s="199" t="s">
        <v>611</v>
      </c>
      <c r="E38" s="200">
        <v>993000</v>
      </c>
      <c r="F38" s="201">
        <v>44333</v>
      </c>
      <c r="G38" s="202" t="s">
        <v>667</v>
      </c>
      <c r="H38" s="203">
        <v>44530</v>
      </c>
      <c r="I38" s="204">
        <f t="shared" si="0"/>
        <v>198</v>
      </c>
      <c r="J38" s="205">
        <f t="shared" si="1"/>
        <v>168</v>
      </c>
      <c r="K38" s="206">
        <v>0.93700000000000006</v>
      </c>
      <c r="L38" s="207">
        <f t="shared" si="3"/>
        <v>930441</v>
      </c>
      <c r="M38" s="207">
        <v>0</v>
      </c>
      <c r="N38" s="208">
        <v>0</v>
      </c>
      <c r="O38" s="209">
        <v>0</v>
      </c>
      <c r="P38" s="207">
        <v>225827</v>
      </c>
      <c r="Q38" s="208">
        <v>39191</v>
      </c>
      <c r="R38" s="210">
        <v>265018</v>
      </c>
      <c r="S38" s="209">
        <v>0</v>
      </c>
      <c r="T38" s="208">
        <v>0</v>
      </c>
      <c r="U38" s="207">
        <v>0</v>
      </c>
      <c r="V38" s="207">
        <v>22303</v>
      </c>
      <c r="W38" s="208">
        <v>26513</v>
      </c>
      <c r="X38" s="209">
        <v>48816</v>
      </c>
      <c r="Y38" s="211">
        <v>248130</v>
      </c>
      <c r="Z38" s="208">
        <v>65704</v>
      </c>
      <c r="AA38" s="210">
        <v>313834</v>
      </c>
      <c r="AB38" s="212">
        <f t="shared" si="4"/>
        <v>616607</v>
      </c>
      <c r="AC38" s="213">
        <f t="shared" si="5"/>
        <v>0.66270402959456864</v>
      </c>
      <c r="AD38" s="214">
        <f t="shared" si="13"/>
        <v>334934</v>
      </c>
      <c r="AE38" s="215">
        <f t="shared" si="14"/>
        <v>658066</v>
      </c>
      <c r="AF38" s="212">
        <f t="shared" si="8"/>
        <v>682311</v>
      </c>
      <c r="AG38" s="213">
        <f t="shared" si="9"/>
        <v>0.73332000631958394</v>
      </c>
      <c r="AH38" s="214">
        <f t="shared" si="15"/>
        <v>264813</v>
      </c>
      <c r="AI38" s="215">
        <f t="shared" si="16"/>
        <v>728187</v>
      </c>
    </row>
    <row r="39" spans="1:35" ht="17.25" customHeight="1" x14ac:dyDescent="0.15">
      <c r="A39" s="108"/>
      <c r="B39" s="197" t="s">
        <v>854</v>
      </c>
      <c r="C39" s="198" t="s">
        <v>610</v>
      </c>
      <c r="D39" s="199" t="s">
        <v>609</v>
      </c>
      <c r="E39" s="200">
        <v>570400</v>
      </c>
      <c r="F39" s="201">
        <v>44333</v>
      </c>
      <c r="G39" s="202" t="s">
        <v>667</v>
      </c>
      <c r="H39" s="203">
        <v>44530</v>
      </c>
      <c r="I39" s="204">
        <f t="shared" si="0"/>
        <v>198</v>
      </c>
      <c r="J39" s="205">
        <f t="shared" si="1"/>
        <v>168</v>
      </c>
      <c r="K39" s="206">
        <v>0.61499999999999999</v>
      </c>
      <c r="L39" s="207">
        <f t="shared" si="3"/>
        <v>350796</v>
      </c>
      <c r="M39" s="207">
        <v>0</v>
      </c>
      <c r="N39" s="208">
        <v>0</v>
      </c>
      <c r="O39" s="209">
        <v>0</v>
      </c>
      <c r="P39" s="207">
        <v>106397</v>
      </c>
      <c r="Q39" s="208">
        <v>31678</v>
      </c>
      <c r="R39" s="210">
        <v>138075</v>
      </c>
      <c r="S39" s="209">
        <v>0</v>
      </c>
      <c r="T39" s="208">
        <v>0</v>
      </c>
      <c r="U39" s="207">
        <v>0</v>
      </c>
      <c r="V39" s="207">
        <v>1072</v>
      </c>
      <c r="W39" s="208">
        <v>11670</v>
      </c>
      <c r="X39" s="209">
        <v>12742</v>
      </c>
      <c r="Y39" s="211">
        <v>107469</v>
      </c>
      <c r="Z39" s="208">
        <v>43348</v>
      </c>
      <c r="AA39" s="210">
        <v>150817</v>
      </c>
      <c r="AB39" s="212">
        <f t="shared" si="4"/>
        <v>199979</v>
      </c>
      <c r="AC39" s="213">
        <f t="shared" si="5"/>
        <v>0.57007206467576599</v>
      </c>
      <c r="AD39" s="214">
        <f t="shared" si="13"/>
        <v>245230</v>
      </c>
      <c r="AE39" s="215">
        <f t="shared" si="14"/>
        <v>325170</v>
      </c>
      <c r="AF39" s="212">
        <f t="shared" si="8"/>
        <v>243327</v>
      </c>
      <c r="AG39" s="213">
        <f t="shared" si="9"/>
        <v>0.69364245886498133</v>
      </c>
      <c r="AH39" s="214">
        <f t="shared" si="15"/>
        <v>174746</v>
      </c>
      <c r="AI39" s="215">
        <f t="shared" si="16"/>
        <v>395654</v>
      </c>
    </row>
    <row r="40" spans="1:35" ht="17.25" customHeight="1" x14ac:dyDescent="0.15">
      <c r="A40" s="108"/>
      <c r="B40" s="197" t="s">
        <v>854</v>
      </c>
      <c r="C40" s="198" t="s">
        <v>604</v>
      </c>
      <c r="D40" s="199" t="s">
        <v>603</v>
      </c>
      <c r="E40" s="200">
        <v>1022300</v>
      </c>
      <c r="F40" s="201">
        <v>44370</v>
      </c>
      <c r="G40" s="202" t="s">
        <v>667</v>
      </c>
      <c r="H40" s="203">
        <v>44530</v>
      </c>
      <c r="I40" s="204">
        <f t="shared" si="0"/>
        <v>161</v>
      </c>
      <c r="J40" s="205">
        <f t="shared" si="1"/>
        <v>131</v>
      </c>
      <c r="K40" s="206">
        <v>0.76900000000000002</v>
      </c>
      <c r="L40" s="207">
        <f t="shared" si="3"/>
        <v>786148</v>
      </c>
      <c r="M40" s="207">
        <v>0</v>
      </c>
      <c r="N40" s="208">
        <v>0</v>
      </c>
      <c r="O40" s="209">
        <v>0</v>
      </c>
      <c r="P40" s="207">
        <v>0</v>
      </c>
      <c r="Q40" s="208">
        <v>0</v>
      </c>
      <c r="R40" s="210">
        <v>0</v>
      </c>
      <c r="S40" s="209">
        <v>0</v>
      </c>
      <c r="T40" s="208">
        <v>0</v>
      </c>
      <c r="U40" s="207">
        <v>0</v>
      </c>
      <c r="V40" s="207">
        <v>0</v>
      </c>
      <c r="W40" s="208">
        <v>0</v>
      </c>
      <c r="X40" s="209">
        <v>0</v>
      </c>
      <c r="Y40" s="211">
        <v>0</v>
      </c>
      <c r="Z40" s="208">
        <v>0</v>
      </c>
      <c r="AA40" s="210">
        <v>0</v>
      </c>
      <c r="AB40" s="212">
        <f t="shared" si="4"/>
        <v>786148</v>
      </c>
      <c r="AC40" s="213">
        <f t="shared" si="5"/>
        <v>1</v>
      </c>
      <c r="AD40" s="214">
        <f t="shared" si="13"/>
        <v>0</v>
      </c>
      <c r="AE40" s="215">
        <f t="shared" si="14"/>
        <v>1022300</v>
      </c>
      <c r="AF40" s="212">
        <f t="shared" si="8"/>
        <v>786148</v>
      </c>
      <c r="AG40" s="213">
        <f t="shared" si="9"/>
        <v>1</v>
      </c>
      <c r="AH40" s="214">
        <f t="shared" si="15"/>
        <v>0</v>
      </c>
      <c r="AI40" s="215">
        <f t="shared" si="16"/>
        <v>1022300</v>
      </c>
    </row>
    <row r="41" spans="1:35" ht="17.25" customHeight="1" x14ac:dyDescent="0.15">
      <c r="A41" s="108"/>
      <c r="B41" s="197" t="s">
        <v>854</v>
      </c>
      <c r="C41" s="198" t="s">
        <v>600</v>
      </c>
      <c r="D41" s="199" t="s">
        <v>599</v>
      </c>
      <c r="E41" s="200">
        <v>120000</v>
      </c>
      <c r="F41" s="201">
        <v>44403</v>
      </c>
      <c r="G41" s="202" t="s">
        <v>667</v>
      </c>
      <c r="H41" s="203">
        <v>44620</v>
      </c>
      <c r="I41" s="204">
        <f t="shared" si="0"/>
        <v>218</v>
      </c>
      <c r="J41" s="205">
        <f t="shared" si="1"/>
        <v>98</v>
      </c>
      <c r="K41" s="206">
        <v>0.57099999999999995</v>
      </c>
      <c r="L41" s="207">
        <f t="shared" si="3"/>
        <v>68520</v>
      </c>
      <c r="M41" s="207">
        <v>0</v>
      </c>
      <c r="N41" s="208">
        <v>0</v>
      </c>
      <c r="O41" s="209">
        <v>0</v>
      </c>
      <c r="P41" s="207">
        <v>6943</v>
      </c>
      <c r="Q41" s="208">
        <v>1486</v>
      </c>
      <c r="R41" s="210">
        <v>8429</v>
      </c>
      <c r="S41" s="209">
        <v>0</v>
      </c>
      <c r="T41" s="208">
        <v>0</v>
      </c>
      <c r="U41" s="207">
        <v>0</v>
      </c>
      <c r="V41" s="207">
        <v>0</v>
      </c>
      <c r="W41" s="208">
        <v>534</v>
      </c>
      <c r="X41" s="209">
        <v>534</v>
      </c>
      <c r="Y41" s="211">
        <v>6943</v>
      </c>
      <c r="Z41" s="208">
        <v>2020</v>
      </c>
      <c r="AA41" s="210">
        <v>8963</v>
      </c>
      <c r="AB41" s="212">
        <f t="shared" si="4"/>
        <v>59557</v>
      </c>
      <c r="AC41" s="213">
        <f t="shared" si="5"/>
        <v>0.86919147694103915</v>
      </c>
      <c r="AD41" s="214">
        <f t="shared" si="13"/>
        <v>15697</v>
      </c>
      <c r="AE41" s="215">
        <f t="shared" si="14"/>
        <v>104303</v>
      </c>
      <c r="AF41" s="212">
        <f t="shared" si="8"/>
        <v>61577</v>
      </c>
      <c r="AG41" s="213">
        <f t="shared" si="9"/>
        <v>0.89867192060712198</v>
      </c>
      <c r="AH41" s="214">
        <f t="shared" si="15"/>
        <v>12159</v>
      </c>
      <c r="AI41" s="215">
        <f t="shared" si="16"/>
        <v>107841</v>
      </c>
    </row>
    <row r="42" spans="1:35" ht="17.25" customHeight="1" x14ac:dyDescent="0.15">
      <c r="A42" s="108"/>
      <c r="B42" s="197" t="s">
        <v>854</v>
      </c>
      <c r="C42" s="198" t="s">
        <v>597</v>
      </c>
      <c r="D42" s="199" t="s">
        <v>596</v>
      </c>
      <c r="E42" s="200">
        <v>479580</v>
      </c>
      <c r="F42" s="201">
        <v>44396</v>
      </c>
      <c r="G42" s="202" t="s">
        <v>667</v>
      </c>
      <c r="H42" s="203">
        <v>44620</v>
      </c>
      <c r="I42" s="204">
        <f t="shared" si="0"/>
        <v>225</v>
      </c>
      <c r="J42" s="205">
        <f t="shared" si="1"/>
        <v>105</v>
      </c>
      <c r="K42" s="206">
        <v>0.16700000000000001</v>
      </c>
      <c r="L42" s="207">
        <f t="shared" si="3"/>
        <v>80089</v>
      </c>
      <c r="M42" s="207">
        <v>0</v>
      </c>
      <c r="N42" s="208">
        <v>0</v>
      </c>
      <c r="O42" s="209">
        <v>0</v>
      </c>
      <c r="P42" s="207">
        <v>1488</v>
      </c>
      <c r="Q42" s="208">
        <v>319</v>
      </c>
      <c r="R42" s="210">
        <v>1807</v>
      </c>
      <c r="S42" s="209">
        <v>0</v>
      </c>
      <c r="T42" s="208">
        <v>0</v>
      </c>
      <c r="U42" s="207">
        <v>0</v>
      </c>
      <c r="V42" s="207">
        <v>0</v>
      </c>
      <c r="W42" s="208">
        <v>114</v>
      </c>
      <c r="X42" s="209">
        <v>114</v>
      </c>
      <c r="Y42" s="211">
        <v>1488</v>
      </c>
      <c r="Z42" s="208">
        <v>433</v>
      </c>
      <c r="AA42" s="210">
        <v>1921</v>
      </c>
      <c r="AB42" s="212">
        <f t="shared" si="4"/>
        <v>78168</v>
      </c>
      <c r="AC42" s="213">
        <f t="shared" si="5"/>
        <v>0.97601418422005515</v>
      </c>
      <c r="AD42" s="214">
        <f t="shared" si="13"/>
        <v>11502</v>
      </c>
      <c r="AE42" s="215">
        <f t="shared" si="14"/>
        <v>468078</v>
      </c>
      <c r="AF42" s="212">
        <f t="shared" si="8"/>
        <v>78601</v>
      </c>
      <c r="AG42" s="213">
        <f t="shared" si="9"/>
        <v>0.98142066950517548</v>
      </c>
      <c r="AH42" s="214">
        <f t="shared" si="15"/>
        <v>8910</v>
      </c>
      <c r="AI42" s="215">
        <f t="shared" si="16"/>
        <v>470670</v>
      </c>
    </row>
    <row r="43" spans="1:35" ht="17.25" customHeight="1" x14ac:dyDescent="0.15">
      <c r="A43" s="108"/>
      <c r="B43" s="197" t="s">
        <v>854</v>
      </c>
      <c r="C43" s="198" t="s">
        <v>586</v>
      </c>
      <c r="D43" s="199" t="s">
        <v>585</v>
      </c>
      <c r="E43" s="200">
        <v>1126000</v>
      </c>
      <c r="F43" s="201">
        <v>44470</v>
      </c>
      <c r="G43" s="202" t="s">
        <v>667</v>
      </c>
      <c r="H43" s="203">
        <v>44561</v>
      </c>
      <c r="I43" s="204">
        <f t="shared" si="0"/>
        <v>92</v>
      </c>
      <c r="J43" s="205">
        <f t="shared" si="1"/>
        <v>31</v>
      </c>
      <c r="K43" s="206">
        <v>0.308</v>
      </c>
      <c r="L43" s="207">
        <f t="shared" si="3"/>
        <v>346808</v>
      </c>
      <c r="M43" s="207">
        <v>0</v>
      </c>
      <c r="N43" s="208">
        <v>0</v>
      </c>
      <c r="O43" s="209">
        <v>0</v>
      </c>
      <c r="P43" s="207">
        <v>140692</v>
      </c>
      <c r="Q43" s="208">
        <v>34313</v>
      </c>
      <c r="R43" s="210">
        <v>175005</v>
      </c>
      <c r="S43" s="209">
        <v>0</v>
      </c>
      <c r="T43" s="208">
        <v>0</v>
      </c>
      <c r="U43" s="207">
        <v>0</v>
      </c>
      <c r="V43" s="207">
        <v>734</v>
      </c>
      <c r="W43" s="208">
        <v>12928</v>
      </c>
      <c r="X43" s="209">
        <v>13662</v>
      </c>
      <c r="Y43" s="211">
        <v>141426</v>
      </c>
      <c r="Z43" s="208">
        <v>47241</v>
      </c>
      <c r="AA43" s="210">
        <v>188667</v>
      </c>
      <c r="AB43" s="212">
        <f t="shared" si="4"/>
        <v>158141</v>
      </c>
      <c r="AC43" s="213">
        <f t="shared" si="5"/>
        <v>0.45599005789947178</v>
      </c>
      <c r="AD43" s="214">
        <f t="shared" si="13"/>
        <v>612555</v>
      </c>
      <c r="AE43" s="215">
        <f t="shared" si="14"/>
        <v>513445</v>
      </c>
      <c r="AF43" s="212">
        <f t="shared" si="8"/>
        <v>205382</v>
      </c>
      <c r="AG43" s="213">
        <f t="shared" si="9"/>
        <v>0.59220663883186087</v>
      </c>
      <c r="AH43" s="214">
        <f t="shared" si="15"/>
        <v>459175</v>
      </c>
      <c r="AI43" s="215">
        <f t="shared" si="16"/>
        <v>666825</v>
      </c>
    </row>
    <row r="44" spans="1:35" ht="17.25" customHeight="1" x14ac:dyDescent="0.15">
      <c r="A44" s="108"/>
      <c r="B44" s="197" t="s">
        <v>854</v>
      </c>
      <c r="C44" s="198" t="s">
        <v>584</v>
      </c>
      <c r="D44" s="199" t="s">
        <v>583</v>
      </c>
      <c r="E44" s="200">
        <v>800000</v>
      </c>
      <c r="F44" s="201">
        <v>44440</v>
      </c>
      <c r="G44" s="202" t="s">
        <v>667</v>
      </c>
      <c r="H44" s="203">
        <v>44530</v>
      </c>
      <c r="I44" s="204">
        <f t="shared" si="0"/>
        <v>91</v>
      </c>
      <c r="J44" s="205">
        <f t="shared" si="1"/>
        <v>61</v>
      </c>
      <c r="K44" s="206">
        <v>0.24099999999999999</v>
      </c>
      <c r="L44" s="207">
        <f t="shared" si="3"/>
        <v>192800</v>
      </c>
      <c r="M44" s="207">
        <v>0</v>
      </c>
      <c r="N44" s="208">
        <v>0</v>
      </c>
      <c r="O44" s="209">
        <v>0</v>
      </c>
      <c r="P44" s="207">
        <v>20665</v>
      </c>
      <c r="Q44" s="208">
        <v>5484</v>
      </c>
      <c r="R44" s="210">
        <v>26149</v>
      </c>
      <c r="S44" s="209">
        <v>8240</v>
      </c>
      <c r="T44" s="208">
        <v>0</v>
      </c>
      <c r="U44" s="207">
        <v>8240</v>
      </c>
      <c r="V44" s="207">
        <v>0</v>
      </c>
      <c r="W44" s="208">
        <v>2812</v>
      </c>
      <c r="X44" s="209">
        <v>2812</v>
      </c>
      <c r="Y44" s="211">
        <v>28905</v>
      </c>
      <c r="Z44" s="208">
        <v>8296</v>
      </c>
      <c r="AA44" s="210">
        <v>37201</v>
      </c>
      <c r="AB44" s="212">
        <f t="shared" si="4"/>
        <v>155599</v>
      </c>
      <c r="AC44" s="213">
        <f t="shared" si="5"/>
        <v>0.80704875518672203</v>
      </c>
      <c r="AD44" s="214">
        <f t="shared" si="13"/>
        <v>154360</v>
      </c>
      <c r="AE44" s="215">
        <f t="shared" si="14"/>
        <v>645640</v>
      </c>
      <c r="AF44" s="212">
        <f t="shared" si="8"/>
        <v>163895</v>
      </c>
      <c r="AG44" s="213">
        <f t="shared" si="9"/>
        <v>0.8500778008298755</v>
      </c>
      <c r="AH44" s="214">
        <f t="shared" si="15"/>
        <v>119937</v>
      </c>
      <c r="AI44" s="215">
        <f t="shared" si="16"/>
        <v>680063</v>
      </c>
    </row>
    <row r="45" spans="1:35" ht="17.25" customHeight="1" x14ac:dyDescent="0.15">
      <c r="A45" s="108"/>
      <c r="B45" s="197" t="s">
        <v>854</v>
      </c>
      <c r="C45" s="198" t="s">
        <v>582</v>
      </c>
      <c r="D45" s="199" t="s">
        <v>581</v>
      </c>
      <c r="E45" s="200">
        <v>982400</v>
      </c>
      <c r="F45" s="201">
        <v>44452</v>
      </c>
      <c r="G45" s="202" t="s">
        <v>667</v>
      </c>
      <c r="H45" s="203">
        <v>44554</v>
      </c>
      <c r="I45" s="204">
        <f t="shared" si="0"/>
        <v>103</v>
      </c>
      <c r="J45" s="205">
        <f t="shared" si="1"/>
        <v>49</v>
      </c>
      <c r="K45" s="206">
        <v>0.47099999999999997</v>
      </c>
      <c r="L45" s="207">
        <f t="shared" si="3"/>
        <v>462710</v>
      </c>
      <c r="M45" s="207">
        <v>0</v>
      </c>
      <c r="N45" s="208">
        <v>0</v>
      </c>
      <c r="O45" s="209">
        <v>0</v>
      </c>
      <c r="P45" s="207">
        <v>96641</v>
      </c>
      <c r="Q45" s="208">
        <v>25653</v>
      </c>
      <c r="R45" s="210">
        <v>122294</v>
      </c>
      <c r="S45" s="209">
        <v>0</v>
      </c>
      <c r="T45" s="208">
        <v>0</v>
      </c>
      <c r="U45" s="207">
        <v>0</v>
      </c>
      <c r="V45" s="207">
        <v>0</v>
      </c>
      <c r="W45" s="208">
        <v>13190</v>
      </c>
      <c r="X45" s="209">
        <v>13190</v>
      </c>
      <c r="Y45" s="211">
        <v>96641</v>
      </c>
      <c r="Z45" s="208">
        <v>38843</v>
      </c>
      <c r="AA45" s="210">
        <v>135484</v>
      </c>
      <c r="AB45" s="212">
        <f t="shared" si="4"/>
        <v>327226</v>
      </c>
      <c r="AC45" s="213">
        <f t="shared" si="5"/>
        <v>0.70719457111365647</v>
      </c>
      <c r="AD45" s="214">
        <f t="shared" si="13"/>
        <v>287651</v>
      </c>
      <c r="AE45" s="215">
        <f t="shared" si="14"/>
        <v>694749</v>
      </c>
      <c r="AF45" s="212">
        <f t="shared" si="8"/>
        <v>366069</v>
      </c>
      <c r="AG45" s="213">
        <f t="shared" si="9"/>
        <v>0.79114131961703871</v>
      </c>
      <c r="AH45" s="214">
        <f t="shared" si="15"/>
        <v>205182</v>
      </c>
      <c r="AI45" s="215">
        <f t="shared" si="16"/>
        <v>777218</v>
      </c>
    </row>
    <row r="46" spans="1:35" ht="17.25" customHeight="1" x14ac:dyDescent="0.15">
      <c r="A46" s="108"/>
      <c r="B46" s="197" t="s">
        <v>854</v>
      </c>
      <c r="C46" s="198" t="s">
        <v>580</v>
      </c>
      <c r="D46" s="199" t="s">
        <v>579</v>
      </c>
      <c r="E46" s="200">
        <v>858200</v>
      </c>
      <c r="F46" s="201">
        <v>44452</v>
      </c>
      <c r="G46" s="202" t="s">
        <v>667</v>
      </c>
      <c r="H46" s="203">
        <v>44592</v>
      </c>
      <c r="I46" s="204">
        <f t="shared" si="0"/>
        <v>141</v>
      </c>
      <c r="J46" s="205">
        <f t="shared" si="1"/>
        <v>49</v>
      </c>
      <c r="K46" s="206">
        <v>0.26700000000000002</v>
      </c>
      <c r="L46" s="207">
        <f t="shared" si="3"/>
        <v>229139</v>
      </c>
      <c r="M46" s="207">
        <v>0</v>
      </c>
      <c r="N46" s="208">
        <v>0</v>
      </c>
      <c r="O46" s="209">
        <v>0</v>
      </c>
      <c r="P46" s="207">
        <v>7026</v>
      </c>
      <c r="Q46" s="208">
        <v>1831</v>
      </c>
      <c r="R46" s="210">
        <v>8857</v>
      </c>
      <c r="S46" s="209">
        <v>0</v>
      </c>
      <c r="T46" s="208">
        <v>0</v>
      </c>
      <c r="U46" s="207">
        <v>0</v>
      </c>
      <c r="V46" s="207">
        <v>0</v>
      </c>
      <c r="W46" s="208">
        <v>887</v>
      </c>
      <c r="X46" s="209">
        <v>887</v>
      </c>
      <c r="Y46" s="211">
        <v>7026</v>
      </c>
      <c r="Z46" s="208">
        <v>2718</v>
      </c>
      <c r="AA46" s="210">
        <v>9744</v>
      </c>
      <c r="AB46" s="212">
        <f t="shared" si="4"/>
        <v>219395</v>
      </c>
      <c r="AC46" s="213">
        <f t="shared" si="5"/>
        <v>0.9574755934170962</v>
      </c>
      <c r="AD46" s="214">
        <f t="shared" si="13"/>
        <v>36494</v>
      </c>
      <c r="AE46" s="215">
        <f t="shared" si="14"/>
        <v>821706</v>
      </c>
      <c r="AF46" s="212">
        <f t="shared" si="8"/>
        <v>222113</v>
      </c>
      <c r="AG46" s="213">
        <f t="shared" si="9"/>
        <v>0.96933738909570177</v>
      </c>
      <c r="AH46" s="214">
        <f t="shared" si="15"/>
        <v>26314</v>
      </c>
      <c r="AI46" s="215">
        <f t="shared" si="16"/>
        <v>831886</v>
      </c>
    </row>
    <row r="47" spans="1:35" ht="17.25" customHeight="1" x14ac:dyDescent="0.15">
      <c r="A47" s="108"/>
      <c r="B47" s="197" t="s">
        <v>854</v>
      </c>
      <c r="C47" s="198" t="s">
        <v>578</v>
      </c>
      <c r="D47" s="199" t="s">
        <v>577</v>
      </c>
      <c r="E47" s="200">
        <v>1704400</v>
      </c>
      <c r="F47" s="201">
        <v>44452</v>
      </c>
      <c r="G47" s="202" t="s">
        <v>667</v>
      </c>
      <c r="H47" s="203">
        <v>44554</v>
      </c>
      <c r="I47" s="204">
        <f t="shared" si="0"/>
        <v>103</v>
      </c>
      <c r="J47" s="205">
        <f t="shared" si="1"/>
        <v>49</v>
      </c>
      <c r="K47" s="206">
        <v>0.32300000000000001</v>
      </c>
      <c r="L47" s="207">
        <f t="shared" si="3"/>
        <v>550521</v>
      </c>
      <c r="M47" s="207">
        <v>0</v>
      </c>
      <c r="N47" s="208">
        <v>0</v>
      </c>
      <c r="O47" s="209">
        <v>0</v>
      </c>
      <c r="P47" s="207">
        <v>23086</v>
      </c>
      <c r="Q47" s="208">
        <v>6344</v>
      </c>
      <c r="R47" s="210">
        <v>29430</v>
      </c>
      <c r="S47" s="209">
        <v>0</v>
      </c>
      <c r="T47" s="208">
        <v>0</v>
      </c>
      <c r="U47" s="207">
        <v>0</v>
      </c>
      <c r="V47" s="207">
        <v>0</v>
      </c>
      <c r="W47" s="208">
        <v>3605</v>
      </c>
      <c r="X47" s="209">
        <v>3605</v>
      </c>
      <c r="Y47" s="211">
        <v>23086</v>
      </c>
      <c r="Z47" s="208">
        <v>9949</v>
      </c>
      <c r="AA47" s="210">
        <v>33035</v>
      </c>
      <c r="AB47" s="212">
        <f t="shared" si="4"/>
        <v>517486</v>
      </c>
      <c r="AC47" s="213">
        <f t="shared" si="5"/>
        <v>0.93999320643535855</v>
      </c>
      <c r="AD47" s="214">
        <f t="shared" si="13"/>
        <v>102275</v>
      </c>
      <c r="AE47" s="215">
        <f t="shared" si="14"/>
        <v>1602125</v>
      </c>
      <c r="AF47" s="212">
        <f t="shared" si="8"/>
        <v>527435</v>
      </c>
      <c r="AG47" s="213">
        <f t="shared" si="9"/>
        <v>0.95806517825841342</v>
      </c>
      <c r="AH47" s="214">
        <f t="shared" si="15"/>
        <v>71473</v>
      </c>
      <c r="AI47" s="215">
        <f t="shared" si="16"/>
        <v>1632927</v>
      </c>
    </row>
    <row r="48" spans="1:35" ht="17.25" customHeight="1" x14ac:dyDescent="0.15">
      <c r="A48" s="108"/>
      <c r="B48" s="197" t="s">
        <v>854</v>
      </c>
      <c r="C48" s="198" t="s">
        <v>576</v>
      </c>
      <c r="D48" s="199" t="s">
        <v>575</v>
      </c>
      <c r="E48" s="200">
        <v>1230000</v>
      </c>
      <c r="F48" s="201">
        <v>44453</v>
      </c>
      <c r="G48" s="202" t="s">
        <v>667</v>
      </c>
      <c r="H48" s="203">
        <v>44530</v>
      </c>
      <c r="I48" s="204">
        <f t="shared" si="0"/>
        <v>78</v>
      </c>
      <c r="J48" s="205">
        <f t="shared" si="1"/>
        <v>48</v>
      </c>
      <c r="K48" s="206">
        <v>0.67400000000000004</v>
      </c>
      <c r="L48" s="207">
        <f t="shared" si="3"/>
        <v>829020</v>
      </c>
      <c r="M48" s="207">
        <v>0</v>
      </c>
      <c r="N48" s="208">
        <v>0</v>
      </c>
      <c r="O48" s="209">
        <v>0</v>
      </c>
      <c r="P48" s="207">
        <v>984477</v>
      </c>
      <c r="Q48" s="208">
        <v>241210</v>
      </c>
      <c r="R48" s="210">
        <v>1225687</v>
      </c>
      <c r="S48" s="209">
        <v>0</v>
      </c>
      <c r="T48" s="208">
        <v>0</v>
      </c>
      <c r="U48" s="207">
        <v>0</v>
      </c>
      <c r="V48" s="207">
        <v>9001</v>
      </c>
      <c r="W48" s="208">
        <v>92758</v>
      </c>
      <c r="X48" s="209">
        <v>101759</v>
      </c>
      <c r="Y48" s="211">
        <v>993478</v>
      </c>
      <c r="Z48" s="208">
        <v>333968</v>
      </c>
      <c r="AA48" s="210">
        <v>1327446</v>
      </c>
      <c r="AB48" s="212">
        <f t="shared" si="4"/>
        <v>-498426</v>
      </c>
      <c r="AC48" s="213">
        <f t="shared" si="5"/>
        <v>-0.60122313092567126</v>
      </c>
      <c r="AD48" s="214">
        <f t="shared" si="13"/>
        <v>1969504</v>
      </c>
      <c r="AE48" s="215">
        <f t="shared" si="14"/>
        <v>-739504</v>
      </c>
      <c r="AF48" s="212">
        <f t="shared" si="8"/>
        <v>-164458</v>
      </c>
      <c r="AG48" s="213">
        <f t="shared" si="9"/>
        <v>-0.19837639622687028</v>
      </c>
      <c r="AH48" s="214">
        <f t="shared" si="15"/>
        <v>1474002</v>
      </c>
      <c r="AI48" s="215">
        <f t="shared" si="16"/>
        <v>-244002</v>
      </c>
    </row>
    <row r="49" spans="1:35" ht="17.25" customHeight="1" x14ac:dyDescent="0.15">
      <c r="A49" s="108"/>
      <c r="B49" s="197" t="s">
        <v>854</v>
      </c>
      <c r="C49" s="198" t="s">
        <v>570</v>
      </c>
      <c r="D49" s="199" t="s">
        <v>569</v>
      </c>
      <c r="E49" s="200">
        <v>2188200</v>
      </c>
      <c r="F49" s="201">
        <v>44454</v>
      </c>
      <c r="G49" s="202" t="s">
        <v>667</v>
      </c>
      <c r="H49" s="203">
        <v>44620</v>
      </c>
      <c r="I49" s="204">
        <f t="shared" si="0"/>
        <v>167</v>
      </c>
      <c r="J49" s="205">
        <f t="shared" si="1"/>
        <v>47</v>
      </c>
      <c r="K49" s="206">
        <v>0.57399999999999995</v>
      </c>
      <c r="L49" s="207">
        <f t="shared" si="3"/>
        <v>1256026</v>
      </c>
      <c r="M49" s="207">
        <v>0</v>
      </c>
      <c r="N49" s="208">
        <v>0</v>
      </c>
      <c r="O49" s="209">
        <v>0</v>
      </c>
      <c r="P49" s="207">
        <v>174993</v>
      </c>
      <c r="Q49" s="208">
        <v>45382</v>
      </c>
      <c r="R49" s="210">
        <v>220375</v>
      </c>
      <c r="S49" s="209">
        <v>288030</v>
      </c>
      <c r="T49" s="208">
        <v>0</v>
      </c>
      <c r="U49" s="207">
        <v>288030</v>
      </c>
      <c r="V49" s="207">
        <v>110353</v>
      </c>
      <c r="W49" s="208">
        <v>21667</v>
      </c>
      <c r="X49" s="209">
        <v>132020</v>
      </c>
      <c r="Y49" s="211">
        <v>573376</v>
      </c>
      <c r="Z49" s="208">
        <v>67049</v>
      </c>
      <c r="AA49" s="210">
        <v>640425</v>
      </c>
      <c r="AB49" s="212">
        <f t="shared" si="4"/>
        <v>615601</v>
      </c>
      <c r="AC49" s="213">
        <f t="shared" si="5"/>
        <v>0.49011803895779227</v>
      </c>
      <c r="AD49" s="214">
        <f t="shared" si="13"/>
        <v>1115722</v>
      </c>
      <c r="AE49" s="215">
        <f t="shared" si="14"/>
        <v>1072478</v>
      </c>
      <c r="AF49" s="212">
        <f t="shared" si="8"/>
        <v>682650</v>
      </c>
      <c r="AG49" s="213">
        <f t="shared" si="9"/>
        <v>0.543499895702796</v>
      </c>
      <c r="AH49" s="214">
        <f t="shared" si="15"/>
        <v>998912</v>
      </c>
      <c r="AI49" s="215">
        <f t="shared" si="16"/>
        <v>1189288</v>
      </c>
    </row>
    <row r="50" spans="1:35" ht="17.25" customHeight="1" x14ac:dyDescent="0.15">
      <c r="A50" s="108"/>
      <c r="B50" s="197" t="s">
        <v>854</v>
      </c>
      <c r="C50" s="198" t="s">
        <v>550</v>
      </c>
      <c r="D50" s="199" t="s">
        <v>549</v>
      </c>
      <c r="E50" s="200">
        <v>3254200</v>
      </c>
      <c r="F50" s="201">
        <v>44494</v>
      </c>
      <c r="G50" s="202" t="s">
        <v>667</v>
      </c>
      <c r="H50" s="203">
        <v>44651</v>
      </c>
      <c r="I50" s="204">
        <f t="shared" si="0"/>
        <v>158</v>
      </c>
      <c r="J50" s="205">
        <f t="shared" si="1"/>
        <v>7</v>
      </c>
      <c r="K50" s="206">
        <v>3.0000000000000001E-3</v>
      </c>
      <c r="L50" s="207">
        <f t="shared" si="3"/>
        <v>9762</v>
      </c>
      <c r="M50" s="207">
        <v>0</v>
      </c>
      <c r="N50" s="208">
        <v>0</v>
      </c>
      <c r="O50" s="209">
        <v>0</v>
      </c>
      <c r="P50" s="207">
        <v>0</v>
      </c>
      <c r="Q50" s="208">
        <v>0</v>
      </c>
      <c r="R50" s="210">
        <v>0</v>
      </c>
      <c r="S50" s="209">
        <v>0</v>
      </c>
      <c r="T50" s="208">
        <v>0</v>
      </c>
      <c r="U50" s="207">
        <v>0</v>
      </c>
      <c r="V50" s="207">
        <v>0</v>
      </c>
      <c r="W50" s="208">
        <v>0</v>
      </c>
      <c r="X50" s="209">
        <v>0</v>
      </c>
      <c r="Y50" s="211">
        <v>0</v>
      </c>
      <c r="Z50" s="208">
        <v>0</v>
      </c>
      <c r="AA50" s="210">
        <v>0</v>
      </c>
      <c r="AB50" s="212">
        <f t="shared" si="4"/>
        <v>9762</v>
      </c>
      <c r="AC50" s="213">
        <f t="shared" si="5"/>
        <v>1</v>
      </c>
      <c r="AD50" s="214">
        <f t="shared" si="13"/>
        <v>0</v>
      </c>
      <c r="AE50" s="215">
        <f t="shared" si="14"/>
        <v>3254200</v>
      </c>
      <c r="AF50" s="212">
        <f t="shared" si="8"/>
        <v>9762</v>
      </c>
      <c r="AG50" s="213">
        <f t="shared" si="9"/>
        <v>1</v>
      </c>
      <c r="AH50" s="214">
        <f t="shared" si="15"/>
        <v>0</v>
      </c>
      <c r="AI50" s="215">
        <f t="shared" si="16"/>
        <v>3254200</v>
      </c>
    </row>
    <row r="51" spans="1:35" ht="17.25" customHeight="1" x14ac:dyDescent="0.15">
      <c r="A51" s="108"/>
      <c r="B51" s="197" t="s">
        <v>854</v>
      </c>
      <c r="C51" s="198" t="s">
        <v>548</v>
      </c>
      <c r="D51" s="199" t="s">
        <v>547</v>
      </c>
      <c r="E51" s="200">
        <v>523800</v>
      </c>
      <c r="F51" s="201">
        <v>44494</v>
      </c>
      <c r="G51" s="202" t="s">
        <v>667</v>
      </c>
      <c r="H51" s="203">
        <v>44651</v>
      </c>
      <c r="I51" s="204">
        <f t="shared" si="0"/>
        <v>158</v>
      </c>
      <c r="J51" s="205">
        <f t="shared" si="1"/>
        <v>7</v>
      </c>
      <c r="K51" s="206">
        <v>0</v>
      </c>
      <c r="L51" s="207">
        <f t="shared" si="3"/>
        <v>0</v>
      </c>
      <c r="M51" s="207">
        <v>0</v>
      </c>
      <c r="N51" s="208">
        <v>0</v>
      </c>
      <c r="O51" s="209">
        <v>0</v>
      </c>
      <c r="P51" s="207">
        <v>0</v>
      </c>
      <c r="Q51" s="208">
        <v>0</v>
      </c>
      <c r="R51" s="210">
        <v>0</v>
      </c>
      <c r="S51" s="209">
        <v>0</v>
      </c>
      <c r="T51" s="208">
        <v>0</v>
      </c>
      <c r="U51" s="207">
        <v>0</v>
      </c>
      <c r="V51" s="207">
        <v>0</v>
      </c>
      <c r="W51" s="208">
        <v>0</v>
      </c>
      <c r="X51" s="209">
        <v>0</v>
      </c>
      <c r="Y51" s="211">
        <v>0</v>
      </c>
      <c r="Z51" s="208">
        <v>0</v>
      </c>
      <c r="AA51" s="210">
        <v>0</v>
      </c>
      <c r="AB51" s="212">
        <f t="shared" si="4"/>
        <v>0</v>
      </c>
      <c r="AC51" s="213">
        <f t="shared" si="5"/>
        <v>0</v>
      </c>
      <c r="AD51" s="214" t="s">
        <v>888</v>
      </c>
      <c r="AE51" s="215" t="s">
        <v>888</v>
      </c>
      <c r="AF51" s="212">
        <f t="shared" si="8"/>
        <v>0</v>
      </c>
      <c r="AG51" s="213">
        <f t="shared" si="9"/>
        <v>0</v>
      </c>
      <c r="AH51" s="214" t="s">
        <v>888</v>
      </c>
      <c r="AI51" s="215" t="s">
        <v>888</v>
      </c>
    </row>
    <row r="52" spans="1:35" ht="17.25" customHeight="1" x14ac:dyDescent="0.15">
      <c r="A52" s="108"/>
      <c r="B52" s="197" t="s">
        <v>854</v>
      </c>
      <c r="C52" s="198" t="s">
        <v>546</v>
      </c>
      <c r="D52" s="199" t="s">
        <v>545</v>
      </c>
      <c r="E52" s="200">
        <v>750350</v>
      </c>
      <c r="F52" s="201">
        <v>44489</v>
      </c>
      <c r="G52" s="202" t="s">
        <v>667</v>
      </c>
      <c r="H52" s="203">
        <v>44561</v>
      </c>
      <c r="I52" s="204">
        <f t="shared" si="0"/>
        <v>73</v>
      </c>
      <c r="J52" s="205">
        <f t="shared" si="1"/>
        <v>12</v>
      </c>
      <c r="K52" s="206">
        <v>8.1000000000000003E-2</v>
      </c>
      <c r="L52" s="207">
        <f t="shared" si="3"/>
        <v>60778</v>
      </c>
      <c r="M52" s="207">
        <v>0</v>
      </c>
      <c r="N52" s="208">
        <v>0</v>
      </c>
      <c r="O52" s="209">
        <v>0</v>
      </c>
      <c r="P52" s="207">
        <v>23163</v>
      </c>
      <c r="Q52" s="208">
        <v>5649</v>
      </c>
      <c r="R52" s="210">
        <v>28812</v>
      </c>
      <c r="S52" s="209">
        <v>0</v>
      </c>
      <c r="T52" s="208">
        <v>0</v>
      </c>
      <c r="U52" s="207">
        <v>0</v>
      </c>
      <c r="V52" s="207">
        <v>0</v>
      </c>
      <c r="W52" s="208">
        <v>2130</v>
      </c>
      <c r="X52" s="209">
        <v>2130</v>
      </c>
      <c r="Y52" s="211">
        <v>23163</v>
      </c>
      <c r="Z52" s="208">
        <v>7779</v>
      </c>
      <c r="AA52" s="210">
        <v>30942</v>
      </c>
      <c r="AB52" s="212">
        <f t="shared" si="4"/>
        <v>29836</v>
      </c>
      <c r="AC52" s="213">
        <f t="shared" si="5"/>
        <v>0.49090131297508965</v>
      </c>
      <c r="AD52" s="214">
        <f>IF(E52=0,0,(ROUNDDOWN(AA52/K52,0)))</f>
        <v>382000</v>
      </c>
      <c r="AE52" s="215">
        <f>E52-AD52</f>
        <v>368350</v>
      </c>
      <c r="AF52" s="212">
        <f t="shared" si="8"/>
        <v>37615</v>
      </c>
      <c r="AG52" s="213">
        <f t="shared" si="9"/>
        <v>0.6188917042350851</v>
      </c>
      <c r="AH52" s="214">
        <f>IF(E52=0,0,ROUNDDOWN(Y52/K52,0))</f>
        <v>285962</v>
      </c>
      <c r="AI52" s="215">
        <f>E52-AH52</f>
        <v>464388</v>
      </c>
    </row>
    <row r="53" spans="1:35" ht="17.25" customHeight="1" thickBot="1" x14ac:dyDescent="0.2">
      <c r="A53" s="108"/>
      <c r="B53" s="216" t="s">
        <v>854</v>
      </c>
      <c r="C53" s="217" t="s">
        <v>538</v>
      </c>
      <c r="D53" s="218" t="s">
        <v>537</v>
      </c>
      <c r="E53" s="219">
        <v>429600</v>
      </c>
      <c r="F53" s="220">
        <v>44494</v>
      </c>
      <c r="G53" s="221" t="s">
        <v>667</v>
      </c>
      <c r="H53" s="222">
        <v>44530</v>
      </c>
      <c r="I53" s="223">
        <f t="shared" si="0"/>
        <v>37</v>
      </c>
      <c r="J53" s="224">
        <f t="shared" si="1"/>
        <v>7</v>
      </c>
      <c r="K53" s="225">
        <v>0.19400000000000001</v>
      </c>
      <c r="L53" s="226">
        <f t="shared" si="3"/>
        <v>83342</v>
      </c>
      <c r="M53" s="226">
        <v>0</v>
      </c>
      <c r="N53" s="227">
        <v>0</v>
      </c>
      <c r="O53" s="228">
        <v>0</v>
      </c>
      <c r="P53" s="226">
        <v>30772</v>
      </c>
      <c r="Q53" s="227">
        <v>7504</v>
      </c>
      <c r="R53" s="229">
        <v>38276</v>
      </c>
      <c r="S53" s="228">
        <v>0</v>
      </c>
      <c r="T53" s="227">
        <v>0</v>
      </c>
      <c r="U53" s="226">
        <v>0</v>
      </c>
      <c r="V53" s="226">
        <v>0</v>
      </c>
      <c r="W53" s="227">
        <v>2827</v>
      </c>
      <c r="X53" s="228">
        <v>2827</v>
      </c>
      <c r="Y53" s="230">
        <v>30772</v>
      </c>
      <c r="Z53" s="227">
        <v>10331</v>
      </c>
      <c r="AA53" s="229">
        <v>41103</v>
      </c>
      <c r="AB53" s="231">
        <f t="shared" si="4"/>
        <v>42239</v>
      </c>
      <c r="AC53" s="232">
        <f t="shared" si="5"/>
        <v>0.50681529120971414</v>
      </c>
      <c r="AD53" s="233">
        <f>IF(E53=0,0,(ROUNDDOWN(AA53/K53,0)))</f>
        <v>211871</v>
      </c>
      <c r="AE53" s="234">
        <f>E53-AD53</f>
        <v>217729</v>
      </c>
      <c r="AF53" s="231">
        <f t="shared" si="8"/>
        <v>52570</v>
      </c>
      <c r="AG53" s="232">
        <f t="shared" si="9"/>
        <v>0.63077439946245595</v>
      </c>
      <c r="AH53" s="233">
        <f>IF(E53=0,0,ROUNDDOWN(Y53/K53,0))</f>
        <v>158618</v>
      </c>
      <c r="AI53" s="234">
        <f>E53-AH53</f>
        <v>270982</v>
      </c>
    </row>
    <row r="54" spans="1:35" s="68" customFormat="1" ht="26.25" customHeight="1" thickTop="1" thickBot="1" x14ac:dyDescent="0.2">
      <c r="A54" s="88"/>
      <c r="B54" s="87" t="s">
        <v>853</v>
      </c>
      <c r="C54" s="86"/>
      <c r="D54" s="85"/>
      <c r="E54" s="84">
        <f>SUM(E8:E53)</f>
        <v>108324330</v>
      </c>
      <c r="F54" s="83"/>
      <c r="G54" s="82"/>
      <c r="H54" s="81"/>
      <c r="I54" s="80"/>
      <c r="J54" s="79"/>
      <c r="K54" s="78"/>
      <c r="L54" s="77">
        <f t="shared" ref="L54:AB54" si="17">SUM(L8:L53)</f>
        <v>33665430</v>
      </c>
      <c r="M54" s="77">
        <f t="shared" si="17"/>
        <v>1418256</v>
      </c>
      <c r="N54" s="74">
        <f t="shared" si="17"/>
        <v>0</v>
      </c>
      <c r="O54" s="77">
        <f t="shared" si="17"/>
        <v>1418256</v>
      </c>
      <c r="P54" s="77">
        <f t="shared" si="17"/>
        <v>7073551</v>
      </c>
      <c r="Q54" s="74">
        <f t="shared" si="17"/>
        <v>1496804</v>
      </c>
      <c r="R54" s="73">
        <f t="shared" si="17"/>
        <v>8570355</v>
      </c>
      <c r="S54" s="76">
        <f t="shared" si="17"/>
        <v>3199592</v>
      </c>
      <c r="T54" s="74">
        <f t="shared" si="17"/>
        <v>0</v>
      </c>
      <c r="U54" s="77">
        <f t="shared" si="17"/>
        <v>3199592</v>
      </c>
      <c r="V54" s="77">
        <f t="shared" si="17"/>
        <v>599868</v>
      </c>
      <c r="W54" s="74">
        <f t="shared" si="17"/>
        <v>2612942</v>
      </c>
      <c r="X54" s="76">
        <f t="shared" si="17"/>
        <v>3212810</v>
      </c>
      <c r="Y54" s="75">
        <f t="shared" si="17"/>
        <v>12291267</v>
      </c>
      <c r="Z54" s="74">
        <f t="shared" si="17"/>
        <v>4109746</v>
      </c>
      <c r="AA54" s="73">
        <f t="shared" si="17"/>
        <v>16401013</v>
      </c>
      <c r="AB54" s="72">
        <f t="shared" si="17"/>
        <v>17264417</v>
      </c>
      <c r="AC54" s="71"/>
      <c r="AD54" s="70">
        <f>SUM(AD8:AD53)</f>
        <v>45776875</v>
      </c>
      <c r="AE54" s="69">
        <f>SUM(AE8:AE53)</f>
        <v>60973655</v>
      </c>
      <c r="AF54" s="72">
        <f>SUM(AF8:AF53)</f>
        <v>21374163</v>
      </c>
      <c r="AG54" s="71"/>
      <c r="AH54" s="70">
        <f>SUM(AH8:AH53)</f>
        <v>34530988</v>
      </c>
      <c r="AI54" s="69">
        <f>SUM(AI8:AI53)</f>
        <v>72219542</v>
      </c>
    </row>
    <row r="57" spans="1:35" x14ac:dyDescent="0.15">
      <c r="D57" s="61" t="s">
        <v>852</v>
      </c>
      <c r="F57" s="62"/>
      <c r="G57" s="62"/>
      <c r="H57" s="62"/>
      <c r="I57" s="62"/>
      <c r="J57" s="62"/>
      <c r="K57" s="61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7"/>
      <c r="X57" s="61"/>
      <c r="Y57" s="66"/>
      <c r="Z57" s="61"/>
      <c r="AA57" s="61"/>
      <c r="AC57" s="65"/>
    </row>
    <row r="58" spans="1:35" x14ac:dyDescent="0.15">
      <c r="D58" s="61" t="s">
        <v>851</v>
      </c>
      <c r="F58" s="62"/>
      <c r="G58" s="62"/>
      <c r="H58" s="62"/>
      <c r="I58" s="62"/>
      <c r="J58" s="62"/>
      <c r="K58" s="61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7"/>
      <c r="X58" s="61"/>
      <c r="Y58" s="66"/>
      <c r="Z58" s="61"/>
      <c r="AA58" s="61"/>
      <c r="AC58" s="65"/>
    </row>
    <row r="59" spans="1:35" x14ac:dyDescent="0.15">
      <c r="D59" s="61" t="s">
        <v>850</v>
      </c>
      <c r="F59" s="62"/>
      <c r="G59" s="62"/>
      <c r="H59" s="62"/>
      <c r="I59" s="62"/>
      <c r="J59" s="62"/>
      <c r="K59" s="61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7"/>
      <c r="X59" s="61"/>
      <c r="Y59" s="66"/>
      <c r="Z59" s="61"/>
      <c r="AA59" s="61"/>
      <c r="AC59" s="65"/>
    </row>
  </sheetData>
  <mergeCells count="20">
    <mergeCell ref="F5:H7"/>
    <mergeCell ref="A5:A7"/>
    <mergeCell ref="B5:B7"/>
    <mergeCell ref="C5:C7"/>
    <mergeCell ref="D5:D7"/>
    <mergeCell ref="E5:E7"/>
    <mergeCell ref="AB6:AC6"/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P6:R6"/>
    <mergeCell ref="S6:U6"/>
    <mergeCell ref="V6:X6"/>
    <mergeCell ref="Y6:AA6"/>
  </mergeCells>
  <phoneticPr fontId="1"/>
  <pageMargins left="0.39370078740157483" right="0.19685039370078741" top="1.1811023622047245" bottom="0.98425196850393704" header="0.31496062992125984" footer="0.51181102362204722"/>
  <pageSetup paperSize="8" scale="54" orientation="landscape" r:id="rId1"/>
  <headerFooter alignWithMargins="0">
    <oddHeader xml:space="preserve">&amp;R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4"/>
    <pageSetUpPr fitToPage="1"/>
  </sheetPr>
  <dimension ref="A1:AI54"/>
  <sheetViews>
    <sheetView showGridLines="0" zoomScale="75" zoomScaleNormal="75" workbookViewId="0">
      <pane xSplit="5" ySplit="7" topLeftCell="W8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4.25" style="62" bestFit="1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1.625" style="61" customWidth="1"/>
    <col min="13" max="13" width="9.25" style="61" customWidth="1"/>
    <col min="14" max="14" width="7.5" style="61" bestFit="1" customWidth="1"/>
    <col min="15" max="15" width="9.25" style="61" customWidth="1"/>
    <col min="16" max="17" width="11.625" style="61" bestFit="1" customWidth="1"/>
    <col min="18" max="18" width="13" style="61" bestFit="1" customWidth="1"/>
    <col min="19" max="19" width="11.625" style="61" bestFit="1" customWidth="1"/>
    <col min="20" max="20" width="7.5" style="61" bestFit="1" customWidth="1"/>
    <col min="21" max="21" width="11.625" style="61" customWidth="1"/>
    <col min="22" max="22" width="10.875" style="61" customWidth="1"/>
    <col min="23" max="24" width="10.75" style="62" customWidth="1"/>
    <col min="25" max="25" width="12.125" style="62" customWidth="1"/>
    <col min="26" max="26" width="10.75" style="62" customWidth="1"/>
    <col min="27" max="27" width="12.5" style="62" customWidth="1"/>
    <col min="28" max="28" width="12.625" style="62" customWidth="1"/>
    <col min="29" max="29" width="7.5" style="63" customWidth="1"/>
    <col min="30" max="31" width="12.5" style="62" customWidth="1"/>
    <col min="32" max="32" width="12.625" style="61" customWidth="1"/>
    <col min="33" max="33" width="7.5" style="61" customWidth="1"/>
    <col min="34" max="34" width="12.625" style="61" customWidth="1"/>
    <col min="35" max="35" width="12.25" style="61" customWidth="1"/>
    <col min="36" max="16384" width="9" style="61"/>
  </cols>
  <sheetData>
    <row r="1" spans="1:35" s="185" customFormat="1" x14ac:dyDescent="0.15">
      <c r="B1" s="185" t="s">
        <v>886</v>
      </c>
      <c r="C1" s="61"/>
      <c r="E1" s="188"/>
      <c r="F1" s="195">
        <v>44105</v>
      </c>
      <c r="G1" s="194" t="s">
        <v>667</v>
      </c>
      <c r="H1" s="195">
        <v>44469</v>
      </c>
      <c r="I1" s="190"/>
      <c r="J1" s="190"/>
      <c r="K1" s="189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9"/>
      <c r="AD1" s="188"/>
      <c r="AI1" s="196" t="s">
        <v>668</v>
      </c>
    </row>
    <row r="2" spans="1:35" s="185" customFormat="1" x14ac:dyDescent="0.15">
      <c r="B2" s="185" t="s">
        <v>885</v>
      </c>
      <c r="C2" s="61"/>
      <c r="E2" s="188"/>
      <c r="F2" s="195"/>
      <c r="G2" s="194"/>
      <c r="H2" s="191"/>
      <c r="I2" s="190"/>
      <c r="J2" s="190"/>
      <c r="K2" s="189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8"/>
      <c r="AI2" s="191">
        <v>44480</v>
      </c>
    </row>
    <row r="3" spans="1:35" s="185" customFormat="1" x14ac:dyDescent="0.15">
      <c r="C3" s="61"/>
      <c r="E3" s="188"/>
      <c r="F3" s="195"/>
      <c r="G3" s="194"/>
      <c r="H3" s="191"/>
      <c r="I3" s="190"/>
      <c r="J3" s="190"/>
      <c r="K3" s="189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9"/>
      <c r="AD3" s="188"/>
      <c r="AI3" s="193" t="s">
        <v>670</v>
      </c>
    </row>
    <row r="4" spans="1:35" s="185" customFormat="1" ht="14.25" thickBot="1" x14ac:dyDescent="0.2">
      <c r="A4" s="192"/>
      <c r="B4" s="192"/>
      <c r="E4" s="188"/>
      <c r="F4" s="191"/>
      <c r="G4" s="188"/>
      <c r="H4" s="191"/>
      <c r="I4" s="190"/>
      <c r="J4" s="190"/>
      <c r="K4" s="189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9"/>
      <c r="AD4" s="188"/>
      <c r="AE4" s="188"/>
    </row>
    <row r="5" spans="1:35" s="185" customFormat="1" ht="17.25" customHeight="1" x14ac:dyDescent="0.15">
      <c r="A5" s="287"/>
      <c r="B5" s="288" t="s">
        <v>678</v>
      </c>
      <c r="C5" s="291" t="s">
        <v>671</v>
      </c>
      <c r="D5" s="294" t="s">
        <v>672</v>
      </c>
      <c r="E5" s="297" t="s">
        <v>884</v>
      </c>
      <c r="F5" s="281" t="s">
        <v>883</v>
      </c>
      <c r="G5" s="282"/>
      <c r="H5" s="282"/>
      <c r="I5" s="187"/>
      <c r="J5" s="187"/>
      <c r="K5" s="260" t="s">
        <v>882</v>
      </c>
      <c r="L5" s="263" t="s">
        <v>881</v>
      </c>
      <c r="M5" s="266" t="s">
        <v>880</v>
      </c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8"/>
      <c r="AB5" s="269" t="s">
        <v>879</v>
      </c>
      <c r="AC5" s="269"/>
      <c r="AD5" s="269"/>
      <c r="AE5" s="270"/>
      <c r="AF5" s="271" t="s">
        <v>878</v>
      </c>
      <c r="AG5" s="272"/>
      <c r="AH5" s="272"/>
      <c r="AI5" s="273"/>
    </row>
    <row r="6" spans="1:35" s="185" customFormat="1" ht="17.25" customHeight="1" x14ac:dyDescent="0.15">
      <c r="A6" s="287"/>
      <c r="B6" s="289"/>
      <c r="C6" s="292"/>
      <c r="D6" s="295"/>
      <c r="E6" s="298"/>
      <c r="F6" s="283"/>
      <c r="G6" s="284"/>
      <c r="H6" s="284"/>
      <c r="I6" s="186"/>
      <c r="J6" s="186"/>
      <c r="K6" s="261"/>
      <c r="L6" s="264"/>
      <c r="M6" s="274" t="s">
        <v>1</v>
      </c>
      <c r="N6" s="275"/>
      <c r="O6" s="276"/>
      <c r="P6" s="274" t="s">
        <v>2</v>
      </c>
      <c r="Q6" s="275"/>
      <c r="R6" s="277"/>
      <c r="S6" s="275" t="s">
        <v>3</v>
      </c>
      <c r="T6" s="275"/>
      <c r="U6" s="276"/>
      <c r="V6" s="274" t="s">
        <v>4</v>
      </c>
      <c r="W6" s="275"/>
      <c r="X6" s="276"/>
      <c r="Y6" s="278" t="s">
        <v>853</v>
      </c>
      <c r="Z6" s="279"/>
      <c r="AA6" s="280"/>
      <c r="AB6" s="254" t="s">
        <v>877</v>
      </c>
      <c r="AC6" s="255"/>
      <c r="AD6" s="256" t="s">
        <v>876</v>
      </c>
      <c r="AE6" s="257"/>
      <c r="AF6" s="254" t="s">
        <v>877</v>
      </c>
      <c r="AG6" s="255"/>
      <c r="AH6" s="258" t="s">
        <v>876</v>
      </c>
      <c r="AI6" s="259"/>
    </row>
    <row r="7" spans="1:35" s="170" customFormat="1" ht="30" customHeight="1" thickBot="1" x14ac:dyDescent="0.2">
      <c r="A7" s="287"/>
      <c r="B7" s="290"/>
      <c r="C7" s="293"/>
      <c r="D7" s="296"/>
      <c r="E7" s="299"/>
      <c r="F7" s="285"/>
      <c r="G7" s="286"/>
      <c r="H7" s="286"/>
      <c r="I7" s="184" t="s">
        <v>875</v>
      </c>
      <c r="J7" s="183" t="s">
        <v>874</v>
      </c>
      <c r="K7" s="262"/>
      <c r="L7" s="265"/>
      <c r="M7" s="180" t="s">
        <v>7</v>
      </c>
      <c r="N7" s="179" t="s">
        <v>8</v>
      </c>
      <c r="O7" s="182" t="s">
        <v>9</v>
      </c>
      <c r="P7" s="180" t="s">
        <v>7</v>
      </c>
      <c r="Q7" s="179" t="s">
        <v>8</v>
      </c>
      <c r="R7" s="181" t="s">
        <v>9</v>
      </c>
      <c r="S7" s="180" t="s">
        <v>7</v>
      </c>
      <c r="T7" s="179" t="s">
        <v>8</v>
      </c>
      <c r="U7" s="181" t="s">
        <v>9</v>
      </c>
      <c r="V7" s="180" t="s">
        <v>7</v>
      </c>
      <c r="W7" s="179" t="s">
        <v>8</v>
      </c>
      <c r="X7" s="178" t="s">
        <v>9</v>
      </c>
      <c r="Y7" s="177" t="s">
        <v>873</v>
      </c>
      <c r="Z7" s="176" t="s">
        <v>8</v>
      </c>
      <c r="AA7" s="175" t="s">
        <v>872</v>
      </c>
      <c r="AB7" s="174" t="s">
        <v>871</v>
      </c>
      <c r="AC7" s="173" t="s">
        <v>870</v>
      </c>
      <c r="AD7" s="172" t="s">
        <v>869</v>
      </c>
      <c r="AE7" s="171" t="s">
        <v>868</v>
      </c>
      <c r="AF7" s="174" t="s">
        <v>867</v>
      </c>
      <c r="AG7" s="173" t="s">
        <v>866</v>
      </c>
      <c r="AH7" s="172" t="s">
        <v>865</v>
      </c>
      <c r="AI7" s="171" t="s">
        <v>864</v>
      </c>
    </row>
    <row r="8" spans="1:35" ht="17.25" customHeight="1" x14ac:dyDescent="0.15">
      <c r="A8" s="108"/>
      <c r="B8" s="165" t="s">
        <v>863</v>
      </c>
      <c r="C8" s="164" t="s">
        <v>54</v>
      </c>
      <c r="D8" s="163" t="s">
        <v>55</v>
      </c>
      <c r="E8" s="162">
        <v>850000</v>
      </c>
      <c r="F8" s="161">
        <v>44460</v>
      </c>
      <c r="G8" s="160" t="s">
        <v>861</v>
      </c>
      <c r="H8" s="159">
        <v>44489</v>
      </c>
      <c r="I8" s="158">
        <f t="shared" ref="I8:I48" si="0">H8-F8+1</f>
        <v>30</v>
      </c>
      <c r="J8" s="157">
        <f t="shared" ref="J8:J48" si="1">IF(H8&gt;$H$1,$H$1-F8+1,I8)</f>
        <v>10</v>
      </c>
      <c r="K8" s="156">
        <f t="shared" ref="K8:K19" si="2">ROUND(J8/I8,3)</f>
        <v>0.33300000000000002</v>
      </c>
      <c r="L8" s="155">
        <f t="shared" ref="L8:L48" si="3">ROUNDDOWN(E8*K8,0)</f>
        <v>283050</v>
      </c>
      <c r="M8" s="155">
        <v>0</v>
      </c>
      <c r="N8" s="152">
        <v>0</v>
      </c>
      <c r="O8" s="154">
        <v>0</v>
      </c>
      <c r="P8" s="155">
        <v>217313</v>
      </c>
      <c r="Q8" s="152">
        <v>40654</v>
      </c>
      <c r="R8" s="151">
        <v>257967</v>
      </c>
      <c r="S8" s="154">
        <v>0</v>
      </c>
      <c r="T8" s="152">
        <v>0</v>
      </c>
      <c r="U8" s="155">
        <v>0</v>
      </c>
      <c r="V8" s="155">
        <v>0</v>
      </c>
      <c r="W8" s="152">
        <v>10101</v>
      </c>
      <c r="X8" s="154">
        <v>10101</v>
      </c>
      <c r="Y8" s="153">
        <v>217313</v>
      </c>
      <c r="Z8" s="152">
        <v>50755</v>
      </c>
      <c r="AA8" s="151">
        <v>268068</v>
      </c>
      <c r="AB8" s="151">
        <f t="shared" ref="AB8:AB48" si="4">L8-AA8</f>
        <v>14982</v>
      </c>
      <c r="AC8" s="149">
        <f t="shared" ref="AC8:AC48" si="5">IF(L8=0,0,AB8/L8)</f>
        <v>5.2930577636459988E-2</v>
      </c>
      <c r="AD8" s="169">
        <f t="shared" ref="AD8:AD48" si="6">IF(E8=0,0,(ROUNDDOWN(AA8/K8,0)))</f>
        <v>805009</v>
      </c>
      <c r="AE8" s="168">
        <f t="shared" ref="AE8:AE48" si="7">E8-AD8</f>
        <v>44991</v>
      </c>
      <c r="AF8" s="151">
        <f t="shared" ref="AF8:AF48" si="8">L8-Y8</f>
        <v>65737</v>
      </c>
      <c r="AG8" s="149">
        <f t="shared" ref="AG8:AG48" si="9">IF(L8=0,0,AF8/L8)</f>
        <v>0.23224518636283342</v>
      </c>
      <c r="AH8" s="169">
        <f t="shared" ref="AH8:AH48" si="10">IF(E8=0,0,ROUNDDOWN(Y8/K8,0))</f>
        <v>652591</v>
      </c>
      <c r="AI8" s="168">
        <f t="shared" ref="AI8:AI48" si="11">E8-AH8</f>
        <v>197409</v>
      </c>
    </row>
    <row r="9" spans="1:35" ht="17.25" customHeight="1" x14ac:dyDescent="0.15">
      <c r="A9" s="108"/>
      <c r="B9" s="146" t="s">
        <v>863</v>
      </c>
      <c r="C9" s="145" t="s">
        <v>62</v>
      </c>
      <c r="D9" s="144" t="s">
        <v>63</v>
      </c>
      <c r="E9" s="143">
        <v>630000</v>
      </c>
      <c r="F9" s="142">
        <v>44465</v>
      </c>
      <c r="G9" s="141" t="s">
        <v>667</v>
      </c>
      <c r="H9" s="140">
        <v>44494</v>
      </c>
      <c r="I9" s="139">
        <f t="shared" si="0"/>
        <v>30</v>
      </c>
      <c r="J9" s="138">
        <f t="shared" si="1"/>
        <v>5</v>
      </c>
      <c r="K9" s="137">
        <f t="shared" si="2"/>
        <v>0.16700000000000001</v>
      </c>
      <c r="L9" s="136">
        <f t="shared" si="3"/>
        <v>105210</v>
      </c>
      <c r="M9" s="136">
        <v>0</v>
      </c>
      <c r="N9" s="133">
        <v>0</v>
      </c>
      <c r="O9" s="135">
        <v>0</v>
      </c>
      <c r="P9" s="136">
        <v>89590</v>
      </c>
      <c r="Q9" s="133">
        <v>14935</v>
      </c>
      <c r="R9" s="132">
        <v>104525</v>
      </c>
      <c r="S9" s="135">
        <v>0</v>
      </c>
      <c r="T9" s="133">
        <v>0</v>
      </c>
      <c r="U9" s="136">
        <v>0</v>
      </c>
      <c r="V9" s="136">
        <v>0</v>
      </c>
      <c r="W9" s="133">
        <v>94985</v>
      </c>
      <c r="X9" s="135">
        <v>94985</v>
      </c>
      <c r="Y9" s="134">
        <v>89590</v>
      </c>
      <c r="Z9" s="133">
        <v>109920</v>
      </c>
      <c r="AA9" s="132">
        <v>199510</v>
      </c>
      <c r="AB9" s="131">
        <f t="shared" si="4"/>
        <v>-94300</v>
      </c>
      <c r="AC9" s="130">
        <f t="shared" si="5"/>
        <v>-0.89630263282957889</v>
      </c>
      <c r="AD9" s="129">
        <f t="shared" si="6"/>
        <v>1194670</v>
      </c>
      <c r="AE9" s="128">
        <f t="shared" si="7"/>
        <v>-564670</v>
      </c>
      <c r="AF9" s="131">
        <f t="shared" si="8"/>
        <v>15620</v>
      </c>
      <c r="AG9" s="130">
        <f t="shared" si="9"/>
        <v>0.14846497481228021</v>
      </c>
      <c r="AH9" s="129">
        <f t="shared" si="10"/>
        <v>536467</v>
      </c>
      <c r="AI9" s="128">
        <f t="shared" si="11"/>
        <v>93533</v>
      </c>
    </row>
    <row r="10" spans="1:35" ht="17.25" customHeight="1" x14ac:dyDescent="0.15">
      <c r="A10" s="108"/>
      <c r="B10" s="146" t="s">
        <v>863</v>
      </c>
      <c r="C10" s="145" t="s">
        <v>67</v>
      </c>
      <c r="D10" s="144" t="s">
        <v>68</v>
      </c>
      <c r="E10" s="143">
        <v>540000</v>
      </c>
      <c r="F10" s="142">
        <v>44465</v>
      </c>
      <c r="G10" s="141" t="s">
        <v>667</v>
      </c>
      <c r="H10" s="140">
        <v>44494</v>
      </c>
      <c r="I10" s="139">
        <f t="shared" si="0"/>
        <v>30</v>
      </c>
      <c r="J10" s="138">
        <f t="shared" si="1"/>
        <v>5</v>
      </c>
      <c r="K10" s="137">
        <f t="shared" si="2"/>
        <v>0.16700000000000001</v>
      </c>
      <c r="L10" s="136">
        <f t="shared" si="3"/>
        <v>90180</v>
      </c>
      <c r="M10" s="136">
        <v>0</v>
      </c>
      <c r="N10" s="133">
        <v>0</v>
      </c>
      <c r="O10" s="135">
        <v>0</v>
      </c>
      <c r="P10" s="136">
        <v>53401</v>
      </c>
      <c r="Q10" s="133">
        <v>8902</v>
      </c>
      <c r="R10" s="132">
        <v>62303</v>
      </c>
      <c r="S10" s="135">
        <v>0</v>
      </c>
      <c r="T10" s="133">
        <v>0</v>
      </c>
      <c r="U10" s="136">
        <v>0</v>
      </c>
      <c r="V10" s="136">
        <v>0</v>
      </c>
      <c r="W10" s="133">
        <v>56619</v>
      </c>
      <c r="X10" s="135">
        <v>56619</v>
      </c>
      <c r="Y10" s="134">
        <v>53401</v>
      </c>
      <c r="Z10" s="133">
        <v>65521</v>
      </c>
      <c r="AA10" s="132">
        <v>118922</v>
      </c>
      <c r="AB10" s="131">
        <f t="shared" si="4"/>
        <v>-28742</v>
      </c>
      <c r="AC10" s="130">
        <f t="shared" si="5"/>
        <v>-0.31871811931692173</v>
      </c>
      <c r="AD10" s="129">
        <f t="shared" si="6"/>
        <v>712107</v>
      </c>
      <c r="AE10" s="128">
        <f t="shared" si="7"/>
        <v>-172107</v>
      </c>
      <c r="AF10" s="131">
        <f t="shared" si="8"/>
        <v>36779</v>
      </c>
      <c r="AG10" s="130">
        <f t="shared" si="9"/>
        <v>0.40783987580394765</v>
      </c>
      <c r="AH10" s="129">
        <f t="shared" si="10"/>
        <v>319766</v>
      </c>
      <c r="AI10" s="128">
        <f t="shared" si="11"/>
        <v>220234</v>
      </c>
    </row>
    <row r="11" spans="1:35" ht="17.25" customHeight="1" x14ac:dyDescent="0.15">
      <c r="A11" s="108"/>
      <c r="B11" s="146" t="s">
        <v>863</v>
      </c>
      <c r="C11" s="145" t="s">
        <v>124</v>
      </c>
      <c r="D11" s="144" t="s">
        <v>125</v>
      </c>
      <c r="E11" s="143">
        <v>750000</v>
      </c>
      <c r="F11" s="142">
        <v>44465</v>
      </c>
      <c r="G11" s="141" t="s">
        <v>667</v>
      </c>
      <c r="H11" s="140">
        <v>44494</v>
      </c>
      <c r="I11" s="139">
        <f t="shared" si="0"/>
        <v>30</v>
      </c>
      <c r="J11" s="138">
        <f t="shared" si="1"/>
        <v>5</v>
      </c>
      <c r="K11" s="137">
        <f t="shared" si="2"/>
        <v>0.16700000000000001</v>
      </c>
      <c r="L11" s="136">
        <f t="shared" si="3"/>
        <v>125250</v>
      </c>
      <c r="M11" s="136">
        <v>0</v>
      </c>
      <c r="N11" s="133">
        <v>0</v>
      </c>
      <c r="O11" s="135">
        <v>0</v>
      </c>
      <c r="P11" s="136">
        <v>0</v>
      </c>
      <c r="Q11" s="133">
        <v>0</v>
      </c>
      <c r="R11" s="132">
        <v>0</v>
      </c>
      <c r="S11" s="135">
        <v>0</v>
      </c>
      <c r="T11" s="133">
        <v>0</v>
      </c>
      <c r="U11" s="136">
        <v>0</v>
      </c>
      <c r="V11" s="136">
        <v>0</v>
      </c>
      <c r="W11" s="133">
        <v>0</v>
      </c>
      <c r="X11" s="135">
        <v>0</v>
      </c>
      <c r="Y11" s="134">
        <v>0</v>
      </c>
      <c r="Z11" s="133">
        <v>0</v>
      </c>
      <c r="AA11" s="132">
        <v>0</v>
      </c>
      <c r="AB11" s="131">
        <f t="shared" si="4"/>
        <v>125250</v>
      </c>
      <c r="AC11" s="130">
        <f t="shared" si="5"/>
        <v>1</v>
      </c>
      <c r="AD11" s="129">
        <f t="shared" si="6"/>
        <v>0</v>
      </c>
      <c r="AE11" s="128">
        <f t="shared" si="7"/>
        <v>750000</v>
      </c>
      <c r="AF11" s="131">
        <f t="shared" si="8"/>
        <v>125250</v>
      </c>
      <c r="AG11" s="130">
        <f t="shared" si="9"/>
        <v>1</v>
      </c>
      <c r="AH11" s="129">
        <f t="shared" si="10"/>
        <v>0</v>
      </c>
      <c r="AI11" s="128">
        <f t="shared" si="11"/>
        <v>750000</v>
      </c>
    </row>
    <row r="12" spans="1:35" ht="17.25" customHeight="1" x14ac:dyDescent="0.15">
      <c r="A12" s="108"/>
      <c r="B12" s="146" t="s">
        <v>863</v>
      </c>
      <c r="C12" s="145" t="s">
        <v>162</v>
      </c>
      <c r="D12" s="144" t="s">
        <v>163</v>
      </c>
      <c r="E12" s="143">
        <v>5500000</v>
      </c>
      <c r="F12" s="142">
        <v>44460</v>
      </c>
      <c r="G12" s="141" t="s">
        <v>667</v>
      </c>
      <c r="H12" s="140">
        <v>44489</v>
      </c>
      <c r="I12" s="139">
        <f t="shared" si="0"/>
        <v>30</v>
      </c>
      <c r="J12" s="138">
        <f t="shared" si="1"/>
        <v>10</v>
      </c>
      <c r="K12" s="137">
        <f t="shared" si="2"/>
        <v>0.33300000000000002</v>
      </c>
      <c r="L12" s="136">
        <f t="shared" si="3"/>
        <v>1831500</v>
      </c>
      <c r="M12" s="136">
        <v>0</v>
      </c>
      <c r="N12" s="133">
        <v>0</v>
      </c>
      <c r="O12" s="135">
        <v>0</v>
      </c>
      <c r="P12" s="136">
        <v>840554</v>
      </c>
      <c r="Q12" s="133">
        <v>140119</v>
      </c>
      <c r="R12" s="132">
        <v>980673</v>
      </c>
      <c r="S12" s="135">
        <v>281388</v>
      </c>
      <c r="T12" s="133">
        <v>0</v>
      </c>
      <c r="U12" s="136">
        <v>281388</v>
      </c>
      <c r="V12" s="136">
        <v>38969</v>
      </c>
      <c r="W12" s="133">
        <v>891166</v>
      </c>
      <c r="X12" s="135">
        <v>930135</v>
      </c>
      <c r="Y12" s="134">
        <v>1160911</v>
      </c>
      <c r="Z12" s="133">
        <v>1031285</v>
      </c>
      <c r="AA12" s="132">
        <v>2192196</v>
      </c>
      <c r="AB12" s="131">
        <f t="shared" si="4"/>
        <v>-360696</v>
      </c>
      <c r="AC12" s="130">
        <f t="shared" si="5"/>
        <v>-0.19694021294021294</v>
      </c>
      <c r="AD12" s="129">
        <f t="shared" si="6"/>
        <v>6583171</v>
      </c>
      <c r="AE12" s="128">
        <f t="shared" si="7"/>
        <v>-1083171</v>
      </c>
      <c r="AF12" s="131">
        <f t="shared" si="8"/>
        <v>670589</v>
      </c>
      <c r="AG12" s="130">
        <f t="shared" si="9"/>
        <v>0.36614196014196015</v>
      </c>
      <c r="AH12" s="129">
        <f t="shared" si="10"/>
        <v>3486219</v>
      </c>
      <c r="AI12" s="128">
        <f t="shared" si="11"/>
        <v>2013781</v>
      </c>
    </row>
    <row r="13" spans="1:35" ht="17.25" customHeight="1" x14ac:dyDescent="0.15">
      <c r="A13" s="108"/>
      <c r="B13" s="146" t="s">
        <v>863</v>
      </c>
      <c r="C13" s="145" t="s">
        <v>228</v>
      </c>
      <c r="D13" s="144" t="s">
        <v>229</v>
      </c>
      <c r="E13" s="143">
        <v>630000</v>
      </c>
      <c r="F13" s="142">
        <v>44460</v>
      </c>
      <c r="G13" s="141" t="s">
        <v>667</v>
      </c>
      <c r="H13" s="140">
        <v>44489</v>
      </c>
      <c r="I13" s="139">
        <f t="shared" si="0"/>
        <v>30</v>
      </c>
      <c r="J13" s="138">
        <f t="shared" si="1"/>
        <v>10</v>
      </c>
      <c r="K13" s="137">
        <f t="shared" si="2"/>
        <v>0.33300000000000002</v>
      </c>
      <c r="L13" s="136">
        <f t="shared" si="3"/>
        <v>209790</v>
      </c>
      <c r="M13" s="136">
        <v>0</v>
      </c>
      <c r="N13" s="133">
        <v>0</v>
      </c>
      <c r="O13" s="135">
        <v>0</v>
      </c>
      <c r="P13" s="136">
        <v>114442</v>
      </c>
      <c r="Q13" s="133">
        <v>22005</v>
      </c>
      <c r="R13" s="132">
        <v>136447</v>
      </c>
      <c r="S13" s="135">
        <v>0</v>
      </c>
      <c r="T13" s="133">
        <v>0</v>
      </c>
      <c r="U13" s="136">
        <v>0</v>
      </c>
      <c r="V13" s="136">
        <v>0</v>
      </c>
      <c r="W13" s="133">
        <v>20004</v>
      </c>
      <c r="X13" s="135">
        <v>20004</v>
      </c>
      <c r="Y13" s="134">
        <v>114442</v>
      </c>
      <c r="Z13" s="133">
        <v>42009</v>
      </c>
      <c r="AA13" s="132">
        <v>156451</v>
      </c>
      <c r="AB13" s="131">
        <f t="shared" si="4"/>
        <v>53339</v>
      </c>
      <c r="AC13" s="130">
        <f t="shared" si="5"/>
        <v>0.2542494875828209</v>
      </c>
      <c r="AD13" s="129">
        <f t="shared" si="6"/>
        <v>469822</v>
      </c>
      <c r="AE13" s="128">
        <f t="shared" si="7"/>
        <v>160178</v>
      </c>
      <c r="AF13" s="131">
        <f t="shared" si="8"/>
        <v>95348</v>
      </c>
      <c r="AG13" s="130">
        <f t="shared" si="9"/>
        <v>0.45449258782592117</v>
      </c>
      <c r="AH13" s="129">
        <f t="shared" si="10"/>
        <v>343669</v>
      </c>
      <c r="AI13" s="128">
        <f t="shared" si="11"/>
        <v>286331</v>
      </c>
    </row>
    <row r="14" spans="1:35" ht="17.25" customHeight="1" x14ac:dyDescent="0.15">
      <c r="A14" s="108"/>
      <c r="B14" s="146" t="s">
        <v>863</v>
      </c>
      <c r="C14" s="145" t="s">
        <v>626</v>
      </c>
      <c r="D14" s="144" t="s">
        <v>625</v>
      </c>
      <c r="E14" s="143">
        <v>2527000</v>
      </c>
      <c r="F14" s="142">
        <v>44244</v>
      </c>
      <c r="G14" s="141" t="s">
        <v>667</v>
      </c>
      <c r="H14" s="140">
        <v>44561</v>
      </c>
      <c r="I14" s="139">
        <f t="shared" si="0"/>
        <v>318</v>
      </c>
      <c r="J14" s="138">
        <f t="shared" si="1"/>
        <v>226</v>
      </c>
      <c r="K14" s="137">
        <f t="shared" si="2"/>
        <v>0.71099999999999997</v>
      </c>
      <c r="L14" s="136">
        <f t="shared" si="3"/>
        <v>1796697</v>
      </c>
      <c r="M14" s="136">
        <v>0</v>
      </c>
      <c r="N14" s="133">
        <v>0</v>
      </c>
      <c r="O14" s="135">
        <v>0</v>
      </c>
      <c r="P14" s="136">
        <v>458698</v>
      </c>
      <c r="Q14" s="133">
        <v>89048</v>
      </c>
      <c r="R14" s="132">
        <v>547746</v>
      </c>
      <c r="S14" s="135">
        <v>652089</v>
      </c>
      <c r="T14" s="133">
        <v>0</v>
      </c>
      <c r="U14" s="136">
        <v>652089</v>
      </c>
      <c r="V14" s="136">
        <v>99710</v>
      </c>
      <c r="W14" s="133">
        <v>315871</v>
      </c>
      <c r="X14" s="135">
        <v>415581</v>
      </c>
      <c r="Y14" s="134">
        <v>1210497</v>
      </c>
      <c r="Z14" s="133">
        <v>404919</v>
      </c>
      <c r="AA14" s="132">
        <v>1615416</v>
      </c>
      <c r="AB14" s="131">
        <f t="shared" si="4"/>
        <v>181281</v>
      </c>
      <c r="AC14" s="130">
        <f t="shared" si="5"/>
        <v>0.10089681231726885</v>
      </c>
      <c r="AD14" s="129">
        <f t="shared" si="6"/>
        <v>2272033</v>
      </c>
      <c r="AE14" s="128">
        <f t="shared" si="7"/>
        <v>254967</v>
      </c>
      <c r="AF14" s="131">
        <f t="shared" si="8"/>
        <v>586200</v>
      </c>
      <c r="AG14" s="130">
        <f t="shared" si="9"/>
        <v>0.32626536360888897</v>
      </c>
      <c r="AH14" s="129">
        <f t="shared" si="10"/>
        <v>1702527</v>
      </c>
      <c r="AI14" s="128">
        <f t="shared" si="11"/>
        <v>824473</v>
      </c>
    </row>
    <row r="15" spans="1:35" ht="17.25" customHeight="1" x14ac:dyDescent="0.15">
      <c r="A15" s="108"/>
      <c r="B15" s="146" t="s">
        <v>863</v>
      </c>
      <c r="C15" s="145" t="s">
        <v>336</v>
      </c>
      <c r="D15" s="144" t="s">
        <v>337</v>
      </c>
      <c r="E15" s="143">
        <v>630000</v>
      </c>
      <c r="F15" s="142">
        <v>44460</v>
      </c>
      <c r="G15" s="141" t="s">
        <v>667</v>
      </c>
      <c r="H15" s="140">
        <v>44489</v>
      </c>
      <c r="I15" s="139">
        <f t="shared" si="0"/>
        <v>30</v>
      </c>
      <c r="J15" s="138">
        <f t="shared" si="1"/>
        <v>10</v>
      </c>
      <c r="K15" s="137">
        <f t="shared" si="2"/>
        <v>0.33300000000000002</v>
      </c>
      <c r="L15" s="136">
        <f t="shared" si="3"/>
        <v>209790</v>
      </c>
      <c r="M15" s="136">
        <v>0</v>
      </c>
      <c r="N15" s="133">
        <v>0</v>
      </c>
      <c r="O15" s="135">
        <v>0</v>
      </c>
      <c r="P15" s="136">
        <v>144783</v>
      </c>
      <c r="Q15" s="133">
        <v>27841</v>
      </c>
      <c r="R15" s="132">
        <v>172624</v>
      </c>
      <c r="S15" s="135">
        <v>0</v>
      </c>
      <c r="T15" s="133">
        <v>0</v>
      </c>
      <c r="U15" s="136">
        <v>0</v>
      </c>
      <c r="V15" s="136">
        <v>0</v>
      </c>
      <c r="W15" s="133">
        <v>25306</v>
      </c>
      <c r="X15" s="135">
        <v>25306</v>
      </c>
      <c r="Y15" s="134">
        <v>144783</v>
      </c>
      <c r="Z15" s="133">
        <v>53147</v>
      </c>
      <c r="AA15" s="132">
        <v>197930</v>
      </c>
      <c r="AB15" s="131">
        <f t="shared" si="4"/>
        <v>11860</v>
      </c>
      <c r="AC15" s="130">
        <f t="shared" si="5"/>
        <v>5.6532723199389866E-2</v>
      </c>
      <c r="AD15" s="129">
        <f t="shared" si="6"/>
        <v>594384</v>
      </c>
      <c r="AE15" s="128">
        <f t="shared" si="7"/>
        <v>35616</v>
      </c>
      <c r="AF15" s="131">
        <f t="shared" si="8"/>
        <v>65007</v>
      </c>
      <c r="AG15" s="130">
        <f t="shared" si="9"/>
        <v>0.30986700986700988</v>
      </c>
      <c r="AH15" s="129">
        <f t="shared" si="10"/>
        <v>434783</v>
      </c>
      <c r="AI15" s="128">
        <f t="shared" si="11"/>
        <v>195217</v>
      </c>
    </row>
    <row r="16" spans="1:35" ht="17.25" customHeight="1" x14ac:dyDescent="0.15">
      <c r="A16" s="108"/>
      <c r="B16" s="146" t="s">
        <v>863</v>
      </c>
      <c r="C16" s="145" t="s">
        <v>363</v>
      </c>
      <c r="D16" s="144" t="s">
        <v>364</v>
      </c>
      <c r="E16" s="143">
        <v>102500</v>
      </c>
      <c r="F16" s="142">
        <v>44460</v>
      </c>
      <c r="G16" s="141" t="s">
        <v>667</v>
      </c>
      <c r="H16" s="140">
        <v>44489</v>
      </c>
      <c r="I16" s="139">
        <f t="shared" si="0"/>
        <v>30</v>
      </c>
      <c r="J16" s="138">
        <f t="shared" si="1"/>
        <v>10</v>
      </c>
      <c r="K16" s="137">
        <f t="shared" si="2"/>
        <v>0.33300000000000002</v>
      </c>
      <c r="L16" s="136">
        <f t="shared" si="3"/>
        <v>34132</v>
      </c>
      <c r="M16" s="136">
        <v>0</v>
      </c>
      <c r="N16" s="133">
        <v>0</v>
      </c>
      <c r="O16" s="135">
        <v>0</v>
      </c>
      <c r="P16" s="136">
        <v>0</v>
      </c>
      <c r="Q16" s="133">
        <v>0</v>
      </c>
      <c r="R16" s="132">
        <v>0</v>
      </c>
      <c r="S16" s="135">
        <v>0</v>
      </c>
      <c r="T16" s="133">
        <v>0</v>
      </c>
      <c r="U16" s="136">
        <v>0</v>
      </c>
      <c r="V16" s="136">
        <v>0</v>
      </c>
      <c r="W16" s="133">
        <v>0</v>
      </c>
      <c r="X16" s="135">
        <v>0</v>
      </c>
      <c r="Y16" s="134">
        <v>0</v>
      </c>
      <c r="Z16" s="133">
        <v>0</v>
      </c>
      <c r="AA16" s="132">
        <v>0</v>
      </c>
      <c r="AB16" s="131">
        <f t="shared" si="4"/>
        <v>34132</v>
      </c>
      <c r="AC16" s="130">
        <f t="shared" si="5"/>
        <v>1</v>
      </c>
      <c r="AD16" s="129">
        <f t="shared" si="6"/>
        <v>0</v>
      </c>
      <c r="AE16" s="128">
        <f t="shared" si="7"/>
        <v>102500</v>
      </c>
      <c r="AF16" s="131">
        <f t="shared" si="8"/>
        <v>34132</v>
      </c>
      <c r="AG16" s="130">
        <f t="shared" si="9"/>
        <v>1</v>
      </c>
      <c r="AH16" s="129">
        <f t="shared" si="10"/>
        <v>0</v>
      </c>
      <c r="AI16" s="128">
        <f t="shared" si="11"/>
        <v>102500</v>
      </c>
    </row>
    <row r="17" spans="1:35" ht="17.25" customHeight="1" x14ac:dyDescent="0.15">
      <c r="A17" s="108"/>
      <c r="B17" s="146" t="s">
        <v>863</v>
      </c>
      <c r="C17" s="145" t="s">
        <v>390</v>
      </c>
      <c r="D17" s="144" t="s">
        <v>391</v>
      </c>
      <c r="E17" s="143">
        <v>13254400</v>
      </c>
      <c r="F17" s="142">
        <v>44368</v>
      </c>
      <c r="G17" s="141" t="s">
        <v>667</v>
      </c>
      <c r="H17" s="140">
        <v>44469</v>
      </c>
      <c r="I17" s="139">
        <f t="shared" si="0"/>
        <v>102</v>
      </c>
      <c r="J17" s="138">
        <f t="shared" si="1"/>
        <v>102</v>
      </c>
      <c r="K17" s="137">
        <f t="shared" si="2"/>
        <v>1</v>
      </c>
      <c r="L17" s="136">
        <f t="shared" si="3"/>
        <v>13254400</v>
      </c>
      <c r="M17" s="136">
        <v>0</v>
      </c>
      <c r="N17" s="133">
        <v>0</v>
      </c>
      <c r="O17" s="135">
        <v>0</v>
      </c>
      <c r="P17" s="136">
        <v>3475121</v>
      </c>
      <c r="Q17" s="133">
        <v>915128</v>
      </c>
      <c r="R17" s="132">
        <v>4390249</v>
      </c>
      <c r="S17" s="135">
        <v>1385708</v>
      </c>
      <c r="T17" s="133">
        <v>0</v>
      </c>
      <c r="U17" s="136">
        <v>1385708</v>
      </c>
      <c r="V17" s="136">
        <v>1038381</v>
      </c>
      <c r="W17" s="133">
        <v>3551108</v>
      </c>
      <c r="X17" s="135">
        <v>4589489</v>
      </c>
      <c r="Y17" s="134">
        <v>5899210</v>
      </c>
      <c r="Z17" s="133">
        <v>4466236</v>
      </c>
      <c r="AA17" s="132">
        <v>10365446</v>
      </c>
      <c r="AB17" s="131">
        <f t="shared" si="4"/>
        <v>2888954</v>
      </c>
      <c r="AC17" s="130">
        <f t="shared" si="5"/>
        <v>0.21796188435538388</v>
      </c>
      <c r="AD17" s="129">
        <f t="shared" si="6"/>
        <v>10365446</v>
      </c>
      <c r="AE17" s="128">
        <f t="shared" si="7"/>
        <v>2888954</v>
      </c>
      <c r="AF17" s="131">
        <f t="shared" si="8"/>
        <v>7355190</v>
      </c>
      <c r="AG17" s="130">
        <f t="shared" si="9"/>
        <v>0.55492440246257846</v>
      </c>
      <c r="AH17" s="129">
        <f t="shared" si="10"/>
        <v>5899210</v>
      </c>
      <c r="AI17" s="128">
        <f t="shared" si="11"/>
        <v>7355190</v>
      </c>
    </row>
    <row r="18" spans="1:35" ht="17.25" customHeight="1" x14ac:dyDescent="0.15">
      <c r="A18" s="108"/>
      <c r="B18" s="146" t="s">
        <v>863</v>
      </c>
      <c r="C18" s="145" t="s">
        <v>401</v>
      </c>
      <c r="D18" s="144" t="s">
        <v>402</v>
      </c>
      <c r="E18" s="143">
        <v>1000000</v>
      </c>
      <c r="F18" s="142">
        <v>44460</v>
      </c>
      <c r="G18" s="141" t="s">
        <v>667</v>
      </c>
      <c r="H18" s="140">
        <v>44489</v>
      </c>
      <c r="I18" s="139">
        <f t="shared" si="0"/>
        <v>30</v>
      </c>
      <c r="J18" s="138">
        <f t="shared" si="1"/>
        <v>10</v>
      </c>
      <c r="K18" s="137">
        <f t="shared" si="2"/>
        <v>0.33300000000000002</v>
      </c>
      <c r="L18" s="136">
        <f t="shared" si="3"/>
        <v>333000</v>
      </c>
      <c r="M18" s="136">
        <v>0</v>
      </c>
      <c r="N18" s="133">
        <v>0</v>
      </c>
      <c r="O18" s="135">
        <v>0</v>
      </c>
      <c r="P18" s="136">
        <v>69560</v>
      </c>
      <c r="Q18" s="133">
        <v>11597</v>
      </c>
      <c r="R18" s="132">
        <v>81157</v>
      </c>
      <c r="S18" s="135">
        <v>171600</v>
      </c>
      <c r="T18" s="133">
        <v>0</v>
      </c>
      <c r="U18" s="136">
        <v>171600</v>
      </c>
      <c r="V18" s="136">
        <v>2583</v>
      </c>
      <c r="W18" s="133">
        <v>73749</v>
      </c>
      <c r="X18" s="135">
        <v>76332</v>
      </c>
      <c r="Y18" s="134">
        <v>243743</v>
      </c>
      <c r="Z18" s="133">
        <v>85346</v>
      </c>
      <c r="AA18" s="132">
        <v>329089</v>
      </c>
      <c r="AB18" s="131">
        <f t="shared" si="4"/>
        <v>3911</v>
      </c>
      <c r="AC18" s="130">
        <f t="shared" si="5"/>
        <v>1.1744744744744745E-2</v>
      </c>
      <c r="AD18" s="129">
        <f t="shared" si="6"/>
        <v>988255</v>
      </c>
      <c r="AE18" s="128">
        <f t="shared" si="7"/>
        <v>11745</v>
      </c>
      <c r="AF18" s="131">
        <f t="shared" si="8"/>
        <v>89257</v>
      </c>
      <c r="AG18" s="130">
        <f t="shared" si="9"/>
        <v>0.26803903903903903</v>
      </c>
      <c r="AH18" s="129">
        <f t="shared" si="10"/>
        <v>731960</v>
      </c>
      <c r="AI18" s="128">
        <f t="shared" si="11"/>
        <v>268040</v>
      </c>
    </row>
    <row r="19" spans="1:35" ht="17.25" customHeight="1" x14ac:dyDescent="0.15">
      <c r="A19" s="108"/>
      <c r="B19" s="146" t="s">
        <v>863</v>
      </c>
      <c r="C19" s="145" t="s">
        <v>431</v>
      </c>
      <c r="D19" s="144" t="s">
        <v>432</v>
      </c>
      <c r="E19" s="143">
        <v>3520000</v>
      </c>
      <c r="F19" s="142">
        <v>44431</v>
      </c>
      <c r="G19" s="141" t="s">
        <v>667</v>
      </c>
      <c r="H19" s="140">
        <v>44498</v>
      </c>
      <c r="I19" s="139">
        <f t="shared" si="0"/>
        <v>68</v>
      </c>
      <c r="J19" s="138">
        <f t="shared" si="1"/>
        <v>39</v>
      </c>
      <c r="K19" s="137">
        <f t="shared" si="2"/>
        <v>0.57399999999999995</v>
      </c>
      <c r="L19" s="136">
        <f t="shared" si="3"/>
        <v>2020480</v>
      </c>
      <c r="M19" s="136">
        <v>0</v>
      </c>
      <c r="N19" s="133">
        <v>0</v>
      </c>
      <c r="O19" s="135">
        <v>0</v>
      </c>
      <c r="P19" s="136">
        <v>247477</v>
      </c>
      <c r="Q19" s="133">
        <v>41256</v>
      </c>
      <c r="R19" s="132">
        <v>288733</v>
      </c>
      <c r="S19" s="135">
        <v>330553</v>
      </c>
      <c r="T19" s="133">
        <v>0</v>
      </c>
      <c r="U19" s="136">
        <v>330553</v>
      </c>
      <c r="V19" s="136">
        <v>55355</v>
      </c>
      <c r="W19" s="133">
        <v>262379</v>
      </c>
      <c r="X19" s="135">
        <v>317734</v>
      </c>
      <c r="Y19" s="134">
        <v>633385</v>
      </c>
      <c r="Z19" s="133">
        <v>303635</v>
      </c>
      <c r="AA19" s="132">
        <v>937020</v>
      </c>
      <c r="AB19" s="131">
        <f t="shared" si="4"/>
        <v>1083460</v>
      </c>
      <c r="AC19" s="130">
        <f t="shared" si="5"/>
        <v>0.53623891352549891</v>
      </c>
      <c r="AD19" s="129">
        <f t="shared" si="6"/>
        <v>1632439</v>
      </c>
      <c r="AE19" s="128">
        <f t="shared" si="7"/>
        <v>1887561</v>
      </c>
      <c r="AF19" s="131">
        <f t="shared" si="8"/>
        <v>1387095</v>
      </c>
      <c r="AG19" s="130">
        <f t="shared" si="9"/>
        <v>0.68651756018371868</v>
      </c>
      <c r="AH19" s="129">
        <f t="shared" si="10"/>
        <v>1103458</v>
      </c>
      <c r="AI19" s="128">
        <f t="shared" si="11"/>
        <v>2416542</v>
      </c>
    </row>
    <row r="20" spans="1:35" ht="17.25" customHeight="1" x14ac:dyDescent="0.15">
      <c r="A20" s="108"/>
      <c r="B20" s="127" t="s">
        <v>863</v>
      </c>
      <c r="C20" s="126" t="s">
        <v>449</v>
      </c>
      <c r="D20" s="125" t="s">
        <v>448</v>
      </c>
      <c r="E20" s="124">
        <v>2860000</v>
      </c>
      <c r="F20" s="123">
        <v>44440</v>
      </c>
      <c r="G20" s="122" t="s">
        <v>667</v>
      </c>
      <c r="H20" s="121">
        <v>44500</v>
      </c>
      <c r="I20" s="120">
        <f t="shared" si="0"/>
        <v>61</v>
      </c>
      <c r="J20" s="119">
        <f t="shared" si="1"/>
        <v>30</v>
      </c>
      <c r="K20" s="118">
        <v>0.5</v>
      </c>
      <c r="L20" s="117">
        <f t="shared" si="3"/>
        <v>1430000</v>
      </c>
      <c r="M20" s="117">
        <v>0</v>
      </c>
      <c r="N20" s="114">
        <v>0</v>
      </c>
      <c r="O20" s="116">
        <v>0</v>
      </c>
      <c r="P20" s="117">
        <v>803888</v>
      </c>
      <c r="Q20" s="114">
        <v>150393</v>
      </c>
      <c r="R20" s="113">
        <v>954281</v>
      </c>
      <c r="S20" s="116">
        <v>0</v>
      </c>
      <c r="T20" s="114">
        <v>0</v>
      </c>
      <c r="U20" s="117">
        <v>0</v>
      </c>
      <c r="V20" s="117">
        <v>1374</v>
      </c>
      <c r="W20" s="114">
        <v>37368</v>
      </c>
      <c r="X20" s="116">
        <v>38742</v>
      </c>
      <c r="Y20" s="115">
        <v>805262</v>
      </c>
      <c r="Z20" s="114">
        <v>187761</v>
      </c>
      <c r="AA20" s="113">
        <v>993023</v>
      </c>
      <c r="AB20" s="112">
        <f t="shared" si="4"/>
        <v>436977</v>
      </c>
      <c r="AC20" s="111">
        <f t="shared" si="5"/>
        <v>0.30557832167832166</v>
      </c>
      <c r="AD20" s="110">
        <f t="shared" si="6"/>
        <v>1986046</v>
      </c>
      <c r="AE20" s="109">
        <f t="shared" si="7"/>
        <v>873954</v>
      </c>
      <c r="AF20" s="112">
        <f t="shared" si="8"/>
        <v>624738</v>
      </c>
      <c r="AG20" s="111">
        <f t="shared" si="9"/>
        <v>0.43687972027972027</v>
      </c>
      <c r="AH20" s="110">
        <f t="shared" si="10"/>
        <v>1610524</v>
      </c>
      <c r="AI20" s="109">
        <f t="shared" si="11"/>
        <v>1249476</v>
      </c>
    </row>
    <row r="21" spans="1:35" ht="17.25" customHeight="1" x14ac:dyDescent="0.15">
      <c r="A21" s="108"/>
      <c r="B21" s="146" t="s">
        <v>863</v>
      </c>
      <c r="C21" s="145" t="s">
        <v>572</v>
      </c>
      <c r="D21" s="144" t="s">
        <v>571</v>
      </c>
      <c r="E21" s="143">
        <v>44822000</v>
      </c>
      <c r="F21" s="142">
        <v>44452</v>
      </c>
      <c r="G21" s="141" t="s">
        <v>667</v>
      </c>
      <c r="H21" s="140">
        <v>44651</v>
      </c>
      <c r="I21" s="139">
        <f t="shared" si="0"/>
        <v>200</v>
      </c>
      <c r="J21" s="138">
        <f t="shared" si="1"/>
        <v>18</v>
      </c>
      <c r="K21" s="137">
        <f>ROUND(J21/I21,3)</f>
        <v>0.09</v>
      </c>
      <c r="L21" s="136">
        <f t="shared" si="3"/>
        <v>4033980</v>
      </c>
      <c r="M21" s="136">
        <v>0</v>
      </c>
      <c r="N21" s="133">
        <v>0</v>
      </c>
      <c r="O21" s="135">
        <v>0</v>
      </c>
      <c r="P21" s="136">
        <v>12669</v>
      </c>
      <c r="Q21" s="133">
        <v>2111</v>
      </c>
      <c r="R21" s="132">
        <v>14780</v>
      </c>
      <c r="S21" s="135">
        <v>0</v>
      </c>
      <c r="T21" s="133">
        <v>0</v>
      </c>
      <c r="U21" s="136">
        <v>0</v>
      </c>
      <c r="V21" s="136">
        <v>0</v>
      </c>
      <c r="W21" s="133">
        <v>13433</v>
      </c>
      <c r="X21" s="135">
        <v>13433</v>
      </c>
      <c r="Y21" s="134">
        <v>12669</v>
      </c>
      <c r="Z21" s="133">
        <v>15544</v>
      </c>
      <c r="AA21" s="132">
        <v>28213</v>
      </c>
      <c r="AB21" s="131">
        <f t="shared" si="4"/>
        <v>4005767</v>
      </c>
      <c r="AC21" s="130">
        <f t="shared" si="5"/>
        <v>0.99300616264830266</v>
      </c>
      <c r="AD21" s="129">
        <f t="shared" si="6"/>
        <v>313477</v>
      </c>
      <c r="AE21" s="128">
        <f t="shared" si="7"/>
        <v>44508523</v>
      </c>
      <c r="AF21" s="131">
        <f t="shared" si="8"/>
        <v>4021311</v>
      </c>
      <c r="AG21" s="130">
        <f t="shared" si="9"/>
        <v>0.99685942914937609</v>
      </c>
      <c r="AH21" s="129">
        <f t="shared" si="10"/>
        <v>140766</v>
      </c>
      <c r="AI21" s="128">
        <f t="shared" si="11"/>
        <v>44681234</v>
      </c>
    </row>
    <row r="22" spans="1:35" ht="17.25" customHeight="1" x14ac:dyDescent="0.15">
      <c r="A22" s="108"/>
      <c r="B22" s="107" t="s">
        <v>863</v>
      </c>
      <c r="C22" s="106" t="s">
        <v>568</v>
      </c>
      <c r="D22" s="105" t="s">
        <v>567</v>
      </c>
      <c r="E22" s="104">
        <v>7232500</v>
      </c>
      <c r="F22" s="103">
        <v>44461</v>
      </c>
      <c r="G22" s="102" t="s">
        <v>667</v>
      </c>
      <c r="H22" s="101">
        <v>44561</v>
      </c>
      <c r="I22" s="100">
        <f t="shared" si="0"/>
        <v>101</v>
      </c>
      <c r="J22" s="99">
        <f t="shared" si="1"/>
        <v>9</v>
      </c>
      <c r="K22" s="98">
        <v>5.3999999999999999E-2</v>
      </c>
      <c r="L22" s="97">
        <f t="shared" si="3"/>
        <v>390555</v>
      </c>
      <c r="M22" s="97">
        <v>0</v>
      </c>
      <c r="N22" s="94">
        <v>0</v>
      </c>
      <c r="O22" s="96">
        <v>0</v>
      </c>
      <c r="P22" s="97">
        <v>0</v>
      </c>
      <c r="Q22" s="94">
        <v>0</v>
      </c>
      <c r="R22" s="93">
        <v>0</v>
      </c>
      <c r="S22" s="96">
        <v>228600</v>
      </c>
      <c r="T22" s="94">
        <v>0</v>
      </c>
      <c r="U22" s="97">
        <v>228600</v>
      </c>
      <c r="V22" s="97">
        <v>0</v>
      </c>
      <c r="W22" s="94">
        <v>0</v>
      </c>
      <c r="X22" s="96">
        <v>0</v>
      </c>
      <c r="Y22" s="95">
        <v>228600</v>
      </c>
      <c r="Z22" s="94">
        <v>0</v>
      </c>
      <c r="AA22" s="93">
        <v>228600</v>
      </c>
      <c r="AB22" s="92">
        <f t="shared" si="4"/>
        <v>161955</v>
      </c>
      <c r="AC22" s="91">
        <f t="shared" si="5"/>
        <v>0.414679110496601</v>
      </c>
      <c r="AD22" s="90">
        <f t="shared" si="6"/>
        <v>4233333</v>
      </c>
      <c r="AE22" s="89">
        <f t="shared" si="7"/>
        <v>2999167</v>
      </c>
      <c r="AF22" s="92">
        <f t="shared" si="8"/>
        <v>161955</v>
      </c>
      <c r="AG22" s="91">
        <f t="shared" si="9"/>
        <v>0.414679110496601</v>
      </c>
      <c r="AH22" s="90">
        <f t="shared" si="10"/>
        <v>4233333</v>
      </c>
      <c r="AI22" s="89">
        <f t="shared" si="11"/>
        <v>2999167</v>
      </c>
    </row>
    <row r="23" spans="1:35" ht="17.25" customHeight="1" x14ac:dyDescent="0.15">
      <c r="A23" s="108"/>
      <c r="B23" s="165" t="s">
        <v>862</v>
      </c>
      <c r="C23" s="164" t="s">
        <v>292</v>
      </c>
      <c r="D23" s="163" t="s">
        <v>293</v>
      </c>
      <c r="E23" s="162">
        <v>2670000</v>
      </c>
      <c r="F23" s="161">
        <v>44465</v>
      </c>
      <c r="G23" s="160" t="s">
        <v>667</v>
      </c>
      <c r="H23" s="159">
        <v>44494</v>
      </c>
      <c r="I23" s="158">
        <f t="shared" si="0"/>
        <v>30</v>
      </c>
      <c r="J23" s="157">
        <f t="shared" si="1"/>
        <v>5</v>
      </c>
      <c r="K23" s="156">
        <f>ROUND(J23/I23,3)</f>
        <v>0.16700000000000001</v>
      </c>
      <c r="L23" s="155">
        <f t="shared" si="3"/>
        <v>445890</v>
      </c>
      <c r="M23" s="155">
        <v>0</v>
      </c>
      <c r="N23" s="152">
        <v>0</v>
      </c>
      <c r="O23" s="154">
        <v>0</v>
      </c>
      <c r="P23" s="155">
        <v>283255</v>
      </c>
      <c r="Q23" s="152">
        <v>54463</v>
      </c>
      <c r="R23" s="151">
        <v>337718</v>
      </c>
      <c r="S23" s="154">
        <v>93373</v>
      </c>
      <c r="T23" s="152">
        <v>0</v>
      </c>
      <c r="U23" s="155">
        <v>93373</v>
      </c>
      <c r="V23" s="155">
        <v>8635</v>
      </c>
      <c r="W23" s="152">
        <v>49507</v>
      </c>
      <c r="X23" s="154">
        <v>58142</v>
      </c>
      <c r="Y23" s="153">
        <v>385263</v>
      </c>
      <c r="Z23" s="152">
        <v>103970</v>
      </c>
      <c r="AA23" s="151">
        <v>489233</v>
      </c>
      <c r="AB23" s="150">
        <f t="shared" si="4"/>
        <v>-43343</v>
      </c>
      <c r="AC23" s="149">
        <f t="shared" si="5"/>
        <v>-9.7205588822355291E-2</v>
      </c>
      <c r="AD23" s="148">
        <f t="shared" si="6"/>
        <v>2929538</v>
      </c>
      <c r="AE23" s="147">
        <f t="shared" si="7"/>
        <v>-259538</v>
      </c>
      <c r="AF23" s="150">
        <f t="shared" si="8"/>
        <v>60627</v>
      </c>
      <c r="AG23" s="149">
        <f t="shared" si="9"/>
        <v>0.13596851241337549</v>
      </c>
      <c r="AH23" s="148">
        <f t="shared" si="10"/>
        <v>2306964</v>
      </c>
      <c r="AI23" s="147">
        <f t="shared" si="11"/>
        <v>363036</v>
      </c>
    </row>
    <row r="24" spans="1:35" ht="17.25" customHeight="1" x14ac:dyDescent="0.15">
      <c r="A24" s="108"/>
      <c r="B24" s="127" t="s">
        <v>862</v>
      </c>
      <c r="C24" s="126" t="s">
        <v>574</v>
      </c>
      <c r="D24" s="125" t="s">
        <v>573</v>
      </c>
      <c r="E24" s="124">
        <v>4650000</v>
      </c>
      <c r="F24" s="123">
        <v>44440</v>
      </c>
      <c r="G24" s="122" t="s">
        <v>667</v>
      </c>
      <c r="H24" s="121">
        <v>44620</v>
      </c>
      <c r="I24" s="120">
        <f t="shared" si="0"/>
        <v>181</v>
      </c>
      <c r="J24" s="119">
        <f t="shared" si="1"/>
        <v>30</v>
      </c>
      <c r="K24" s="118">
        <v>0.122</v>
      </c>
      <c r="L24" s="117">
        <f t="shared" si="3"/>
        <v>567300</v>
      </c>
      <c r="M24" s="117">
        <v>0</v>
      </c>
      <c r="N24" s="114">
        <v>0</v>
      </c>
      <c r="O24" s="116">
        <v>0</v>
      </c>
      <c r="P24" s="117">
        <v>432608</v>
      </c>
      <c r="Q24" s="114">
        <v>72115</v>
      </c>
      <c r="R24" s="113">
        <v>504723</v>
      </c>
      <c r="S24" s="116">
        <v>0</v>
      </c>
      <c r="T24" s="114">
        <v>0</v>
      </c>
      <c r="U24" s="117">
        <v>0</v>
      </c>
      <c r="V24" s="117">
        <v>19999</v>
      </c>
      <c r="W24" s="114">
        <v>458658</v>
      </c>
      <c r="X24" s="116">
        <v>478657</v>
      </c>
      <c r="Y24" s="115">
        <v>452607</v>
      </c>
      <c r="Z24" s="114">
        <v>530773</v>
      </c>
      <c r="AA24" s="113">
        <v>983380</v>
      </c>
      <c r="AB24" s="112">
        <f t="shared" si="4"/>
        <v>-416080</v>
      </c>
      <c r="AC24" s="111">
        <f t="shared" si="5"/>
        <v>-0.73343909747928782</v>
      </c>
      <c r="AD24" s="110">
        <f t="shared" si="6"/>
        <v>8060491</v>
      </c>
      <c r="AE24" s="109">
        <f t="shared" si="7"/>
        <v>-3410491</v>
      </c>
      <c r="AF24" s="112">
        <f t="shared" si="8"/>
        <v>114693</v>
      </c>
      <c r="AG24" s="111">
        <f t="shared" si="9"/>
        <v>0.20217345319936542</v>
      </c>
      <c r="AH24" s="110">
        <f t="shared" si="10"/>
        <v>3709893</v>
      </c>
      <c r="AI24" s="109">
        <f t="shared" si="11"/>
        <v>940107</v>
      </c>
    </row>
    <row r="25" spans="1:35" ht="17.25" customHeight="1" x14ac:dyDescent="0.15">
      <c r="A25" s="108"/>
      <c r="B25" s="146" t="s">
        <v>862</v>
      </c>
      <c r="C25" s="145" t="s">
        <v>477</v>
      </c>
      <c r="D25" s="144" t="s">
        <v>478</v>
      </c>
      <c r="E25" s="143">
        <v>2600000</v>
      </c>
      <c r="F25" s="142">
        <v>44465</v>
      </c>
      <c r="G25" s="141" t="s">
        <v>667</v>
      </c>
      <c r="H25" s="140">
        <v>44494</v>
      </c>
      <c r="I25" s="139">
        <f t="shared" si="0"/>
        <v>30</v>
      </c>
      <c r="J25" s="138">
        <f t="shared" si="1"/>
        <v>5</v>
      </c>
      <c r="K25" s="137">
        <f>ROUND(J25/I25,3)</f>
        <v>0.16700000000000001</v>
      </c>
      <c r="L25" s="136">
        <f t="shared" si="3"/>
        <v>434200</v>
      </c>
      <c r="M25" s="136">
        <v>0</v>
      </c>
      <c r="N25" s="133">
        <v>0</v>
      </c>
      <c r="O25" s="135">
        <v>0</v>
      </c>
      <c r="P25" s="136">
        <v>204656</v>
      </c>
      <c r="Q25" s="133">
        <v>34114</v>
      </c>
      <c r="R25" s="132">
        <v>238770</v>
      </c>
      <c r="S25" s="135">
        <v>0</v>
      </c>
      <c r="T25" s="133">
        <v>0</v>
      </c>
      <c r="U25" s="136">
        <v>0</v>
      </c>
      <c r="V25" s="136">
        <v>15060</v>
      </c>
      <c r="W25" s="133">
        <v>216978</v>
      </c>
      <c r="X25" s="135">
        <v>232038</v>
      </c>
      <c r="Y25" s="134">
        <v>219716</v>
      </c>
      <c r="Z25" s="133">
        <v>251092</v>
      </c>
      <c r="AA25" s="132">
        <v>470808</v>
      </c>
      <c r="AB25" s="131">
        <f t="shared" si="4"/>
        <v>-36608</v>
      </c>
      <c r="AC25" s="130">
        <f t="shared" si="5"/>
        <v>-8.4311377245508981E-2</v>
      </c>
      <c r="AD25" s="129">
        <f t="shared" si="6"/>
        <v>2819209</v>
      </c>
      <c r="AE25" s="128">
        <f t="shared" si="7"/>
        <v>-219209</v>
      </c>
      <c r="AF25" s="131">
        <f t="shared" si="8"/>
        <v>214484</v>
      </c>
      <c r="AG25" s="130">
        <f t="shared" si="9"/>
        <v>0.49397512666973747</v>
      </c>
      <c r="AH25" s="129">
        <f t="shared" si="10"/>
        <v>1315664</v>
      </c>
      <c r="AI25" s="128">
        <f t="shared" si="11"/>
        <v>1284336</v>
      </c>
    </row>
    <row r="26" spans="1:35" ht="17.25" customHeight="1" x14ac:dyDescent="0.15">
      <c r="A26" s="108"/>
      <c r="B26" s="107" t="s">
        <v>862</v>
      </c>
      <c r="C26" s="106" t="s">
        <v>558</v>
      </c>
      <c r="D26" s="105" t="s">
        <v>557</v>
      </c>
      <c r="E26" s="104">
        <v>3725000</v>
      </c>
      <c r="F26" s="103">
        <v>44467</v>
      </c>
      <c r="G26" s="102" t="s">
        <v>861</v>
      </c>
      <c r="H26" s="101">
        <v>44620</v>
      </c>
      <c r="I26" s="100">
        <f t="shared" si="0"/>
        <v>154</v>
      </c>
      <c r="J26" s="99">
        <f t="shared" si="1"/>
        <v>3</v>
      </c>
      <c r="K26" s="98">
        <v>0.01</v>
      </c>
      <c r="L26" s="97">
        <f t="shared" si="3"/>
        <v>37250</v>
      </c>
      <c r="M26" s="97">
        <v>229700</v>
      </c>
      <c r="N26" s="94">
        <v>0</v>
      </c>
      <c r="O26" s="96">
        <v>229700</v>
      </c>
      <c r="P26" s="97">
        <v>0</v>
      </c>
      <c r="Q26" s="94">
        <v>0</v>
      </c>
      <c r="R26" s="93">
        <v>0</v>
      </c>
      <c r="S26" s="96">
        <v>0</v>
      </c>
      <c r="T26" s="94">
        <v>0</v>
      </c>
      <c r="U26" s="97">
        <v>0</v>
      </c>
      <c r="V26" s="97">
        <v>0</v>
      </c>
      <c r="W26" s="94">
        <v>0</v>
      </c>
      <c r="X26" s="96">
        <v>0</v>
      </c>
      <c r="Y26" s="95">
        <v>229700</v>
      </c>
      <c r="Z26" s="94">
        <v>0</v>
      </c>
      <c r="AA26" s="93">
        <v>229700</v>
      </c>
      <c r="AB26" s="93">
        <f t="shared" si="4"/>
        <v>-192450</v>
      </c>
      <c r="AC26" s="91">
        <f t="shared" si="5"/>
        <v>-5.1664429530201339</v>
      </c>
      <c r="AD26" s="167">
        <f t="shared" si="6"/>
        <v>22970000</v>
      </c>
      <c r="AE26" s="166">
        <f t="shared" si="7"/>
        <v>-19245000</v>
      </c>
      <c r="AF26" s="93">
        <f t="shared" si="8"/>
        <v>-192450</v>
      </c>
      <c r="AG26" s="91">
        <f t="shared" si="9"/>
        <v>-5.1664429530201339</v>
      </c>
      <c r="AH26" s="167">
        <f t="shared" si="10"/>
        <v>22970000</v>
      </c>
      <c r="AI26" s="166">
        <f t="shared" si="11"/>
        <v>-19245000</v>
      </c>
    </row>
    <row r="27" spans="1:35" ht="17.25" customHeight="1" x14ac:dyDescent="0.15">
      <c r="A27" s="108"/>
      <c r="B27" s="165" t="s">
        <v>860</v>
      </c>
      <c r="C27" s="164" t="s">
        <v>657</v>
      </c>
      <c r="D27" s="163" t="s">
        <v>656</v>
      </c>
      <c r="E27" s="162">
        <v>650000</v>
      </c>
      <c r="F27" s="161">
        <v>44256</v>
      </c>
      <c r="G27" s="160" t="s">
        <v>667</v>
      </c>
      <c r="H27" s="159">
        <v>44620</v>
      </c>
      <c r="I27" s="158">
        <f t="shared" si="0"/>
        <v>365</v>
      </c>
      <c r="J27" s="157">
        <f t="shared" si="1"/>
        <v>214</v>
      </c>
      <c r="K27" s="156">
        <f>ROUND(J27/I27,3)</f>
        <v>0.58599999999999997</v>
      </c>
      <c r="L27" s="155">
        <f t="shared" si="3"/>
        <v>380900</v>
      </c>
      <c r="M27" s="155">
        <v>0</v>
      </c>
      <c r="N27" s="152">
        <v>0</v>
      </c>
      <c r="O27" s="154">
        <v>0</v>
      </c>
      <c r="P27" s="155">
        <v>151382</v>
      </c>
      <c r="Q27" s="152">
        <v>24415</v>
      </c>
      <c r="R27" s="151">
        <v>175797</v>
      </c>
      <c r="S27" s="154">
        <v>0</v>
      </c>
      <c r="T27" s="152">
        <v>0</v>
      </c>
      <c r="U27" s="155">
        <v>0</v>
      </c>
      <c r="V27" s="155">
        <v>0</v>
      </c>
      <c r="W27" s="152">
        <v>12067</v>
      </c>
      <c r="X27" s="154">
        <v>12067</v>
      </c>
      <c r="Y27" s="153">
        <v>151382</v>
      </c>
      <c r="Z27" s="152">
        <v>36482</v>
      </c>
      <c r="AA27" s="151">
        <v>187864</v>
      </c>
      <c r="AB27" s="150">
        <f t="shared" si="4"/>
        <v>193036</v>
      </c>
      <c r="AC27" s="149">
        <f t="shared" si="5"/>
        <v>0.50678918351273305</v>
      </c>
      <c r="AD27" s="148">
        <f t="shared" si="6"/>
        <v>320587</v>
      </c>
      <c r="AE27" s="147">
        <f t="shared" si="7"/>
        <v>329413</v>
      </c>
      <c r="AF27" s="150">
        <f t="shared" si="8"/>
        <v>229518</v>
      </c>
      <c r="AG27" s="149">
        <f t="shared" si="9"/>
        <v>0.60256760304541879</v>
      </c>
      <c r="AH27" s="148">
        <f t="shared" si="10"/>
        <v>258331</v>
      </c>
      <c r="AI27" s="147">
        <f t="shared" si="11"/>
        <v>391669</v>
      </c>
    </row>
    <row r="28" spans="1:35" ht="17.25" customHeight="1" x14ac:dyDescent="0.15">
      <c r="A28" s="108"/>
      <c r="B28" s="146" t="s">
        <v>860</v>
      </c>
      <c r="C28" s="145" t="s">
        <v>654</v>
      </c>
      <c r="D28" s="144" t="s">
        <v>653</v>
      </c>
      <c r="E28" s="143">
        <v>480000</v>
      </c>
      <c r="F28" s="142">
        <v>44348</v>
      </c>
      <c r="G28" s="141" t="s">
        <v>667</v>
      </c>
      <c r="H28" s="140">
        <v>44712</v>
      </c>
      <c r="I28" s="139">
        <f t="shared" si="0"/>
        <v>365</v>
      </c>
      <c r="J28" s="138">
        <f t="shared" si="1"/>
        <v>122</v>
      </c>
      <c r="K28" s="137">
        <f>ROUND(J28/I28,3)</f>
        <v>0.33400000000000002</v>
      </c>
      <c r="L28" s="136">
        <f t="shared" si="3"/>
        <v>160320</v>
      </c>
      <c r="M28" s="136">
        <v>0</v>
      </c>
      <c r="N28" s="133">
        <v>0</v>
      </c>
      <c r="O28" s="135">
        <v>0</v>
      </c>
      <c r="P28" s="136">
        <v>0</v>
      </c>
      <c r="Q28" s="133">
        <v>0</v>
      </c>
      <c r="R28" s="132">
        <v>0</v>
      </c>
      <c r="S28" s="135">
        <v>0</v>
      </c>
      <c r="T28" s="133">
        <v>0</v>
      </c>
      <c r="U28" s="136">
        <v>0</v>
      </c>
      <c r="V28" s="136">
        <v>0</v>
      </c>
      <c r="W28" s="133">
        <v>0</v>
      </c>
      <c r="X28" s="135">
        <v>0</v>
      </c>
      <c r="Y28" s="134">
        <v>0</v>
      </c>
      <c r="Z28" s="133">
        <v>0</v>
      </c>
      <c r="AA28" s="132">
        <v>0</v>
      </c>
      <c r="AB28" s="131">
        <f t="shared" si="4"/>
        <v>160320</v>
      </c>
      <c r="AC28" s="130">
        <f t="shared" si="5"/>
        <v>1</v>
      </c>
      <c r="AD28" s="129">
        <f t="shared" si="6"/>
        <v>0</v>
      </c>
      <c r="AE28" s="128">
        <f t="shared" si="7"/>
        <v>480000</v>
      </c>
      <c r="AF28" s="131">
        <f t="shared" si="8"/>
        <v>160320</v>
      </c>
      <c r="AG28" s="130">
        <f t="shared" si="9"/>
        <v>1</v>
      </c>
      <c r="AH28" s="129">
        <f t="shared" si="10"/>
        <v>0</v>
      </c>
      <c r="AI28" s="128">
        <f t="shared" si="11"/>
        <v>480000</v>
      </c>
    </row>
    <row r="29" spans="1:35" ht="17.25" customHeight="1" x14ac:dyDescent="0.15">
      <c r="A29" s="108"/>
      <c r="B29" s="146" t="s">
        <v>860</v>
      </c>
      <c r="C29" s="145" t="s">
        <v>642</v>
      </c>
      <c r="D29" s="144" t="s">
        <v>641</v>
      </c>
      <c r="E29" s="143">
        <v>2400000</v>
      </c>
      <c r="F29" s="142">
        <v>44228</v>
      </c>
      <c r="G29" s="141" t="s">
        <v>667</v>
      </c>
      <c r="H29" s="140">
        <v>44592</v>
      </c>
      <c r="I29" s="139">
        <f t="shared" si="0"/>
        <v>365</v>
      </c>
      <c r="J29" s="138">
        <f t="shared" si="1"/>
        <v>242</v>
      </c>
      <c r="K29" s="137">
        <f>ROUND(J29/I29,3)</f>
        <v>0.66300000000000003</v>
      </c>
      <c r="L29" s="136">
        <f t="shared" si="3"/>
        <v>1591200</v>
      </c>
      <c r="M29" s="136">
        <v>0</v>
      </c>
      <c r="N29" s="133">
        <v>0</v>
      </c>
      <c r="O29" s="135">
        <v>0</v>
      </c>
      <c r="P29" s="136">
        <v>286809</v>
      </c>
      <c r="Q29" s="133">
        <v>41164</v>
      </c>
      <c r="R29" s="132">
        <v>327973</v>
      </c>
      <c r="S29" s="135">
        <v>0</v>
      </c>
      <c r="T29" s="133">
        <v>0</v>
      </c>
      <c r="U29" s="136">
        <v>0</v>
      </c>
      <c r="V29" s="136">
        <v>1336</v>
      </c>
      <c r="W29" s="133">
        <v>9564</v>
      </c>
      <c r="X29" s="135">
        <v>10900</v>
      </c>
      <c r="Y29" s="134">
        <v>288145</v>
      </c>
      <c r="Z29" s="133">
        <v>50728</v>
      </c>
      <c r="AA29" s="132">
        <v>338873</v>
      </c>
      <c r="AB29" s="131">
        <f t="shared" si="4"/>
        <v>1252327</v>
      </c>
      <c r="AC29" s="130">
        <f t="shared" si="5"/>
        <v>0.7870330568124686</v>
      </c>
      <c r="AD29" s="129">
        <f t="shared" si="6"/>
        <v>511120</v>
      </c>
      <c r="AE29" s="128">
        <f t="shared" si="7"/>
        <v>1888880</v>
      </c>
      <c r="AF29" s="131">
        <f t="shared" si="8"/>
        <v>1303055</v>
      </c>
      <c r="AG29" s="130">
        <f t="shared" si="9"/>
        <v>0.81891339869281043</v>
      </c>
      <c r="AH29" s="129">
        <f t="shared" si="10"/>
        <v>434607</v>
      </c>
      <c r="AI29" s="128">
        <f t="shared" si="11"/>
        <v>1965393</v>
      </c>
    </row>
    <row r="30" spans="1:35" ht="17.25" customHeight="1" x14ac:dyDescent="0.15">
      <c r="A30" s="108"/>
      <c r="B30" s="146" t="s">
        <v>860</v>
      </c>
      <c r="C30" s="145" t="s">
        <v>630</v>
      </c>
      <c r="D30" s="144" t="s">
        <v>629</v>
      </c>
      <c r="E30" s="143">
        <v>1000000</v>
      </c>
      <c r="F30" s="142">
        <v>44410</v>
      </c>
      <c r="G30" s="141" t="s">
        <v>667</v>
      </c>
      <c r="H30" s="140">
        <v>44561</v>
      </c>
      <c r="I30" s="139">
        <f t="shared" si="0"/>
        <v>152</v>
      </c>
      <c r="J30" s="138">
        <f t="shared" si="1"/>
        <v>60</v>
      </c>
      <c r="K30" s="137">
        <f>ROUND(J30/I30,3)</f>
        <v>0.39500000000000002</v>
      </c>
      <c r="L30" s="136">
        <f t="shared" si="3"/>
        <v>395000</v>
      </c>
      <c r="M30" s="136">
        <v>0</v>
      </c>
      <c r="N30" s="133">
        <v>0</v>
      </c>
      <c r="O30" s="135">
        <v>0</v>
      </c>
      <c r="P30" s="136">
        <v>368912</v>
      </c>
      <c r="Q30" s="133">
        <v>108101</v>
      </c>
      <c r="R30" s="132">
        <v>477013</v>
      </c>
      <c r="S30" s="135">
        <v>0</v>
      </c>
      <c r="T30" s="133">
        <v>0</v>
      </c>
      <c r="U30" s="136">
        <v>0</v>
      </c>
      <c r="V30" s="136">
        <v>6848</v>
      </c>
      <c r="W30" s="133">
        <v>24291</v>
      </c>
      <c r="X30" s="135">
        <v>31139</v>
      </c>
      <c r="Y30" s="134">
        <v>375760</v>
      </c>
      <c r="Z30" s="133">
        <v>132392</v>
      </c>
      <c r="AA30" s="132">
        <v>508152</v>
      </c>
      <c r="AB30" s="131">
        <f t="shared" si="4"/>
        <v>-113152</v>
      </c>
      <c r="AC30" s="130">
        <f t="shared" si="5"/>
        <v>-0.28646075949367089</v>
      </c>
      <c r="AD30" s="129">
        <f t="shared" si="6"/>
        <v>1286460</v>
      </c>
      <c r="AE30" s="128">
        <f t="shared" si="7"/>
        <v>-286460</v>
      </c>
      <c r="AF30" s="131">
        <f t="shared" si="8"/>
        <v>19240</v>
      </c>
      <c r="AG30" s="130">
        <f t="shared" si="9"/>
        <v>4.8708860759493669E-2</v>
      </c>
      <c r="AH30" s="129">
        <f t="shared" si="10"/>
        <v>951291</v>
      </c>
      <c r="AI30" s="128">
        <f t="shared" si="11"/>
        <v>48709</v>
      </c>
    </row>
    <row r="31" spans="1:35" ht="17.25" customHeight="1" x14ac:dyDescent="0.15">
      <c r="A31" s="108"/>
      <c r="B31" s="127" t="s">
        <v>860</v>
      </c>
      <c r="C31" s="126" t="s">
        <v>413</v>
      </c>
      <c r="D31" s="125" t="s">
        <v>414</v>
      </c>
      <c r="E31" s="124">
        <v>942000</v>
      </c>
      <c r="F31" s="123">
        <v>44398</v>
      </c>
      <c r="G31" s="122" t="s">
        <v>667</v>
      </c>
      <c r="H31" s="121">
        <v>44500</v>
      </c>
      <c r="I31" s="120">
        <f t="shared" si="0"/>
        <v>103</v>
      </c>
      <c r="J31" s="119">
        <f t="shared" si="1"/>
        <v>72</v>
      </c>
      <c r="K31" s="118">
        <v>0.94099999999999995</v>
      </c>
      <c r="L31" s="117">
        <f t="shared" si="3"/>
        <v>886422</v>
      </c>
      <c r="M31" s="117">
        <v>0</v>
      </c>
      <c r="N31" s="114">
        <v>0</v>
      </c>
      <c r="O31" s="116">
        <v>0</v>
      </c>
      <c r="P31" s="117">
        <v>185940</v>
      </c>
      <c r="Q31" s="114">
        <v>56287</v>
      </c>
      <c r="R31" s="113">
        <v>242227</v>
      </c>
      <c r="S31" s="116">
        <v>187344</v>
      </c>
      <c r="T31" s="114">
        <v>0</v>
      </c>
      <c r="U31" s="117">
        <v>187344</v>
      </c>
      <c r="V31" s="117">
        <v>205397</v>
      </c>
      <c r="W31" s="114">
        <v>24863</v>
      </c>
      <c r="X31" s="116">
        <v>230260</v>
      </c>
      <c r="Y31" s="115">
        <v>578681</v>
      </c>
      <c r="Z31" s="114">
        <v>81150</v>
      </c>
      <c r="AA31" s="113">
        <v>659831</v>
      </c>
      <c r="AB31" s="112">
        <f t="shared" si="4"/>
        <v>226591</v>
      </c>
      <c r="AC31" s="111">
        <f t="shared" si="5"/>
        <v>0.25562429632838535</v>
      </c>
      <c r="AD31" s="110">
        <f t="shared" si="6"/>
        <v>701201</v>
      </c>
      <c r="AE31" s="109">
        <f t="shared" si="7"/>
        <v>240799</v>
      </c>
      <c r="AF31" s="112">
        <f t="shared" si="8"/>
        <v>307741</v>
      </c>
      <c r="AG31" s="111">
        <f t="shared" si="9"/>
        <v>0.34717211441051776</v>
      </c>
      <c r="AH31" s="110">
        <f t="shared" si="10"/>
        <v>614963</v>
      </c>
      <c r="AI31" s="109">
        <f t="shared" si="11"/>
        <v>327037</v>
      </c>
    </row>
    <row r="32" spans="1:35" ht="17.25" customHeight="1" x14ac:dyDescent="0.15">
      <c r="A32" s="108"/>
      <c r="B32" s="127" t="s">
        <v>860</v>
      </c>
      <c r="C32" s="126" t="s">
        <v>446</v>
      </c>
      <c r="D32" s="125" t="s">
        <v>447</v>
      </c>
      <c r="E32" s="124">
        <v>499500</v>
      </c>
      <c r="F32" s="123">
        <v>44440</v>
      </c>
      <c r="G32" s="122" t="s">
        <v>667</v>
      </c>
      <c r="H32" s="121">
        <v>44500</v>
      </c>
      <c r="I32" s="120">
        <f t="shared" si="0"/>
        <v>61</v>
      </c>
      <c r="J32" s="119">
        <f t="shared" si="1"/>
        <v>30</v>
      </c>
      <c r="K32" s="118">
        <v>1</v>
      </c>
      <c r="L32" s="117">
        <f t="shared" si="3"/>
        <v>499500</v>
      </c>
      <c r="M32" s="117">
        <v>0</v>
      </c>
      <c r="N32" s="114">
        <v>0</v>
      </c>
      <c r="O32" s="116">
        <v>0</v>
      </c>
      <c r="P32" s="117">
        <v>179370</v>
      </c>
      <c r="Q32" s="114">
        <v>33557</v>
      </c>
      <c r="R32" s="113">
        <v>212927</v>
      </c>
      <c r="S32" s="116">
        <v>0</v>
      </c>
      <c r="T32" s="114">
        <v>0</v>
      </c>
      <c r="U32" s="117">
        <v>0</v>
      </c>
      <c r="V32" s="117">
        <v>0</v>
      </c>
      <c r="W32" s="114">
        <v>8337</v>
      </c>
      <c r="X32" s="116">
        <v>8337</v>
      </c>
      <c r="Y32" s="115">
        <v>179370</v>
      </c>
      <c r="Z32" s="114">
        <v>41894</v>
      </c>
      <c r="AA32" s="113">
        <v>221264</v>
      </c>
      <c r="AB32" s="112">
        <f t="shared" si="4"/>
        <v>278236</v>
      </c>
      <c r="AC32" s="111">
        <f t="shared" si="5"/>
        <v>0.55702902902902907</v>
      </c>
      <c r="AD32" s="110">
        <f t="shared" si="6"/>
        <v>221264</v>
      </c>
      <c r="AE32" s="109">
        <f t="shared" si="7"/>
        <v>278236</v>
      </c>
      <c r="AF32" s="112">
        <f t="shared" si="8"/>
        <v>320130</v>
      </c>
      <c r="AG32" s="111">
        <f t="shared" si="9"/>
        <v>0.64090090090090091</v>
      </c>
      <c r="AH32" s="110">
        <f t="shared" si="10"/>
        <v>179370</v>
      </c>
      <c r="AI32" s="109">
        <f t="shared" si="11"/>
        <v>320130</v>
      </c>
    </row>
    <row r="33" spans="1:35" ht="17.25" customHeight="1" x14ac:dyDescent="0.15">
      <c r="A33" s="108"/>
      <c r="B33" s="107" t="s">
        <v>860</v>
      </c>
      <c r="C33" s="106" t="s">
        <v>454</v>
      </c>
      <c r="D33" s="105" t="s">
        <v>455</v>
      </c>
      <c r="E33" s="104">
        <v>820000</v>
      </c>
      <c r="F33" s="103">
        <v>44440</v>
      </c>
      <c r="G33" s="102" t="s">
        <v>667</v>
      </c>
      <c r="H33" s="101">
        <v>44500</v>
      </c>
      <c r="I33" s="100">
        <f t="shared" si="0"/>
        <v>61</v>
      </c>
      <c r="J33" s="99">
        <f t="shared" si="1"/>
        <v>30</v>
      </c>
      <c r="K33" s="98">
        <v>0.66700000000000004</v>
      </c>
      <c r="L33" s="97">
        <f t="shared" si="3"/>
        <v>546940</v>
      </c>
      <c r="M33" s="97">
        <v>0</v>
      </c>
      <c r="N33" s="94">
        <v>0</v>
      </c>
      <c r="O33" s="96">
        <v>0</v>
      </c>
      <c r="P33" s="97">
        <v>74666</v>
      </c>
      <c r="Q33" s="94">
        <v>20713</v>
      </c>
      <c r="R33" s="93">
        <v>95379</v>
      </c>
      <c r="S33" s="96">
        <v>106114</v>
      </c>
      <c r="T33" s="94">
        <v>0</v>
      </c>
      <c r="U33" s="97">
        <v>106114</v>
      </c>
      <c r="V33" s="97">
        <v>28685</v>
      </c>
      <c r="W33" s="94">
        <v>12041</v>
      </c>
      <c r="X33" s="96">
        <v>40726</v>
      </c>
      <c r="Y33" s="95">
        <v>209465</v>
      </c>
      <c r="Z33" s="94">
        <v>32754</v>
      </c>
      <c r="AA33" s="93">
        <v>242219</v>
      </c>
      <c r="AB33" s="92">
        <f t="shared" si="4"/>
        <v>304721</v>
      </c>
      <c r="AC33" s="91">
        <f t="shared" si="5"/>
        <v>0.55713789446740047</v>
      </c>
      <c r="AD33" s="90">
        <f t="shared" si="6"/>
        <v>363146</v>
      </c>
      <c r="AE33" s="89">
        <f t="shared" si="7"/>
        <v>456854</v>
      </c>
      <c r="AF33" s="92">
        <f t="shared" si="8"/>
        <v>337475</v>
      </c>
      <c r="AG33" s="91">
        <f t="shared" si="9"/>
        <v>0.61702380517058542</v>
      </c>
      <c r="AH33" s="90">
        <f t="shared" si="10"/>
        <v>314040</v>
      </c>
      <c r="AI33" s="89">
        <f t="shared" si="11"/>
        <v>505960</v>
      </c>
    </row>
    <row r="34" spans="1:35" ht="17.25" customHeight="1" x14ac:dyDescent="0.15">
      <c r="A34" s="108"/>
      <c r="B34" s="165" t="s">
        <v>854</v>
      </c>
      <c r="C34" s="164" t="s">
        <v>659</v>
      </c>
      <c r="D34" s="163" t="s">
        <v>658</v>
      </c>
      <c r="E34" s="162">
        <v>108000</v>
      </c>
      <c r="F34" s="161">
        <v>44197</v>
      </c>
      <c r="G34" s="160" t="s">
        <v>667</v>
      </c>
      <c r="H34" s="159">
        <v>44561</v>
      </c>
      <c r="I34" s="158">
        <f t="shared" si="0"/>
        <v>365</v>
      </c>
      <c r="J34" s="157">
        <f t="shared" si="1"/>
        <v>273</v>
      </c>
      <c r="K34" s="156">
        <f>ROUND(J34/I34,3)</f>
        <v>0.748</v>
      </c>
      <c r="L34" s="155">
        <f t="shared" si="3"/>
        <v>80784</v>
      </c>
      <c r="M34" s="155">
        <v>0</v>
      </c>
      <c r="N34" s="152">
        <v>0</v>
      </c>
      <c r="O34" s="154">
        <v>0</v>
      </c>
      <c r="P34" s="155">
        <v>2421</v>
      </c>
      <c r="Q34" s="152">
        <v>544</v>
      </c>
      <c r="R34" s="151">
        <v>2965</v>
      </c>
      <c r="S34" s="154">
        <v>0</v>
      </c>
      <c r="T34" s="152">
        <v>0</v>
      </c>
      <c r="U34" s="155">
        <v>0</v>
      </c>
      <c r="V34" s="155">
        <v>0</v>
      </c>
      <c r="W34" s="152">
        <v>269</v>
      </c>
      <c r="X34" s="154">
        <v>269</v>
      </c>
      <c r="Y34" s="153">
        <v>2421</v>
      </c>
      <c r="Z34" s="152">
        <v>813</v>
      </c>
      <c r="AA34" s="151">
        <v>3234</v>
      </c>
      <c r="AB34" s="150">
        <f t="shared" si="4"/>
        <v>77550</v>
      </c>
      <c r="AC34" s="149">
        <f t="shared" si="5"/>
        <v>0.95996732026143794</v>
      </c>
      <c r="AD34" s="148">
        <f t="shared" si="6"/>
        <v>4323</v>
      </c>
      <c r="AE34" s="147">
        <f t="shared" si="7"/>
        <v>103677</v>
      </c>
      <c r="AF34" s="150">
        <f t="shared" si="8"/>
        <v>78363</v>
      </c>
      <c r="AG34" s="149">
        <f t="shared" si="9"/>
        <v>0.97003119429590012</v>
      </c>
      <c r="AH34" s="148">
        <f t="shared" si="10"/>
        <v>3236</v>
      </c>
      <c r="AI34" s="147">
        <f t="shared" si="11"/>
        <v>104764</v>
      </c>
    </row>
    <row r="35" spans="1:35" ht="17.25" customHeight="1" x14ac:dyDescent="0.15">
      <c r="A35" s="108"/>
      <c r="B35" s="146" t="s">
        <v>854</v>
      </c>
      <c r="C35" s="145" t="s">
        <v>637</v>
      </c>
      <c r="D35" s="144" t="s">
        <v>636</v>
      </c>
      <c r="E35" s="143">
        <v>150000</v>
      </c>
      <c r="F35" s="142">
        <v>44440</v>
      </c>
      <c r="G35" s="141" t="s">
        <v>667</v>
      </c>
      <c r="H35" s="140">
        <v>44804</v>
      </c>
      <c r="I35" s="139">
        <f t="shared" si="0"/>
        <v>365</v>
      </c>
      <c r="J35" s="138">
        <f t="shared" si="1"/>
        <v>30</v>
      </c>
      <c r="K35" s="137">
        <f>ROUND(J35/I35,3)</f>
        <v>8.2000000000000003E-2</v>
      </c>
      <c r="L35" s="136">
        <f t="shared" si="3"/>
        <v>12300</v>
      </c>
      <c r="M35" s="136">
        <v>0</v>
      </c>
      <c r="N35" s="133">
        <v>0</v>
      </c>
      <c r="O35" s="135">
        <v>0</v>
      </c>
      <c r="P35" s="136">
        <v>0</v>
      </c>
      <c r="Q35" s="133">
        <v>0</v>
      </c>
      <c r="R35" s="132">
        <v>0</v>
      </c>
      <c r="S35" s="135">
        <v>0</v>
      </c>
      <c r="T35" s="133">
        <v>0</v>
      </c>
      <c r="U35" s="136">
        <v>0</v>
      </c>
      <c r="V35" s="136">
        <v>0</v>
      </c>
      <c r="W35" s="133">
        <v>0</v>
      </c>
      <c r="X35" s="135">
        <v>0</v>
      </c>
      <c r="Y35" s="134">
        <v>0</v>
      </c>
      <c r="Z35" s="133">
        <v>0</v>
      </c>
      <c r="AA35" s="132">
        <v>0</v>
      </c>
      <c r="AB35" s="131">
        <f t="shared" si="4"/>
        <v>12300</v>
      </c>
      <c r="AC35" s="130">
        <f t="shared" si="5"/>
        <v>1</v>
      </c>
      <c r="AD35" s="129">
        <f t="shared" si="6"/>
        <v>0</v>
      </c>
      <c r="AE35" s="128">
        <f t="shared" si="7"/>
        <v>150000</v>
      </c>
      <c r="AF35" s="131">
        <f t="shared" si="8"/>
        <v>12300</v>
      </c>
      <c r="AG35" s="130">
        <f t="shared" si="9"/>
        <v>1</v>
      </c>
      <c r="AH35" s="129">
        <f t="shared" si="10"/>
        <v>0</v>
      </c>
      <c r="AI35" s="128">
        <f t="shared" si="11"/>
        <v>150000</v>
      </c>
    </row>
    <row r="36" spans="1:35" ht="17.25" customHeight="1" x14ac:dyDescent="0.15">
      <c r="A36" s="108"/>
      <c r="B36" s="127" t="s">
        <v>854</v>
      </c>
      <c r="C36" s="126" t="s">
        <v>618</v>
      </c>
      <c r="D36" s="125" t="s">
        <v>859</v>
      </c>
      <c r="E36" s="124">
        <v>586500</v>
      </c>
      <c r="F36" s="123">
        <v>44309</v>
      </c>
      <c r="G36" s="122" t="s">
        <v>667</v>
      </c>
      <c r="H36" s="121">
        <v>44500</v>
      </c>
      <c r="I36" s="120">
        <f t="shared" si="0"/>
        <v>192</v>
      </c>
      <c r="J36" s="119">
        <f t="shared" si="1"/>
        <v>161</v>
      </c>
      <c r="K36" s="118">
        <v>0.88600000000000001</v>
      </c>
      <c r="L36" s="117">
        <f t="shared" si="3"/>
        <v>519639</v>
      </c>
      <c r="M36" s="117">
        <v>0</v>
      </c>
      <c r="N36" s="114">
        <v>0</v>
      </c>
      <c r="O36" s="116">
        <v>0</v>
      </c>
      <c r="P36" s="117">
        <v>13766</v>
      </c>
      <c r="Q36" s="114">
        <v>3050</v>
      </c>
      <c r="R36" s="113">
        <v>16816</v>
      </c>
      <c r="S36" s="116">
        <v>0</v>
      </c>
      <c r="T36" s="114">
        <v>0</v>
      </c>
      <c r="U36" s="117">
        <v>0</v>
      </c>
      <c r="V36" s="117">
        <v>0</v>
      </c>
      <c r="W36" s="114">
        <v>1516</v>
      </c>
      <c r="X36" s="116">
        <v>1516</v>
      </c>
      <c r="Y36" s="115">
        <v>13766</v>
      </c>
      <c r="Z36" s="114">
        <v>4566</v>
      </c>
      <c r="AA36" s="113">
        <v>18332</v>
      </c>
      <c r="AB36" s="112">
        <f t="shared" si="4"/>
        <v>501307</v>
      </c>
      <c r="AC36" s="111">
        <f t="shared" si="5"/>
        <v>0.96472166253880098</v>
      </c>
      <c r="AD36" s="110">
        <f t="shared" si="6"/>
        <v>20690</v>
      </c>
      <c r="AE36" s="109">
        <f t="shared" si="7"/>
        <v>565810</v>
      </c>
      <c r="AF36" s="112">
        <f t="shared" si="8"/>
        <v>505873</v>
      </c>
      <c r="AG36" s="111">
        <f t="shared" si="9"/>
        <v>0.97350853188463526</v>
      </c>
      <c r="AH36" s="110">
        <f t="shared" si="10"/>
        <v>15537</v>
      </c>
      <c r="AI36" s="109">
        <f t="shared" si="11"/>
        <v>570963</v>
      </c>
    </row>
    <row r="37" spans="1:35" ht="17.25" customHeight="1" x14ac:dyDescent="0.15">
      <c r="A37" s="108"/>
      <c r="B37" s="127" t="s">
        <v>854</v>
      </c>
      <c r="C37" s="126" t="s">
        <v>612</v>
      </c>
      <c r="D37" s="125" t="s">
        <v>858</v>
      </c>
      <c r="E37" s="124">
        <v>993000</v>
      </c>
      <c r="F37" s="123">
        <v>44333</v>
      </c>
      <c r="G37" s="122" t="s">
        <v>667</v>
      </c>
      <c r="H37" s="121">
        <v>44500</v>
      </c>
      <c r="I37" s="120">
        <f t="shared" si="0"/>
        <v>168</v>
      </c>
      <c r="J37" s="119">
        <f t="shared" si="1"/>
        <v>137</v>
      </c>
      <c r="K37" s="118">
        <v>0.93700000000000006</v>
      </c>
      <c r="L37" s="117">
        <f t="shared" si="3"/>
        <v>930441</v>
      </c>
      <c r="M37" s="117">
        <v>0</v>
      </c>
      <c r="N37" s="114">
        <v>0</v>
      </c>
      <c r="O37" s="116">
        <v>0</v>
      </c>
      <c r="P37" s="117">
        <v>225122</v>
      </c>
      <c r="Q37" s="114">
        <v>39018</v>
      </c>
      <c r="R37" s="113">
        <v>264140</v>
      </c>
      <c r="S37" s="116">
        <v>0</v>
      </c>
      <c r="T37" s="114">
        <v>0</v>
      </c>
      <c r="U37" s="117">
        <v>0</v>
      </c>
      <c r="V37" s="117">
        <v>22303</v>
      </c>
      <c r="W37" s="114">
        <v>26450</v>
      </c>
      <c r="X37" s="116">
        <v>48753</v>
      </c>
      <c r="Y37" s="115">
        <v>247425</v>
      </c>
      <c r="Z37" s="114">
        <v>65468</v>
      </c>
      <c r="AA37" s="113">
        <v>312893</v>
      </c>
      <c r="AB37" s="112">
        <f t="shared" si="4"/>
        <v>617548</v>
      </c>
      <c r="AC37" s="111">
        <f t="shared" si="5"/>
        <v>0.6637153779766799</v>
      </c>
      <c r="AD37" s="110">
        <f t="shared" si="6"/>
        <v>333930</v>
      </c>
      <c r="AE37" s="109">
        <f t="shared" si="7"/>
        <v>659070</v>
      </c>
      <c r="AF37" s="112">
        <f t="shared" si="8"/>
        <v>683016</v>
      </c>
      <c r="AG37" s="111">
        <f t="shared" si="9"/>
        <v>0.73407771153678736</v>
      </c>
      <c r="AH37" s="110">
        <f t="shared" si="10"/>
        <v>264060</v>
      </c>
      <c r="AI37" s="109">
        <f t="shared" si="11"/>
        <v>728940</v>
      </c>
    </row>
    <row r="38" spans="1:35" ht="17.25" customHeight="1" x14ac:dyDescent="0.15">
      <c r="A38" s="108"/>
      <c r="B38" s="127" t="s">
        <v>854</v>
      </c>
      <c r="C38" s="126" t="s">
        <v>610</v>
      </c>
      <c r="D38" s="125" t="s">
        <v>857</v>
      </c>
      <c r="E38" s="124">
        <v>570400</v>
      </c>
      <c r="F38" s="123">
        <v>44333</v>
      </c>
      <c r="G38" s="122" t="s">
        <v>667</v>
      </c>
      <c r="H38" s="121">
        <v>44500</v>
      </c>
      <c r="I38" s="120">
        <f t="shared" si="0"/>
        <v>168</v>
      </c>
      <c r="J38" s="119">
        <f t="shared" si="1"/>
        <v>137</v>
      </c>
      <c r="K38" s="118">
        <v>0.72199999999999998</v>
      </c>
      <c r="L38" s="117">
        <f t="shared" si="3"/>
        <v>411828</v>
      </c>
      <c r="M38" s="117">
        <v>0</v>
      </c>
      <c r="N38" s="114">
        <v>0</v>
      </c>
      <c r="O38" s="116">
        <v>0</v>
      </c>
      <c r="P38" s="117">
        <v>104024</v>
      </c>
      <c r="Q38" s="114">
        <v>31100</v>
      </c>
      <c r="R38" s="113">
        <v>135124</v>
      </c>
      <c r="S38" s="116">
        <v>0</v>
      </c>
      <c r="T38" s="114">
        <v>0</v>
      </c>
      <c r="U38" s="117">
        <v>0</v>
      </c>
      <c r="V38" s="117">
        <v>1031</v>
      </c>
      <c r="W38" s="114">
        <v>11453</v>
      </c>
      <c r="X38" s="116">
        <v>12484</v>
      </c>
      <c r="Y38" s="115">
        <v>105055</v>
      </c>
      <c r="Z38" s="114">
        <v>42553</v>
      </c>
      <c r="AA38" s="113">
        <v>147608</v>
      </c>
      <c r="AB38" s="112">
        <f t="shared" si="4"/>
        <v>264220</v>
      </c>
      <c r="AC38" s="111">
        <f t="shared" si="5"/>
        <v>0.6415785230727391</v>
      </c>
      <c r="AD38" s="110">
        <f t="shared" si="6"/>
        <v>204443</v>
      </c>
      <c r="AE38" s="109">
        <f t="shared" si="7"/>
        <v>365957</v>
      </c>
      <c r="AF38" s="112">
        <f t="shared" si="8"/>
        <v>306773</v>
      </c>
      <c r="AG38" s="111">
        <f t="shared" si="9"/>
        <v>0.74490564021873207</v>
      </c>
      <c r="AH38" s="110">
        <f t="shared" si="10"/>
        <v>145505</v>
      </c>
      <c r="AI38" s="109">
        <f t="shared" si="11"/>
        <v>424895</v>
      </c>
    </row>
    <row r="39" spans="1:35" ht="17.25" customHeight="1" x14ac:dyDescent="0.15">
      <c r="A39" s="108"/>
      <c r="B39" s="127" t="s">
        <v>854</v>
      </c>
      <c r="C39" s="126" t="s">
        <v>604</v>
      </c>
      <c r="D39" s="125" t="s">
        <v>856</v>
      </c>
      <c r="E39" s="124">
        <v>1022300</v>
      </c>
      <c r="F39" s="123">
        <v>44370</v>
      </c>
      <c r="G39" s="122" t="s">
        <v>667</v>
      </c>
      <c r="H39" s="121">
        <v>44500</v>
      </c>
      <c r="I39" s="120">
        <f t="shared" si="0"/>
        <v>131</v>
      </c>
      <c r="J39" s="119">
        <f t="shared" si="1"/>
        <v>100</v>
      </c>
      <c r="K39" s="118">
        <v>0.51300000000000001</v>
      </c>
      <c r="L39" s="117">
        <f t="shared" si="3"/>
        <v>524439</v>
      </c>
      <c r="M39" s="117">
        <v>0</v>
      </c>
      <c r="N39" s="114">
        <v>0</v>
      </c>
      <c r="O39" s="116">
        <v>0</v>
      </c>
      <c r="P39" s="117">
        <v>0</v>
      </c>
      <c r="Q39" s="114">
        <v>0</v>
      </c>
      <c r="R39" s="113">
        <v>0</v>
      </c>
      <c r="S39" s="116">
        <v>0</v>
      </c>
      <c r="T39" s="114">
        <v>0</v>
      </c>
      <c r="U39" s="117">
        <v>0</v>
      </c>
      <c r="V39" s="117">
        <v>0</v>
      </c>
      <c r="W39" s="114">
        <v>0</v>
      </c>
      <c r="X39" s="116">
        <v>0</v>
      </c>
      <c r="Y39" s="115">
        <v>0</v>
      </c>
      <c r="Z39" s="114">
        <v>0</v>
      </c>
      <c r="AA39" s="113">
        <v>0</v>
      </c>
      <c r="AB39" s="112">
        <f t="shared" si="4"/>
        <v>524439</v>
      </c>
      <c r="AC39" s="111">
        <f t="shared" si="5"/>
        <v>1</v>
      </c>
      <c r="AD39" s="110">
        <f t="shared" si="6"/>
        <v>0</v>
      </c>
      <c r="AE39" s="109">
        <f t="shared" si="7"/>
        <v>1022300</v>
      </c>
      <c r="AF39" s="112">
        <f t="shared" si="8"/>
        <v>524439</v>
      </c>
      <c r="AG39" s="111">
        <f t="shared" si="9"/>
        <v>1</v>
      </c>
      <c r="AH39" s="110">
        <f t="shared" si="10"/>
        <v>0</v>
      </c>
      <c r="AI39" s="109">
        <f t="shared" si="11"/>
        <v>1022300</v>
      </c>
    </row>
    <row r="40" spans="1:35" ht="17.25" customHeight="1" x14ac:dyDescent="0.15">
      <c r="A40" s="108"/>
      <c r="B40" s="127" t="s">
        <v>854</v>
      </c>
      <c r="C40" s="126" t="s">
        <v>600</v>
      </c>
      <c r="D40" s="125" t="s">
        <v>599</v>
      </c>
      <c r="E40" s="124">
        <v>120000</v>
      </c>
      <c r="F40" s="123">
        <v>44403</v>
      </c>
      <c r="G40" s="122" t="s">
        <v>667</v>
      </c>
      <c r="H40" s="121">
        <v>44620</v>
      </c>
      <c r="I40" s="120">
        <f t="shared" si="0"/>
        <v>218</v>
      </c>
      <c r="J40" s="119">
        <f t="shared" si="1"/>
        <v>67</v>
      </c>
      <c r="K40" s="118">
        <v>0.57099999999999995</v>
      </c>
      <c r="L40" s="117">
        <f t="shared" si="3"/>
        <v>68520</v>
      </c>
      <c r="M40" s="117">
        <v>0</v>
      </c>
      <c r="N40" s="114">
        <v>0</v>
      </c>
      <c r="O40" s="116">
        <v>0</v>
      </c>
      <c r="P40" s="117">
        <v>6943</v>
      </c>
      <c r="Q40" s="114">
        <v>1486</v>
      </c>
      <c r="R40" s="113">
        <v>8429</v>
      </c>
      <c r="S40" s="116">
        <v>0</v>
      </c>
      <c r="T40" s="114">
        <v>0</v>
      </c>
      <c r="U40" s="117">
        <v>0</v>
      </c>
      <c r="V40" s="117">
        <v>0</v>
      </c>
      <c r="W40" s="114">
        <v>534</v>
      </c>
      <c r="X40" s="116">
        <v>534</v>
      </c>
      <c r="Y40" s="115">
        <v>6943</v>
      </c>
      <c r="Z40" s="114">
        <v>2020</v>
      </c>
      <c r="AA40" s="113">
        <v>8963</v>
      </c>
      <c r="AB40" s="112">
        <f t="shared" si="4"/>
        <v>59557</v>
      </c>
      <c r="AC40" s="111">
        <f t="shared" si="5"/>
        <v>0.86919147694103915</v>
      </c>
      <c r="AD40" s="110">
        <f t="shared" si="6"/>
        <v>15697</v>
      </c>
      <c r="AE40" s="109">
        <f t="shared" si="7"/>
        <v>104303</v>
      </c>
      <c r="AF40" s="112">
        <f t="shared" si="8"/>
        <v>61577</v>
      </c>
      <c r="AG40" s="111">
        <f t="shared" si="9"/>
        <v>0.89867192060712198</v>
      </c>
      <c r="AH40" s="110">
        <f t="shared" si="10"/>
        <v>12159</v>
      </c>
      <c r="AI40" s="109">
        <f t="shared" si="11"/>
        <v>107841</v>
      </c>
    </row>
    <row r="41" spans="1:35" ht="17.25" customHeight="1" x14ac:dyDescent="0.15">
      <c r="A41" s="108"/>
      <c r="B41" s="127" t="s">
        <v>854</v>
      </c>
      <c r="C41" s="126" t="s">
        <v>597</v>
      </c>
      <c r="D41" s="125" t="s">
        <v>596</v>
      </c>
      <c r="E41" s="124">
        <v>479580</v>
      </c>
      <c r="F41" s="123">
        <v>44396</v>
      </c>
      <c r="G41" s="122" t="s">
        <v>667</v>
      </c>
      <c r="H41" s="121">
        <v>44620</v>
      </c>
      <c r="I41" s="120">
        <f t="shared" si="0"/>
        <v>225</v>
      </c>
      <c r="J41" s="119">
        <f t="shared" si="1"/>
        <v>74</v>
      </c>
      <c r="K41" s="118">
        <v>0.16700000000000001</v>
      </c>
      <c r="L41" s="117">
        <f t="shared" si="3"/>
        <v>80089</v>
      </c>
      <c r="M41" s="117">
        <v>0</v>
      </c>
      <c r="N41" s="114">
        <v>0</v>
      </c>
      <c r="O41" s="116">
        <v>0</v>
      </c>
      <c r="P41" s="117">
        <v>1488</v>
      </c>
      <c r="Q41" s="114">
        <v>319</v>
      </c>
      <c r="R41" s="113">
        <v>1807</v>
      </c>
      <c r="S41" s="116">
        <v>0</v>
      </c>
      <c r="T41" s="114">
        <v>0</v>
      </c>
      <c r="U41" s="117">
        <v>0</v>
      </c>
      <c r="V41" s="117">
        <v>0</v>
      </c>
      <c r="W41" s="114">
        <v>114</v>
      </c>
      <c r="X41" s="116">
        <v>114</v>
      </c>
      <c r="Y41" s="115">
        <v>1488</v>
      </c>
      <c r="Z41" s="114">
        <v>433</v>
      </c>
      <c r="AA41" s="113">
        <v>1921</v>
      </c>
      <c r="AB41" s="112">
        <f t="shared" si="4"/>
        <v>78168</v>
      </c>
      <c r="AC41" s="111">
        <f t="shared" si="5"/>
        <v>0.97601418422005515</v>
      </c>
      <c r="AD41" s="110">
        <f t="shared" si="6"/>
        <v>11502</v>
      </c>
      <c r="AE41" s="109">
        <f t="shared" si="7"/>
        <v>468078</v>
      </c>
      <c r="AF41" s="112">
        <f t="shared" si="8"/>
        <v>78601</v>
      </c>
      <c r="AG41" s="111">
        <f t="shared" si="9"/>
        <v>0.98142066950517548</v>
      </c>
      <c r="AH41" s="110">
        <f t="shared" si="10"/>
        <v>8910</v>
      </c>
      <c r="AI41" s="109">
        <f t="shared" si="11"/>
        <v>470670</v>
      </c>
    </row>
    <row r="42" spans="1:35" ht="17.25" customHeight="1" x14ac:dyDescent="0.15">
      <c r="A42" s="108"/>
      <c r="B42" s="127" t="s">
        <v>854</v>
      </c>
      <c r="C42" s="126" t="s">
        <v>584</v>
      </c>
      <c r="D42" s="125" t="s">
        <v>855</v>
      </c>
      <c r="E42" s="124">
        <v>800000</v>
      </c>
      <c r="F42" s="123">
        <v>44440</v>
      </c>
      <c r="G42" s="122" t="s">
        <v>667</v>
      </c>
      <c r="H42" s="121">
        <v>44500</v>
      </c>
      <c r="I42" s="120">
        <f t="shared" si="0"/>
        <v>61</v>
      </c>
      <c r="J42" s="119">
        <f t="shared" si="1"/>
        <v>30</v>
      </c>
      <c r="K42" s="118">
        <v>0.5</v>
      </c>
      <c r="L42" s="117">
        <f t="shared" si="3"/>
        <v>400000</v>
      </c>
      <c r="M42" s="117">
        <v>0</v>
      </c>
      <c r="N42" s="114">
        <v>0</v>
      </c>
      <c r="O42" s="116">
        <v>0</v>
      </c>
      <c r="P42" s="117">
        <v>13215</v>
      </c>
      <c r="Q42" s="114">
        <v>3666</v>
      </c>
      <c r="R42" s="113">
        <v>16881</v>
      </c>
      <c r="S42" s="116">
        <v>5240</v>
      </c>
      <c r="T42" s="114">
        <v>0</v>
      </c>
      <c r="U42" s="117">
        <v>5240</v>
      </c>
      <c r="V42" s="117">
        <v>0</v>
      </c>
      <c r="W42" s="114">
        <v>2130</v>
      </c>
      <c r="X42" s="116">
        <v>2130</v>
      </c>
      <c r="Y42" s="115">
        <v>18455</v>
      </c>
      <c r="Z42" s="114">
        <v>5796</v>
      </c>
      <c r="AA42" s="113">
        <v>24251</v>
      </c>
      <c r="AB42" s="112">
        <f t="shared" si="4"/>
        <v>375749</v>
      </c>
      <c r="AC42" s="111">
        <f t="shared" si="5"/>
        <v>0.93937250000000005</v>
      </c>
      <c r="AD42" s="110">
        <f t="shared" si="6"/>
        <v>48502</v>
      </c>
      <c r="AE42" s="109">
        <f t="shared" si="7"/>
        <v>751498</v>
      </c>
      <c r="AF42" s="112">
        <f t="shared" si="8"/>
        <v>381545</v>
      </c>
      <c r="AG42" s="111">
        <f t="shared" si="9"/>
        <v>0.95386249999999995</v>
      </c>
      <c r="AH42" s="110">
        <f t="shared" si="10"/>
        <v>36910</v>
      </c>
      <c r="AI42" s="109">
        <f t="shared" si="11"/>
        <v>763090</v>
      </c>
    </row>
    <row r="43" spans="1:35" ht="17.25" customHeight="1" x14ac:dyDescent="0.15">
      <c r="A43" s="108"/>
      <c r="B43" s="127" t="s">
        <v>854</v>
      </c>
      <c r="C43" s="126" t="s">
        <v>582</v>
      </c>
      <c r="D43" s="125" t="s">
        <v>581</v>
      </c>
      <c r="E43" s="124">
        <v>982400</v>
      </c>
      <c r="F43" s="123">
        <v>44452</v>
      </c>
      <c r="G43" s="122" t="s">
        <v>667</v>
      </c>
      <c r="H43" s="121">
        <v>44554</v>
      </c>
      <c r="I43" s="120">
        <f t="shared" si="0"/>
        <v>103</v>
      </c>
      <c r="J43" s="119">
        <f t="shared" si="1"/>
        <v>18</v>
      </c>
      <c r="K43" s="118">
        <v>0.17599999999999999</v>
      </c>
      <c r="L43" s="117">
        <f t="shared" si="3"/>
        <v>172902</v>
      </c>
      <c r="M43" s="117">
        <v>0</v>
      </c>
      <c r="N43" s="114">
        <v>0</v>
      </c>
      <c r="O43" s="116">
        <v>0</v>
      </c>
      <c r="P43" s="117">
        <v>62214</v>
      </c>
      <c r="Q43" s="114">
        <v>17257</v>
      </c>
      <c r="R43" s="113">
        <v>79471</v>
      </c>
      <c r="S43" s="116">
        <v>0</v>
      </c>
      <c r="T43" s="114">
        <v>0</v>
      </c>
      <c r="U43" s="117">
        <v>0</v>
      </c>
      <c r="V43" s="117">
        <v>0</v>
      </c>
      <c r="W43" s="114">
        <v>10029</v>
      </c>
      <c r="X43" s="116">
        <v>10029</v>
      </c>
      <c r="Y43" s="115">
        <v>62214</v>
      </c>
      <c r="Z43" s="114">
        <v>27286</v>
      </c>
      <c r="AA43" s="113">
        <v>89500</v>
      </c>
      <c r="AB43" s="112">
        <f t="shared" si="4"/>
        <v>83402</v>
      </c>
      <c r="AC43" s="111">
        <f t="shared" si="5"/>
        <v>0.4823657331898995</v>
      </c>
      <c r="AD43" s="110">
        <f t="shared" si="6"/>
        <v>508522</v>
      </c>
      <c r="AE43" s="109">
        <f t="shared" si="7"/>
        <v>473878</v>
      </c>
      <c r="AF43" s="112">
        <f t="shared" si="8"/>
        <v>110688</v>
      </c>
      <c r="AG43" s="111">
        <f t="shared" si="9"/>
        <v>0.64017767290141236</v>
      </c>
      <c r="AH43" s="110">
        <f t="shared" si="10"/>
        <v>353488</v>
      </c>
      <c r="AI43" s="109">
        <f t="shared" si="11"/>
        <v>628912</v>
      </c>
    </row>
    <row r="44" spans="1:35" ht="17.25" customHeight="1" x14ac:dyDescent="0.15">
      <c r="A44" s="108"/>
      <c r="B44" s="127" t="s">
        <v>854</v>
      </c>
      <c r="C44" s="126" t="s">
        <v>580</v>
      </c>
      <c r="D44" s="125" t="s">
        <v>579</v>
      </c>
      <c r="E44" s="124">
        <v>858200</v>
      </c>
      <c r="F44" s="123">
        <v>44452</v>
      </c>
      <c r="G44" s="122" t="s">
        <v>667</v>
      </c>
      <c r="H44" s="121">
        <v>44592</v>
      </c>
      <c r="I44" s="120">
        <f t="shared" si="0"/>
        <v>141</v>
      </c>
      <c r="J44" s="119">
        <f t="shared" si="1"/>
        <v>18</v>
      </c>
      <c r="K44" s="118">
        <v>6.7000000000000004E-2</v>
      </c>
      <c r="L44" s="117">
        <f t="shared" si="3"/>
        <v>57499</v>
      </c>
      <c r="M44" s="117">
        <v>0</v>
      </c>
      <c r="N44" s="114">
        <v>0</v>
      </c>
      <c r="O44" s="116">
        <v>0</v>
      </c>
      <c r="P44" s="117">
        <v>3496</v>
      </c>
      <c r="Q44" s="114">
        <v>969</v>
      </c>
      <c r="R44" s="113">
        <v>4465</v>
      </c>
      <c r="S44" s="116">
        <v>0</v>
      </c>
      <c r="T44" s="114">
        <v>0</v>
      </c>
      <c r="U44" s="117">
        <v>0</v>
      </c>
      <c r="V44" s="117">
        <v>0</v>
      </c>
      <c r="W44" s="114">
        <v>563</v>
      </c>
      <c r="X44" s="116">
        <v>563</v>
      </c>
      <c r="Y44" s="115">
        <v>3496</v>
      </c>
      <c r="Z44" s="114">
        <v>1532</v>
      </c>
      <c r="AA44" s="113">
        <v>5028</v>
      </c>
      <c r="AB44" s="112">
        <f t="shared" si="4"/>
        <v>52471</v>
      </c>
      <c r="AC44" s="111">
        <f t="shared" si="5"/>
        <v>0.91255500095653841</v>
      </c>
      <c r="AD44" s="110">
        <f t="shared" si="6"/>
        <v>75044</v>
      </c>
      <c r="AE44" s="109">
        <f t="shared" si="7"/>
        <v>783156</v>
      </c>
      <c r="AF44" s="112">
        <f t="shared" si="8"/>
        <v>54003</v>
      </c>
      <c r="AG44" s="111">
        <f t="shared" si="9"/>
        <v>0.9391989425903059</v>
      </c>
      <c r="AH44" s="110">
        <f t="shared" si="10"/>
        <v>52179</v>
      </c>
      <c r="AI44" s="109">
        <f t="shared" si="11"/>
        <v>806021</v>
      </c>
    </row>
    <row r="45" spans="1:35" ht="17.25" customHeight="1" x14ac:dyDescent="0.15">
      <c r="A45" s="108"/>
      <c r="B45" s="127" t="s">
        <v>854</v>
      </c>
      <c r="C45" s="126" t="s">
        <v>578</v>
      </c>
      <c r="D45" s="125" t="s">
        <v>577</v>
      </c>
      <c r="E45" s="124">
        <v>1704400</v>
      </c>
      <c r="F45" s="123">
        <v>44452</v>
      </c>
      <c r="G45" s="122" t="s">
        <v>667</v>
      </c>
      <c r="H45" s="121">
        <v>44554</v>
      </c>
      <c r="I45" s="120">
        <f t="shared" si="0"/>
        <v>103</v>
      </c>
      <c r="J45" s="119">
        <f t="shared" si="1"/>
        <v>18</v>
      </c>
      <c r="K45" s="118">
        <v>3.2000000000000001E-2</v>
      </c>
      <c r="L45" s="117">
        <f t="shared" si="3"/>
        <v>54540</v>
      </c>
      <c r="M45" s="117">
        <v>0</v>
      </c>
      <c r="N45" s="114">
        <v>0</v>
      </c>
      <c r="O45" s="116">
        <v>0</v>
      </c>
      <c r="P45" s="117">
        <v>21321</v>
      </c>
      <c r="Q45" s="114">
        <v>5913</v>
      </c>
      <c r="R45" s="113">
        <v>27234</v>
      </c>
      <c r="S45" s="116">
        <v>0</v>
      </c>
      <c r="T45" s="114">
        <v>0</v>
      </c>
      <c r="U45" s="117">
        <v>0</v>
      </c>
      <c r="V45" s="117">
        <v>0</v>
      </c>
      <c r="W45" s="114">
        <v>3440</v>
      </c>
      <c r="X45" s="116">
        <v>3440</v>
      </c>
      <c r="Y45" s="115">
        <v>21321</v>
      </c>
      <c r="Z45" s="114">
        <v>9353</v>
      </c>
      <c r="AA45" s="113">
        <v>30674</v>
      </c>
      <c r="AB45" s="112">
        <f t="shared" si="4"/>
        <v>23866</v>
      </c>
      <c r="AC45" s="111">
        <f t="shared" si="5"/>
        <v>0.4375870920425376</v>
      </c>
      <c r="AD45" s="110">
        <f t="shared" si="6"/>
        <v>958562</v>
      </c>
      <c r="AE45" s="109">
        <f t="shared" si="7"/>
        <v>745838</v>
      </c>
      <c r="AF45" s="112">
        <f t="shared" si="8"/>
        <v>33219</v>
      </c>
      <c r="AG45" s="111">
        <f t="shared" si="9"/>
        <v>0.60907590759075902</v>
      </c>
      <c r="AH45" s="110">
        <f t="shared" si="10"/>
        <v>666281</v>
      </c>
      <c r="AI45" s="109">
        <f t="shared" si="11"/>
        <v>1038119</v>
      </c>
    </row>
    <row r="46" spans="1:35" ht="17.25" customHeight="1" x14ac:dyDescent="0.15">
      <c r="A46" s="108"/>
      <c r="B46" s="127" t="s">
        <v>854</v>
      </c>
      <c r="C46" s="126" t="s">
        <v>576</v>
      </c>
      <c r="D46" s="125" t="s">
        <v>575</v>
      </c>
      <c r="E46" s="124">
        <v>1230000</v>
      </c>
      <c r="F46" s="123">
        <v>44453</v>
      </c>
      <c r="G46" s="122" t="s">
        <v>667</v>
      </c>
      <c r="H46" s="121">
        <v>44530</v>
      </c>
      <c r="I46" s="120">
        <f t="shared" si="0"/>
        <v>78</v>
      </c>
      <c r="J46" s="119">
        <f t="shared" si="1"/>
        <v>17</v>
      </c>
      <c r="K46" s="118">
        <v>0.16300000000000001</v>
      </c>
      <c r="L46" s="117">
        <f t="shared" si="3"/>
        <v>200490</v>
      </c>
      <c r="M46" s="117">
        <v>0</v>
      </c>
      <c r="N46" s="114">
        <v>0</v>
      </c>
      <c r="O46" s="116">
        <v>0</v>
      </c>
      <c r="P46" s="117">
        <v>33226</v>
      </c>
      <c r="Q46" s="114">
        <v>9216</v>
      </c>
      <c r="R46" s="113">
        <v>42442</v>
      </c>
      <c r="S46" s="116">
        <v>0</v>
      </c>
      <c r="T46" s="114">
        <v>0</v>
      </c>
      <c r="U46" s="117">
        <v>0</v>
      </c>
      <c r="V46" s="117">
        <v>468</v>
      </c>
      <c r="W46" s="114">
        <v>5357</v>
      </c>
      <c r="X46" s="116">
        <v>5825</v>
      </c>
      <c r="Y46" s="115">
        <v>33694</v>
      </c>
      <c r="Z46" s="114">
        <v>14573</v>
      </c>
      <c r="AA46" s="113">
        <v>48267</v>
      </c>
      <c r="AB46" s="112">
        <f t="shared" si="4"/>
        <v>152223</v>
      </c>
      <c r="AC46" s="111">
        <f t="shared" si="5"/>
        <v>0.75925482567709113</v>
      </c>
      <c r="AD46" s="110">
        <f t="shared" si="6"/>
        <v>296116</v>
      </c>
      <c r="AE46" s="109">
        <f t="shared" si="7"/>
        <v>933884</v>
      </c>
      <c r="AF46" s="112">
        <f t="shared" si="8"/>
        <v>166796</v>
      </c>
      <c r="AG46" s="111">
        <f t="shared" si="9"/>
        <v>0.83194174273031074</v>
      </c>
      <c r="AH46" s="110">
        <f t="shared" si="10"/>
        <v>206711</v>
      </c>
      <c r="AI46" s="109">
        <f t="shared" si="11"/>
        <v>1023289</v>
      </c>
    </row>
    <row r="47" spans="1:35" ht="17.25" customHeight="1" x14ac:dyDescent="0.15">
      <c r="A47" s="108"/>
      <c r="B47" s="127" t="s">
        <v>854</v>
      </c>
      <c r="C47" s="126" t="s">
        <v>570</v>
      </c>
      <c r="D47" s="125" t="s">
        <v>569</v>
      </c>
      <c r="E47" s="124">
        <v>2188200</v>
      </c>
      <c r="F47" s="123">
        <v>44454</v>
      </c>
      <c r="G47" s="122" t="s">
        <v>667</v>
      </c>
      <c r="H47" s="121">
        <v>44620</v>
      </c>
      <c r="I47" s="120">
        <f t="shared" si="0"/>
        <v>167</v>
      </c>
      <c r="J47" s="119">
        <f t="shared" si="1"/>
        <v>16</v>
      </c>
      <c r="K47" s="118">
        <v>0.246</v>
      </c>
      <c r="L47" s="117">
        <f t="shared" si="3"/>
        <v>538297</v>
      </c>
      <c r="M47" s="117">
        <v>0</v>
      </c>
      <c r="N47" s="114">
        <v>0</v>
      </c>
      <c r="O47" s="116">
        <v>0</v>
      </c>
      <c r="P47" s="117">
        <v>80614</v>
      </c>
      <c r="Q47" s="114">
        <v>22362</v>
      </c>
      <c r="R47" s="113">
        <v>102976</v>
      </c>
      <c r="S47" s="116">
        <v>134280</v>
      </c>
      <c r="T47" s="114">
        <v>0</v>
      </c>
      <c r="U47" s="117">
        <v>134280</v>
      </c>
      <c r="V47" s="117">
        <v>110353</v>
      </c>
      <c r="W47" s="114">
        <v>12996</v>
      </c>
      <c r="X47" s="116">
        <v>123349</v>
      </c>
      <c r="Y47" s="115">
        <v>325247</v>
      </c>
      <c r="Z47" s="114">
        <v>35358</v>
      </c>
      <c r="AA47" s="113">
        <v>360605</v>
      </c>
      <c r="AB47" s="112">
        <f t="shared" si="4"/>
        <v>177692</v>
      </c>
      <c r="AC47" s="111">
        <f t="shared" si="5"/>
        <v>0.33010029779099642</v>
      </c>
      <c r="AD47" s="110">
        <f t="shared" si="6"/>
        <v>1465873</v>
      </c>
      <c r="AE47" s="109">
        <f t="shared" si="7"/>
        <v>722327</v>
      </c>
      <c r="AF47" s="112">
        <f t="shared" si="8"/>
        <v>213050</v>
      </c>
      <c r="AG47" s="111">
        <f t="shared" si="9"/>
        <v>0.39578522637131547</v>
      </c>
      <c r="AH47" s="110">
        <f t="shared" si="10"/>
        <v>1322142</v>
      </c>
      <c r="AI47" s="109">
        <f t="shared" si="11"/>
        <v>866058</v>
      </c>
    </row>
    <row r="48" spans="1:35" ht="17.25" customHeight="1" thickBot="1" x14ac:dyDescent="0.2">
      <c r="A48" s="108"/>
      <c r="B48" s="107" t="s">
        <v>854</v>
      </c>
      <c r="C48" s="106" t="s">
        <v>457</v>
      </c>
      <c r="D48" s="105" t="s">
        <v>458</v>
      </c>
      <c r="E48" s="104">
        <v>726300</v>
      </c>
      <c r="F48" s="103">
        <v>44461</v>
      </c>
      <c r="G48" s="102" t="s">
        <v>667</v>
      </c>
      <c r="H48" s="101">
        <v>44500</v>
      </c>
      <c r="I48" s="100">
        <f t="shared" si="0"/>
        <v>40</v>
      </c>
      <c r="J48" s="99">
        <f t="shared" si="1"/>
        <v>9</v>
      </c>
      <c r="K48" s="98">
        <v>0.35699999999999998</v>
      </c>
      <c r="L48" s="97">
        <f t="shared" si="3"/>
        <v>259289</v>
      </c>
      <c r="M48" s="97">
        <v>0</v>
      </c>
      <c r="N48" s="94">
        <v>0</v>
      </c>
      <c r="O48" s="96">
        <v>0</v>
      </c>
      <c r="P48" s="97">
        <v>55573</v>
      </c>
      <c r="Q48" s="94">
        <v>15415</v>
      </c>
      <c r="R48" s="93">
        <v>70988</v>
      </c>
      <c r="S48" s="96">
        <v>0</v>
      </c>
      <c r="T48" s="94">
        <v>0</v>
      </c>
      <c r="U48" s="97">
        <v>0</v>
      </c>
      <c r="V48" s="97">
        <v>0</v>
      </c>
      <c r="W48" s="94">
        <v>8959</v>
      </c>
      <c r="X48" s="96">
        <v>8959</v>
      </c>
      <c r="Y48" s="95">
        <v>55573</v>
      </c>
      <c r="Z48" s="94">
        <v>24374</v>
      </c>
      <c r="AA48" s="93">
        <v>79947</v>
      </c>
      <c r="AB48" s="92">
        <f t="shared" si="4"/>
        <v>179342</v>
      </c>
      <c r="AC48" s="91">
        <f t="shared" si="5"/>
        <v>0.69166837004269366</v>
      </c>
      <c r="AD48" s="90">
        <f t="shared" si="6"/>
        <v>223941</v>
      </c>
      <c r="AE48" s="89">
        <f t="shared" si="7"/>
        <v>502359</v>
      </c>
      <c r="AF48" s="92">
        <f t="shared" si="8"/>
        <v>203716</v>
      </c>
      <c r="AG48" s="91">
        <f t="shared" si="9"/>
        <v>0.78567158653085933</v>
      </c>
      <c r="AH48" s="90">
        <f t="shared" si="10"/>
        <v>155666</v>
      </c>
      <c r="AI48" s="89">
        <f t="shared" si="11"/>
        <v>570634</v>
      </c>
    </row>
    <row r="49" spans="1:35" s="68" customFormat="1" ht="26.25" customHeight="1" thickTop="1" thickBot="1" x14ac:dyDescent="0.2">
      <c r="A49" s="88"/>
      <c r="B49" s="87" t="s">
        <v>853</v>
      </c>
      <c r="C49" s="86"/>
      <c r="D49" s="85"/>
      <c r="E49" s="84">
        <f>SUM(E8:E48)</f>
        <v>117804180</v>
      </c>
      <c r="F49" s="83"/>
      <c r="G49" s="82"/>
      <c r="H49" s="81"/>
      <c r="I49" s="80"/>
      <c r="J49" s="79"/>
      <c r="K49" s="78"/>
      <c r="L49" s="77">
        <f t="shared" ref="L49:AB49" si="12">SUM(L8:L48)</f>
        <v>36403993</v>
      </c>
      <c r="M49" s="77">
        <f t="shared" si="12"/>
        <v>229700</v>
      </c>
      <c r="N49" s="74">
        <f t="shared" si="12"/>
        <v>0</v>
      </c>
      <c r="O49" s="77">
        <f t="shared" si="12"/>
        <v>229700</v>
      </c>
      <c r="P49" s="77">
        <f t="shared" si="12"/>
        <v>9318517</v>
      </c>
      <c r="Q49" s="74">
        <f t="shared" si="12"/>
        <v>2059233</v>
      </c>
      <c r="R49" s="73">
        <f t="shared" si="12"/>
        <v>11377750</v>
      </c>
      <c r="S49" s="76">
        <f t="shared" si="12"/>
        <v>3576289</v>
      </c>
      <c r="T49" s="74">
        <f t="shared" si="12"/>
        <v>0</v>
      </c>
      <c r="U49" s="77">
        <f t="shared" si="12"/>
        <v>3576289</v>
      </c>
      <c r="V49" s="77">
        <f t="shared" si="12"/>
        <v>1656487</v>
      </c>
      <c r="W49" s="74">
        <f t="shared" si="12"/>
        <v>6252205</v>
      </c>
      <c r="X49" s="76">
        <f t="shared" si="12"/>
        <v>7908692</v>
      </c>
      <c r="Y49" s="75">
        <f t="shared" si="12"/>
        <v>14780993</v>
      </c>
      <c r="Z49" s="74">
        <f t="shared" si="12"/>
        <v>8311438</v>
      </c>
      <c r="AA49" s="73">
        <f t="shared" si="12"/>
        <v>23092431</v>
      </c>
      <c r="AB49" s="72">
        <f t="shared" si="12"/>
        <v>13311562</v>
      </c>
      <c r="AC49" s="71"/>
      <c r="AD49" s="70">
        <f>SUM(AD8:AD48)</f>
        <v>76500353</v>
      </c>
      <c r="AE49" s="69">
        <f>SUM(AE8:AE48)</f>
        <v>41303827</v>
      </c>
      <c r="AF49" s="72">
        <f>SUM(AF8:AF48)</f>
        <v>21623000</v>
      </c>
      <c r="AG49" s="71"/>
      <c r="AH49" s="70">
        <f>SUM(AH8:AH48)</f>
        <v>57493180</v>
      </c>
      <c r="AI49" s="69">
        <f>SUM(AI8:AI48)</f>
        <v>60311000</v>
      </c>
    </row>
    <row r="52" spans="1:35" x14ac:dyDescent="0.15">
      <c r="D52" s="61" t="s">
        <v>852</v>
      </c>
      <c r="F52" s="62"/>
      <c r="G52" s="62"/>
      <c r="H52" s="62"/>
      <c r="I52" s="62"/>
      <c r="J52" s="62"/>
      <c r="K52" s="61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7"/>
      <c r="X52" s="61"/>
      <c r="Y52" s="66"/>
      <c r="Z52" s="61"/>
      <c r="AA52" s="61"/>
      <c r="AC52" s="65"/>
    </row>
    <row r="53" spans="1:35" x14ac:dyDescent="0.15">
      <c r="D53" s="61" t="s">
        <v>851</v>
      </c>
      <c r="F53" s="62"/>
      <c r="G53" s="62"/>
      <c r="H53" s="62"/>
      <c r="I53" s="62"/>
      <c r="J53" s="62"/>
      <c r="K53" s="61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7"/>
      <c r="X53" s="61"/>
      <c r="Y53" s="66"/>
      <c r="Z53" s="61"/>
      <c r="AA53" s="61"/>
      <c r="AC53" s="65"/>
    </row>
    <row r="54" spans="1:35" x14ac:dyDescent="0.15">
      <c r="D54" s="61" t="s">
        <v>850</v>
      </c>
      <c r="F54" s="62"/>
      <c r="G54" s="62"/>
      <c r="H54" s="62"/>
      <c r="I54" s="62"/>
      <c r="J54" s="62"/>
      <c r="K54" s="61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7"/>
      <c r="X54" s="61"/>
      <c r="Y54" s="66"/>
      <c r="Z54" s="61"/>
      <c r="AA54" s="61"/>
      <c r="AC54" s="65"/>
    </row>
  </sheetData>
  <mergeCells count="20">
    <mergeCell ref="F5:H7"/>
    <mergeCell ref="A5:A7"/>
    <mergeCell ref="B5:B7"/>
    <mergeCell ref="C5:C7"/>
    <mergeCell ref="D5:D7"/>
    <mergeCell ref="E5:E7"/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P6:R6"/>
    <mergeCell ref="S6:U6"/>
    <mergeCell ref="V6:X6"/>
    <mergeCell ref="Y6:AA6"/>
    <mergeCell ref="AB6:AC6"/>
  </mergeCells>
  <phoneticPr fontId="1"/>
  <pageMargins left="0.39370078740157483" right="0.19685039370078741" top="1.1811023622047245" bottom="0.98425196850393704" header="0.31496062992125984" footer="0.51181102362204722"/>
  <pageSetup paperSize="8" scale="54" orientation="landscape" r:id="rId1"/>
  <headerFooter alignWithMargins="0">
    <oddHeader xml:space="preserve">&amp;R
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完成PJ一覧表</vt:lpstr>
      <vt:lpstr>10月末仕掛PJ一覧表</vt:lpstr>
      <vt:lpstr>9月末仕掛PJ一覧表</vt:lpstr>
      <vt:lpstr>完成PJ一覧表!Print_Titles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齊藤 久子</cp:lastModifiedBy>
  <dcterms:created xsi:type="dcterms:W3CDTF">2021-11-10T05:14:17Z</dcterms:created>
  <dcterms:modified xsi:type="dcterms:W3CDTF">2021-11-10T09:29:04Z</dcterms:modified>
</cp:coreProperties>
</file>