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11月\"/>
    </mc:Choice>
  </mc:AlternateContent>
  <xr:revisionPtr revIDLastSave="0" documentId="13_ncr:1_{D0A5E959-53CB-4B16-8B15-682BFF3F83B7}" xr6:coauthVersionLast="36" xr6:coauthVersionMax="36" xr10:uidLastSave="{00000000-0000-0000-0000-000000000000}"/>
  <bookViews>
    <workbookView xWindow="0" yWindow="0" windowWidth="13740" windowHeight="7005" xr2:uid="{00000000-000D-0000-FFFF-FFFF00000000}"/>
  </bookViews>
  <sheets>
    <sheet name="完成PJ一覧表" sheetId="3" r:id="rId1"/>
    <sheet name="11月末仕掛PJ一覧表" sheetId="6" r:id="rId2"/>
    <sheet name="10月末仕掛PJ一覧表" sheetId="4" r:id="rId3"/>
  </sheets>
  <definedNames>
    <definedName name="_xlnm._FilterDatabase" localSheetId="1" hidden="1">'11月末仕掛PJ一覧表'!$B$1:$AE$61</definedName>
    <definedName name="_xlnm._FilterDatabase" localSheetId="0" hidden="1">完成PJ一覧表!$D$5:$G$699</definedName>
    <definedName name="_xlnm.Print_Titles" localSheetId="0">完成PJ一覧表!$1:$5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6" l="1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E56" i="6"/>
  <c r="AH55" i="6"/>
  <c r="AI55" i="6" s="1"/>
  <c r="AD55" i="6"/>
  <c r="AE55" i="6" s="1"/>
  <c r="L55" i="6"/>
  <c r="J55" i="6"/>
  <c r="I55" i="6"/>
  <c r="L54" i="6"/>
  <c r="AB54" i="6" s="1"/>
  <c r="J54" i="6"/>
  <c r="I54" i="6"/>
  <c r="AH53" i="6"/>
  <c r="AI53" i="6" s="1"/>
  <c r="AD53" i="6"/>
  <c r="AE53" i="6" s="1"/>
  <c r="AB53" i="6"/>
  <c r="AC53" i="6" s="1"/>
  <c r="L53" i="6"/>
  <c r="AF53" i="6" s="1"/>
  <c r="AG53" i="6" s="1"/>
  <c r="J53" i="6"/>
  <c r="I53" i="6"/>
  <c r="AI52" i="6"/>
  <c r="AH52" i="6"/>
  <c r="AD52" i="6"/>
  <c r="AE52" i="6" s="1"/>
  <c r="L52" i="6"/>
  <c r="J52" i="6"/>
  <c r="I52" i="6"/>
  <c r="AH51" i="6"/>
  <c r="AI51" i="6" s="1"/>
  <c r="AD51" i="6"/>
  <c r="AE51" i="6" s="1"/>
  <c r="L51" i="6"/>
  <c r="J51" i="6"/>
  <c r="I51" i="6"/>
  <c r="AH50" i="6"/>
  <c r="AI50" i="6" s="1"/>
  <c r="AD50" i="6"/>
  <c r="AE50" i="6" s="1"/>
  <c r="L50" i="6"/>
  <c r="AF50" i="6" s="1"/>
  <c r="AG50" i="6" s="1"/>
  <c r="J50" i="6"/>
  <c r="I50" i="6"/>
  <c r="AH49" i="6"/>
  <c r="AI49" i="6" s="1"/>
  <c r="AD49" i="6"/>
  <c r="AE49" i="6" s="1"/>
  <c r="L49" i="6"/>
  <c r="AF49" i="6" s="1"/>
  <c r="J49" i="6"/>
  <c r="I49" i="6"/>
  <c r="AH48" i="6"/>
  <c r="AI48" i="6" s="1"/>
  <c r="AD48" i="6"/>
  <c r="AE48" i="6" s="1"/>
  <c r="L48" i="6"/>
  <c r="J48" i="6"/>
  <c r="I48" i="6"/>
  <c r="AH47" i="6"/>
  <c r="AI47" i="6" s="1"/>
  <c r="AD47" i="6"/>
  <c r="AE47" i="6" s="1"/>
  <c r="L47" i="6"/>
  <c r="J47" i="6"/>
  <c r="I47" i="6"/>
  <c r="AH46" i="6"/>
  <c r="AI46" i="6" s="1"/>
  <c r="AD46" i="6"/>
  <c r="AE46" i="6" s="1"/>
  <c r="L46" i="6"/>
  <c r="AF46" i="6" s="1"/>
  <c r="AG46" i="6" s="1"/>
  <c r="J46" i="6"/>
  <c r="I46" i="6"/>
  <c r="AH45" i="6"/>
  <c r="AI45" i="6" s="1"/>
  <c r="AD45" i="6"/>
  <c r="AE45" i="6" s="1"/>
  <c r="AB45" i="6"/>
  <c r="AC45" i="6" s="1"/>
  <c r="L45" i="6"/>
  <c r="AF45" i="6" s="1"/>
  <c r="AG45" i="6" s="1"/>
  <c r="J45" i="6"/>
  <c r="I45" i="6"/>
  <c r="AI44" i="6"/>
  <c r="AH44" i="6"/>
  <c r="AD44" i="6"/>
  <c r="AE44" i="6" s="1"/>
  <c r="L44" i="6"/>
  <c r="J44" i="6"/>
  <c r="I44" i="6"/>
  <c r="AH43" i="6"/>
  <c r="AI43" i="6" s="1"/>
  <c r="AD43" i="6"/>
  <c r="AE43" i="6" s="1"/>
  <c r="L43" i="6"/>
  <c r="J43" i="6"/>
  <c r="I43" i="6"/>
  <c r="AH42" i="6"/>
  <c r="AI42" i="6" s="1"/>
  <c r="AD42" i="6"/>
  <c r="AE42" i="6" s="1"/>
  <c r="L42" i="6"/>
  <c r="J42" i="6"/>
  <c r="I42" i="6"/>
  <c r="AH41" i="6"/>
  <c r="AI41" i="6" s="1"/>
  <c r="AF41" i="6"/>
  <c r="AG41" i="6" s="1"/>
  <c r="AD41" i="6"/>
  <c r="AE41" i="6" s="1"/>
  <c r="AB41" i="6"/>
  <c r="AC41" i="6" s="1"/>
  <c r="L41" i="6"/>
  <c r="J41" i="6"/>
  <c r="I41" i="6"/>
  <c r="AI40" i="6"/>
  <c r="AH40" i="6"/>
  <c r="AD40" i="6"/>
  <c r="AE40" i="6" s="1"/>
  <c r="L40" i="6"/>
  <c r="J40" i="6"/>
  <c r="I40" i="6"/>
  <c r="AH39" i="6"/>
  <c r="AI39" i="6" s="1"/>
  <c r="AD39" i="6"/>
  <c r="AE39" i="6" s="1"/>
  <c r="L39" i="6"/>
  <c r="J39" i="6"/>
  <c r="I39" i="6"/>
  <c r="J38" i="6"/>
  <c r="K38" i="6" s="1"/>
  <c r="I38" i="6"/>
  <c r="J37" i="6"/>
  <c r="K37" i="6" s="1"/>
  <c r="I37" i="6"/>
  <c r="J36" i="6"/>
  <c r="K36" i="6" s="1"/>
  <c r="I36" i="6"/>
  <c r="AH35" i="6"/>
  <c r="AI35" i="6" s="1"/>
  <c r="AD35" i="6"/>
  <c r="AE35" i="6" s="1"/>
  <c r="L35" i="6"/>
  <c r="AF35" i="6" s="1"/>
  <c r="J35" i="6"/>
  <c r="I35" i="6"/>
  <c r="J34" i="6"/>
  <c r="I34" i="6"/>
  <c r="J33" i="6"/>
  <c r="K33" i="6" s="1"/>
  <c r="I33" i="6"/>
  <c r="J32" i="6"/>
  <c r="I32" i="6"/>
  <c r="J31" i="6"/>
  <c r="K31" i="6" s="1"/>
  <c r="I31" i="6"/>
  <c r="J30" i="6"/>
  <c r="I30" i="6"/>
  <c r="J29" i="6"/>
  <c r="K29" i="6" s="1"/>
  <c r="I29" i="6"/>
  <c r="J28" i="6"/>
  <c r="K28" i="6" s="1"/>
  <c r="I28" i="6"/>
  <c r="AC27" i="6"/>
  <c r="L27" i="6"/>
  <c r="AG27" i="6" s="1"/>
  <c r="J27" i="6"/>
  <c r="I27" i="6"/>
  <c r="AH26" i="6"/>
  <c r="AI26" i="6" s="1"/>
  <c r="AE26" i="6"/>
  <c r="AD26" i="6"/>
  <c r="AB26" i="6"/>
  <c r="L26" i="6"/>
  <c r="J26" i="6"/>
  <c r="I26" i="6"/>
  <c r="J25" i="6"/>
  <c r="I25" i="6"/>
  <c r="K25" i="6" s="1"/>
  <c r="L25" i="6" s="1"/>
  <c r="AH24" i="6"/>
  <c r="AI24" i="6" s="1"/>
  <c r="AE24" i="6"/>
  <c r="AD24" i="6"/>
  <c r="L24" i="6"/>
  <c r="J24" i="6"/>
  <c r="I24" i="6"/>
  <c r="K23" i="6"/>
  <c r="L23" i="6" s="1"/>
  <c r="J23" i="6"/>
  <c r="I23" i="6"/>
  <c r="J22" i="6"/>
  <c r="I22" i="6"/>
  <c r="J21" i="6"/>
  <c r="K21" i="6" s="1"/>
  <c r="L21" i="6" s="1"/>
  <c r="I21" i="6"/>
  <c r="AH20" i="6"/>
  <c r="AI20" i="6" s="1"/>
  <c r="AD20" i="6"/>
  <c r="AE20" i="6" s="1"/>
  <c r="L20" i="6"/>
  <c r="J20" i="6"/>
  <c r="I20" i="6"/>
  <c r="AH19" i="6"/>
  <c r="AI19" i="6" s="1"/>
  <c r="AF19" i="6"/>
  <c r="AG19" i="6" s="1"/>
  <c r="AD19" i="6"/>
  <c r="AE19" i="6" s="1"/>
  <c r="AB19" i="6"/>
  <c r="AC19" i="6" s="1"/>
  <c r="L19" i="6"/>
  <c r="J19" i="6"/>
  <c r="I19" i="6"/>
  <c r="AI18" i="6"/>
  <c r="AH18" i="6"/>
  <c r="AD18" i="6"/>
  <c r="AE18" i="6" s="1"/>
  <c r="AB18" i="6"/>
  <c r="L18" i="6"/>
  <c r="J18" i="6"/>
  <c r="I18" i="6"/>
  <c r="J17" i="6"/>
  <c r="K17" i="6" s="1"/>
  <c r="I17" i="6"/>
  <c r="J16" i="6"/>
  <c r="I16" i="6"/>
  <c r="J15" i="6"/>
  <c r="K15" i="6" s="1"/>
  <c r="I15" i="6"/>
  <c r="J14" i="6"/>
  <c r="I14" i="6"/>
  <c r="K14" i="6" s="1"/>
  <c r="J13" i="6"/>
  <c r="I13" i="6"/>
  <c r="J12" i="6"/>
  <c r="I12" i="6"/>
  <c r="K12" i="6" s="1"/>
  <c r="J11" i="6"/>
  <c r="I11" i="6"/>
  <c r="J10" i="6"/>
  <c r="I10" i="6"/>
  <c r="K10" i="6" s="1"/>
  <c r="J9" i="6"/>
  <c r="I9" i="6"/>
  <c r="J8" i="6"/>
  <c r="I8" i="6"/>
  <c r="K8" i="6" s="1"/>
  <c r="L36" i="6" l="1"/>
  <c r="AD36" i="6"/>
  <c r="AE36" i="6" s="1"/>
  <c r="AG20" i="6"/>
  <c r="L38" i="6"/>
  <c r="AD38" i="6"/>
  <c r="AE38" i="6" s="1"/>
  <c r="AH38" i="6"/>
  <c r="AI38" i="6" s="1"/>
  <c r="L37" i="6"/>
  <c r="AC37" i="6" s="1"/>
  <c r="AH37" i="6"/>
  <c r="AI37" i="6" s="1"/>
  <c r="K16" i="6"/>
  <c r="AD16" i="6" s="1"/>
  <c r="AE16" i="6" s="1"/>
  <c r="K30" i="6"/>
  <c r="AD30" i="6" s="1"/>
  <c r="AE30" i="6" s="1"/>
  <c r="K32" i="6"/>
  <c r="K34" i="6"/>
  <c r="AB35" i="6"/>
  <c r="AC35" i="6" s="1"/>
  <c r="AG35" i="6"/>
  <c r="AF40" i="6"/>
  <c r="AG40" i="6" s="1"/>
  <c r="AF42" i="6"/>
  <c r="AG42" i="6" s="1"/>
  <c r="AG44" i="6"/>
  <c r="AF44" i="6"/>
  <c r="AB49" i="6"/>
  <c r="AC49" i="6" s="1"/>
  <c r="AG49" i="6"/>
  <c r="AG52" i="6"/>
  <c r="AF52" i="6"/>
  <c r="AF54" i="6"/>
  <c r="AF20" i="6"/>
  <c r="K9" i="6"/>
  <c r="AH9" i="6" s="1"/>
  <c r="AI9" i="6" s="1"/>
  <c r="K11" i="6"/>
  <c r="K13" i="6"/>
  <c r="AH13" i="6" s="1"/>
  <c r="AI13" i="6" s="1"/>
  <c r="AB20" i="6"/>
  <c r="AC20" i="6" s="1"/>
  <c r="AB27" i="6"/>
  <c r="AB40" i="6"/>
  <c r="AB42" i="6"/>
  <c r="AC42" i="6" s="1"/>
  <c r="AB44" i="6"/>
  <c r="AC44" i="6" s="1"/>
  <c r="AB52" i="6"/>
  <c r="AF48" i="6"/>
  <c r="AG48" i="6" s="1"/>
  <c r="K22" i="6"/>
  <c r="L22" i="6" s="1"/>
  <c r="AD23" i="6"/>
  <c r="AE23" i="6" s="1"/>
  <c r="AF26" i="6"/>
  <c r="AG26" i="6" s="1"/>
  <c r="AB48" i="6"/>
  <c r="AC48" i="6" s="1"/>
  <c r="AC54" i="6"/>
  <c r="AF25" i="6"/>
  <c r="AG25" i="6" s="1"/>
  <c r="AB25" i="6"/>
  <c r="AC25" i="6" s="1"/>
  <c r="L9" i="6"/>
  <c r="L13" i="6"/>
  <c r="AD13" i="6"/>
  <c r="AE13" i="6" s="1"/>
  <c r="AH15" i="6"/>
  <c r="AI15" i="6" s="1"/>
  <c r="L15" i="6"/>
  <c r="AD15" i="6"/>
  <c r="AE15" i="6" s="1"/>
  <c r="AH17" i="6"/>
  <c r="AI17" i="6" s="1"/>
  <c r="L17" i="6"/>
  <c r="AD17" i="6"/>
  <c r="AE17" i="6" s="1"/>
  <c r="L16" i="6"/>
  <c r="L11" i="6"/>
  <c r="AD11" i="6"/>
  <c r="AE11" i="6" s="1"/>
  <c r="AH11" i="6"/>
  <c r="AI11" i="6" s="1"/>
  <c r="L8" i="6"/>
  <c r="AH8" i="6"/>
  <c r="AD8" i="6"/>
  <c r="L10" i="6"/>
  <c r="AD10" i="6"/>
  <c r="AE10" i="6" s="1"/>
  <c r="AH10" i="6"/>
  <c r="AI10" i="6" s="1"/>
  <c r="L12" i="6"/>
  <c r="AD12" i="6"/>
  <c r="AE12" i="6" s="1"/>
  <c r="AH12" i="6"/>
  <c r="AI12" i="6" s="1"/>
  <c r="L14" i="6"/>
  <c r="AD14" i="6"/>
  <c r="AE14" i="6" s="1"/>
  <c r="AH14" i="6"/>
  <c r="AI14" i="6" s="1"/>
  <c r="AD22" i="6"/>
  <c r="AE22" i="6" s="1"/>
  <c r="AG39" i="6"/>
  <c r="AF39" i="6"/>
  <c r="AB39" i="6"/>
  <c r="AC39" i="6" s="1"/>
  <c r="AG51" i="6"/>
  <c r="AF51" i="6"/>
  <c r="AB51" i="6"/>
  <c r="AC51" i="6" s="1"/>
  <c r="AF24" i="6"/>
  <c r="AG24" i="6" s="1"/>
  <c r="AB24" i="6"/>
  <c r="AC24" i="6" s="1"/>
  <c r="AF36" i="6"/>
  <c r="AG36" i="6" s="1"/>
  <c r="AB36" i="6"/>
  <c r="AC36" i="6" s="1"/>
  <c r="AF21" i="6"/>
  <c r="AB21" i="6"/>
  <c r="AC21" i="6" s="1"/>
  <c r="AC43" i="6"/>
  <c r="AF43" i="6"/>
  <c r="AG43" i="6" s="1"/>
  <c r="AB43" i="6"/>
  <c r="AD21" i="6"/>
  <c r="AE21" i="6" s="1"/>
  <c r="AF23" i="6"/>
  <c r="AG23" i="6" s="1"/>
  <c r="AB23" i="6"/>
  <c r="AC23" i="6" s="1"/>
  <c r="AH23" i="6"/>
  <c r="AI23" i="6" s="1"/>
  <c r="AB37" i="6"/>
  <c r="AF47" i="6"/>
  <c r="AG47" i="6" s="1"/>
  <c r="AB47" i="6"/>
  <c r="AC47" i="6" s="1"/>
  <c r="AC55" i="6"/>
  <c r="AF55" i="6"/>
  <c r="AG55" i="6" s="1"/>
  <c r="AB55" i="6"/>
  <c r="AH21" i="6"/>
  <c r="AI21" i="6" s="1"/>
  <c r="AH25" i="6"/>
  <c r="AI25" i="6" s="1"/>
  <c r="AD25" i="6"/>
  <c r="AE25" i="6" s="1"/>
  <c r="AC18" i="6"/>
  <c r="AF18" i="6"/>
  <c r="AG18" i="6" s="1"/>
  <c r="AG21" i="6"/>
  <c r="L28" i="6"/>
  <c r="AH28" i="6"/>
  <c r="AI28" i="6" s="1"/>
  <c r="AD28" i="6"/>
  <c r="AE28" i="6" s="1"/>
  <c r="L29" i="6"/>
  <c r="AH29" i="6"/>
  <c r="AI29" i="6" s="1"/>
  <c r="AD29" i="6"/>
  <c r="AE29" i="6" s="1"/>
  <c r="AH30" i="6"/>
  <c r="AI30" i="6" s="1"/>
  <c r="L31" i="6"/>
  <c r="AH31" i="6"/>
  <c r="AI31" i="6" s="1"/>
  <c r="AD31" i="6"/>
  <c r="AE31" i="6" s="1"/>
  <c r="L32" i="6"/>
  <c r="AH32" i="6"/>
  <c r="AI32" i="6" s="1"/>
  <c r="AD32" i="6"/>
  <c r="AE32" i="6" s="1"/>
  <c r="L33" i="6"/>
  <c r="AH33" i="6"/>
  <c r="AI33" i="6" s="1"/>
  <c r="AD33" i="6"/>
  <c r="AE33" i="6" s="1"/>
  <c r="L34" i="6"/>
  <c r="AH34" i="6"/>
  <c r="AI34" i="6" s="1"/>
  <c r="AD34" i="6"/>
  <c r="AE34" i="6" s="1"/>
  <c r="AH36" i="6"/>
  <c r="AI36" i="6" s="1"/>
  <c r="AD37" i="6"/>
  <c r="AE37" i="6" s="1"/>
  <c r="AF38" i="6"/>
  <c r="AG38" i="6" s="1"/>
  <c r="AB38" i="6"/>
  <c r="AC38" i="6" s="1"/>
  <c r="AC26" i="6"/>
  <c r="AF27" i="6"/>
  <c r="AC40" i="6"/>
  <c r="AC52" i="6"/>
  <c r="AG54" i="6"/>
  <c r="AB46" i="6"/>
  <c r="AC46" i="6" s="1"/>
  <c r="AB50" i="6"/>
  <c r="AC50" i="6" s="1"/>
  <c r="AF37" i="6" l="1"/>
  <c r="AG37" i="6" s="1"/>
  <c r="AH22" i="6"/>
  <c r="AI22" i="6" s="1"/>
  <c r="AH16" i="6"/>
  <c r="AI16" i="6" s="1"/>
  <c r="AD9" i="6"/>
  <c r="AE9" i="6" s="1"/>
  <c r="L30" i="6"/>
  <c r="AF30" i="6"/>
  <c r="AB30" i="6"/>
  <c r="AC30" i="6" s="1"/>
  <c r="AG30" i="6"/>
  <c r="AB10" i="6"/>
  <c r="AC10" i="6" s="1"/>
  <c r="AF10" i="6"/>
  <c r="AG10" i="6"/>
  <c r="AF17" i="6"/>
  <c r="AG17" i="6" s="1"/>
  <c r="AB17" i="6"/>
  <c r="AC17" i="6"/>
  <c r="AF13" i="6"/>
  <c r="AG13" i="6"/>
  <c r="AB13" i="6"/>
  <c r="AC13" i="6" s="1"/>
  <c r="AF31" i="6"/>
  <c r="AB31" i="6"/>
  <c r="AC31" i="6"/>
  <c r="AG31" i="6"/>
  <c r="AB12" i="6"/>
  <c r="AC12" i="6"/>
  <c r="AF12" i="6"/>
  <c r="AG12" i="6" s="1"/>
  <c r="AD56" i="6"/>
  <c r="AE8" i="6"/>
  <c r="AF16" i="6"/>
  <c r="AB16" i="6"/>
  <c r="AC16" i="6" s="1"/>
  <c r="AG16" i="6"/>
  <c r="AF34" i="6"/>
  <c r="AG34" i="6" s="1"/>
  <c r="AB34" i="6"/>
  <c r="AC34" i="6" s="1"/>
  <c r="AF28" i="6"/>
  <c r="AG28" i="6" s="1"/>
  <c r="AB28" i="6"/>
  <c r="AC28" i="6" s="1"/>
  <c r="AF14" i="6"/>
  <c r="AG14" i="6" s="1"/>
  <c r="AB14" i="6"/>
  <c r="AC14" i="6" s="1"/>
  <c r="AI8" i="6"/>
  <c r="AF11" i="6"/>
  <c r="AG11" i="6" s="1"/>
  <c r="AB11" i="6"/>
  <c r="AC11" i="6" s="1"/>
  <c r="AF32" i="6"/>
  <c r="AG32" i="6" s="1"/>
  <c r="AB32" i="6"/>
  <c r="AC32" i="6" s="1"/>
  <c r="AF33" i="6"/>
  <c r="AG33" i="6" s="1"/>
  <c r="AB33" i="6"/>
  <c r="AC33" i="6" s="1"/>
  <c r="AF29" i="6"/>
  <c r="AB29" i="6"/>
  <c r="AC29" i="6" s="1"/>
  <c r="AG29" i="6"/>
  <c r="AF22" i="6"/>
  <c r="AB22" i="6"/>
  <c r="AC22" i="6" s="1"/>
  <c r="AG22" i="6"/>
  <c r="L56" i="6"/>
  <c r="AB8" i="6"/>
  <c r="AC8" i="6"/>
  <c r="AF8" i="6"/>
  <c r="AG8" i="6" s="1"/>
  <c r="AF15" i="6"/>
  <c r="AG15" i="6" s="1"/>
  <c r="AB15" i="6"/>
  <c r="AC15" i="6"/>
  <c r="AF9" i="6"/>
  <c r="AG9" i="6" s="1"/>
  <c r="AB9" i="6"/>
  <c r="AC9" i="6" s="1"/>
  <c r="AI56" i="6" l="1"/>
  <c r="AH56" i="6"/>
  <c r="AE56" i="6"/>
  <c r="AB56" i="6"/>
  <c r="AF56" i="6"/>
  <c r="I8" i="4" l="1"/>
  <c r="J8" i="4"/>
  <c r="K8" i="4" s="1"/>
  <c r="I9" i="4"/>
  <c r="J9" i="4"/>
  <c r="K9" i="4"/>
  <c r="L9" i="4" s="1"/>
  <c r="AD9" i="4"/>
  <c r="AE9" i="4" s="1"/>
  <c r="I10" i="4"/>
  <c r="J10" i="4"/>
  <c r="K10" i="4"/>
  <c r="L10" i="4" s="1"/>
  <c r="I11" i="4"/>
  <c r="J11" i="4"/>
  <c r="K11" i="4" s="1"/>
  <c r="I12" i="4"/>
  <c r="J12" i="4"/>
  <c r="K12" i="4" s="1"/>
  <c r="I13" i="4"/>
  <c r="J13" i="4"/>
  <c r="K13" i="4"/>
  <c r="L13" i="4" s="1"/>
  <c r="AD13" i="4"/>
  <c r="AE13" i="4" s="1"/>
  <c r="I14" i="4"/>
  <c r="J14" i="4"/>
  <c r="K14" i="4"/>
  <c r="L14" i="4" s="1"/>
  <c r="I15" i="4"/>
  <c r="J15" i="4"/>
  <c r="K15" i="4" s="1"/>
  <c r="I16" i="4"/>
  <c r="J16" i="4"/>
  <c r="K16" i="4" s="1"/>
  <c r="L16" i="4" s="1"/>
  <c r="I17" i="4"/>
  <c r="J17" i="4"/>
  <c r="K17" i="4" s="1"/>
  <c r="L17" i="4" s="1"/>
  <c r="I18" i="4"/>
  <c r="J18" i="4"/>
  <c r="K18" i="4"/>
  <c r="L18" i="4" s="1"/>
  <c r="I19" i="4"/>
  <c r="J19" i="4"/>
  <c r="L19" i="4"/>
  <c r="AD19" i="4"/>
  <c r="AE19" i="4" s="1"/>
  <c r="AH19" i="4"/>
  <c r="AI19" i="4"/>
  <c r="I20" i="4"/>
  <c r="J20" i="4"/>
  <c r="K20" i="4"/>
  <c r="AD20" i="4" s="1"/>
  <c r="AE20" i="4" s="1"/>
  <c r="L20" i="4"/>
  <c r="I21" i="4"/>
  <c r="J21" i="4"/>
  <c r="L21" i="4"/>
  <c r="AF21" i="4" s="1"/>
  <c r="AB21" i="4"/>
  <c r="AD21" i="4"/>
  <c r="AE21" i="4" s="1"/>
  <c r="AH21" i="4"/>
  <c r="AI21" i="4" s="1"/>
  <c r="I22" i="4"/>
  <c r="J22" i="4"/>
  <c r="I23" i="4"/>
  <c r="J23" i="4"/>
  <c r="L23" i="4"/>
  <c r="AB23" i="4"/>
  <c r="AC23" i="4"/>
  <c r="AD23" i="4"/>
  <c r="AE23" i="4" s="1"/>
  <c r="AF23" i="4"/>
  <c r="AG23" i="4"/>
  <c r="AH23" i="4"/>
  <c r="AI23" i="4" s="1"/>
  <c r="I24" i="4"/>
  <c r="J24" i="4"/>
  <c r="K24" i="4" s="1"/>
  <c r="I25" i="4"/>
  <c r="J25" i="4"/>
  <c r="L25" i="4"/>
  <c r="AC25" i="4" s="1"/>
  <c r="AB25" i="4"/>
  <c r="AD25" i="4"/>
  <c r="AE25" i="4" s="1"/>
  <c r="AH25" i="4"/>
  <c r="AI25" i="4" s="1"/>
  <c r="I26" i="4"/>
  <c r="J26" i="4"/>
  <c r="K26" i="4"/>
  <c r="L26" i="4" s="1"/>
  <c r="I27" i="4"/>
  <c r="J27" i="4"/>
  <c r="K27" i="4" s="1"/>
  <c r="I28" i="4"/>
  <c r="J28" i="4"/>
  <c r="K28" i="4" s="1"/>
  <c r="I29" i="4"/>
  <c r="J29" i="4"/>
  <c r="K29" i="4" s="1"/>
  <c r="I30" i="4"/>
  <c r="J30" i="4"/>
  <c r="I31" i="4"/>
  <c r="J31" i="4"/>
  <c r="K31" i="4" s="1"/>
  <c r="I32" i="4"/>
  <c r="J32" i="4"/>
  <c r="L32" i="4"/>
  <c r="AD32" i="4"/>
  <c r="AE32" i="4" s="1"/>
  <c r="AH32" i="4"/>
  <c r="AI32" i="4" s="1"/>
  <c r="I33" i="4"/>
  <c r="J33" i="4"/>
  <c r="L33" i="4"/>
  <c r="AB33" i="4" s="1"/>
  <c r="AG33" i="4"/>
  <c r="I34" i="4"/>
  <c r="J34" i="4"/>
  <c r="L34" i="4"/>
  <c r="AB34" i="4"/>
  <c r="AC34" i="4" s="1"/>
  <c r="AD34" i="4"/>
  <c r="AE34" i="4" s="1"/>
  <c r="AF34" i="4"/>
  <c r="AG34" i="4" s="1"/>
  <c r="AH34" i="4"/>
  <c r="AI34" i="4" s="1"/>
  <c r="I35" i="4"/>
  <c r="J35" i="4"/>
  <c r="I36" i="4"/>
  <c r="J36" i="4"/>
  <c r="K36" i="4" s="1"/>
  <c r="I37" i="4"/>
  <c r="J37" i="4"/>
  <c r="L37" i="4"/>
  <c r="AB37" i="4" s="1"/>
  <c r="AC37" i="4"/>
  <c r="AD37" i="4"/>
  <c r="AE37" i="4" s="1"/>
  <c r="AH37" i="4"/>
  <c r="AI37" i="4" s="1"/>
  <c r="I38" i="4"/>
  <c r="J38" i="4"/>
  <c r="L38" i="4"/>
  <c r="AD38" i="4"/>
  <c r="AE38" i="4" s="1"/>
  <c r="AH38" i="4"/>
  <c r="AI38" i="4" s="1"/>
  <c r="I39" i="4"/>
  <c r="J39" i="4"/>
  <c r="L39" i="4"/>
  <c r="AB39" i="4" s="1"/>
  <c r="AD39" i="4"/>
  <c r="AE39" i="4"/>
  <c r="AF39" i="4"/>
  <c r="AH39" i="4"/>
  <c r="AI39" i="4"/>
  <c r="I40" i="4"/>
  <c r="J40" i="4"/>
  <c r="L40" i="4"/>
  <c r="AB40" i="4"/>
  <c r="AC40" i="4"/>
  <c r="AD40" i="4"/>
  <c r="AE40" i="4" s="1"/>
  <c r="AF40" i="4"/>
  <c r="AG40" i="4"/>
  <c r="AH40" i="4"/>
  <c r="AI40" i="4" s="1"/>
  <c r="I41" i="4"/>
  <c r="J41" i="4"/>
  <c r="L41" i="4"/>
  <c r="AB41" i="4" s="1"/>
  <c r="AD41" i="4"/>
  <c r="AE41" i="4" s="1"/>
  <c r="AH41" i="4"/>
  <c r="AI41" i="4" s="1"/>
  <c r="I42" i="4"/>
  <c r="J42" i="4"/>
  <c r="L42" i="4"/>
  <c r="AD42" i="4"/>
  <c r="AE42" i="4" s="1"/>
  <c r="AH42" i="4"/>
  <c r="AI42" i="4"/>
  <c r="I43" i="4"/>
  <c r="J43" i="4"/>
  <c r="L43" i="4"/>
  <c r="AF43" i="4" s="1"/>
  <c r="AG43" i="4" s="1"/>
  <c r="AB43" i="4"/>
  <c r="AC43" i="4" s="1"/>
  <c r="AD43" i="4"/>
  <c r="AE43" i="4" s="1"/>
  <c r="AH43" i="4"/>
  <c r="AI43" i="4" s="1"/>
  <c r="I44" i="4"/>
  <c r="J44" i="4"/>
  <c r="L44" i="4"/>
  <c r="AB44" i="4" s="1"/>
  <c r="AD44" i="4"/>
  <c r="AE44" i="4" s="1"/>
  <c r="AF44" i="4"/>
  <c r="AH44" i="4"/>
  <c r="AI44" i="4" s="1"/>
  <c r="I45" i="4"/>
  <c r="J45" i="4"/>
  <c r="L45" i="4"/>
  <c r="AB45" i="4" s="1"/>
  <c r="AD45" i="4"/>
  <c r="AE45" i="4" s="1"/>
  <c r="AH45" i="4"/>
  <c r="AI45" i="4" s="1"/>
  <c r="I46" i="4"/>
  <c r="J46" i="4"/>
  <c r="L46" i="4"/>
  <c r="AD46" i="4"/>
  <c r="AE46" i="4"/>
  <c r="AH46" i="4"/>
  <c r="AI46" i="4" s="1"/>
  <c r="I47" i="4"/>
  <c r="J47" i="4"/>
  <c r="L47" i="4"/>
  <c r="AB47" i="4" s="1"/>
  <c r="AC47" i="4" s="1"/>
  <c r="AD47" i="4"/>
  <c r="AE47" i="4"/>
  <c r="AF47" i="4"/>
  <c r="AG47" i="4" s="1"/>
  <c r="AH47" i="4"/>
  <c r="AI47" i="4"/>
  <c r="I48" i="4"/>
  <c r="J48" i="4"/>
  <c r="L48" i="4"/>
  <c r="AB48" i="4"/>
  <c r="AC48" i="4"/>
  <c r="AD48" i="4"/>
  <c r="AE48" i="4" s="1"/>
  <c r="AF48" i="4"/>
  <c r="AG48" i="4"/>
  <c r="AH48" i="4"/>
  <c r="AI48" i="4" s="1"/>
  <c r="I49" i="4"/>
  <c r="J49" i="4"/>
  <c r="L49" i="4"/>
  <c r="AB49" i="4" s="1"/>
  <c r="AD49" i="4"/>
  <c r="AE49" i="4" s="1"/>
  <c r="AH49" i="4"/>
  <c r="AI49" i="4" s="1"/>
  <c r="I50" i="4"/>
  <c r="J50" i="4"/>
  <c r="L50" i="4"/>
  <c r="AD50" i="4"/>
  <c r="AE50" i="4" s="1"/>
  <c r="AH50" i="4"/>
  <c r="AI50" i="4"/>
  <c r="I51" i="4"/>
  <c r="J51" i="4"/>
  <c r="L51" i="4"/>
  <c r="AF51" i="4" s="1"/>
  <c r="AB51" i="4"/>
  <c r="I52" i="4"/>
  <c r="J52" i="4"/>
  <c r="L52" i="4"/>
  <c r="AB52" i="4" s="1"/>
  <c r="AC52" i="4" s="1"/>
  <c r="AD52" i="4"/>
  <c r="AE52" i="4" s="1"/>
  <c r="AF52" i="4"/>
  <c r="AH52" i="4"/>
  <c r="AI52" i="4" s="1"/>
  <c r="I53" i="4"/>
  <c r="J53" i="4"/>
  <c r="L53" i="4"/>
  <c r="AB53" i="4" s="1"/>
  <c r="AD53" i="4"/>
  <c r="AE53" i="4" s="1"/>
  <c r="AH53" i="4"/>
  <c r="AI53" i="4" s="1"/>
  <c r="E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Z697" i="3"/>
  <c r="AA697" i="3" s="1"/>
  <c r="Z696" i="3"/>
  <c r="AA696" i="3" s="1"/>
  <c r="Z694" i="3"/>
  <c r="AA694" i="3" s="1"/>
  <c r="Z693" i="3"/>
  <c r="AA693" i="3" s="1"/>
  <c r="Z691" i="3"/>
  <c r="AA691" i="3" s="1"/>
  <c r="Z690" i="3"/>
  <c r="AA690" i="3" s="1"/>
  <c r="Z688" i="3"/>
  <c r="AA688" i="3" s="1"/>
  <c r="Z687" i="3"/>
  <c r="AA687" i="3" s="1"/>
  <c r="Z685" i="3"/>
  <c r="AA685" i="3" s="1"/>
  <c r="Z684" i="3"/>
  <c r="AA684" i="3" s="1"/>
  <c r="Z682" i="3"/>
  <c r="AA682" i="3" s="1"/>
  <c r="Z681" i="3"/>
  <c r="AA681" i="3" s="1"/>
  <c r="Z679" i="3"/>
  <c r="AA679" i="3" s="1"/>
  <c r="Z678" i="3"/>
  <c r="AA678" i="3" s="1"/>
  <c r="Z676" i="3"/>
  <c r="AA676" i="3" s="1"/>
  <c r="Z675" i="3"/>
  <c r="AA675" i="3" s="1"/>
  <c r="Z673" i="3"/>
  <c r="AA673" i="3" s="1"/>
  <c r="Z672" i="3"/>
  <c r="AA672" i="3" s="1"/>
  <c r="Z670" i="3"/>
  <c r="AA670" i="3" s="1"/>
  <c r="Z669" i="3"/>
  <c r="AA669" i="3" s="1"/>
  <c r="Z667" i="3"/>
  <c r="AA667" i="3" s="1"/>
  <c r="Z666" i="3"/>
  <c r="AA666" i="3" s="1"/>
  <c r="Z664" i="3"/>
  <c r="AA664" i="3" s="1"/>
  <c r="Z663" i="3"/>
  <c r="AA663" i="3" s="1"/>
  <c r="Z661" i="3"/>
  <c r="AA661" i="3" s="1"/>
  <c r="Z660" i="3"/>
  <c r="AA660" i="3" s="1"/>
  <c r="Z658" i="3"/>
  <c r="AA658" i="3" s="1"/>
  <c r="Z657" i="3"/>
  <c r="AA657" i="3" s="1"/>
  <c r="Z656" i="3"/>
  <c r="AA656" i="3" s="1"/>
  <c r="Z654" i="3"/>
  <c r="AA654" i="3" s="1"/>
  <c r="Z653" i="3"/>
  <c r="AA653" i="3" s="1"/>
  <c r="Z651" i="3"/>
  <c r="AA651" i="3" s="1"/>
  <c r="Z650" i="3"/>
  <c r="AA650" i="3" s="1"/>
  <c r="Z648" i="3"/>
  <c r="AA648" i="3" s="1"/>
  <c r="Z647" i="3"/>
  <c r="AA647" i="3" s="1"/>
  <c r="Z645" i="3"/>
  <c r="AA645" i="3" s="1"/>
  <c r="Z644" i="3"/>
  <c r="AA644" i="3" s="1"/>
  <c r="Z642" i="3"/>
  <c r="AA642" i="3" s="1"/>
  <c r="Z641" i="3"/>
  <c r="AA641" i="3" s="1"/>
  <c r="Z640" i="3"/>
  <c r="AA640" i="3" s="1"/>
  <c r="Z638" i="3"/>
  <c r="AA638" i="3" s="1"/>
  <c r="Z637" i="3"/>
  <c r="AA637" i="3" s="1"/>
  <c r="Z635" i="3"/>
  <c r="AA635" i="3" s="1"/>
  <c r="Z634" i="3"/>
  <c r="AA634" i="3" s="1"/>
  <c r="Z632" i="3"/>
  <c r="AA632" i="3" s="1"/>
  <c r="Z631" i="3"/>
  <c r="AA631" i="3" s="1"/>
  <c r="Z629" i="3"/>
  <c r="AA629" i="3" s="1"/>
  <c r="Z628" i="3"/>
  <c r="AA628" i="3" s="1"/>
  <c r="Z627" i="3"/>
  <c r="AA627" i="3" s="1"/>
  <c r="Z625" i="3"/>
  <c r="AA625" i="3" s="1"/>
  <c r="Z624" i="3"/>
  <c r="AA624" i="3" s="1"/>
  <c r="Z623" i="3"/>
  <c r="AA623" i="3" s="1"/>
  <c r="Z621" i="3"/>
  <c r="AA621" i="3" s="1"/>
  <c r="Z620" i="3"/>
  <c r="AA620" i="3" s="1"/>
  <c r="Z619" i="3"/>
  <c r="AA619" i="3" s="1"/>
  <c r="Z617" i="3"/>
  <c r="AA617" i="3" s="1"/>
  <c r="Z616" i="3"/>
  <c r="AA616" i="3" s="1"/>
  <c r="Z615" i="3"/>
  <c r="AA615" i="3" s="1"/>
  <c r="Z613" i="3"/>
  <c r="AA613" i="3" s="1"/>
  <c r="Z612" i="3"/>
  <c r="AA612" i="3" s="1"/>
  <c r="Z611" i="3"/>
  <c r="AA611" i="3" s="1"/>
  <c r="Z609" i="3"/>
  <c r="AA609" i="3" s="1"/>
  <c r="Z608" i="3"/>
  <c r="AA608" i="3" s="1"/>
  <c r="Z607" i="3"/>
  <c r="AA607" i="3" s="1"/>
  <c r="Z605" i="3"/>
  <c r="AA605" i="3" s="1"/>
  <c r="Z604" i="3"/>
  <c r="AA604" i="3" s="1"/>
  <c r="Z603" i="3"/>
  <c r="AA603" i="3" s="1"/>
  <c r="Z601" i="3"/>
  <c r="AA601" i="3" s="1"/>
  <c r="Z600" i="3"/>
  <c r="AA600" i="3" s="1"/>
  <c r="Z599" i="3"/>
  <c r="AA599" i="3" s="1"/>
  <c r="Z597" i="3"/>
  <c r="AA597" i="3" s="1"/>
  <c r="Z596" i="3"/>
  <c r="AA596" i="3" s="1"/>
  <c r="Z595" i="3"/>
  <c r="AA595" i="3" s="1"/>
  <c r="Z593" i="3"/>
  <c r="AA593" i="3" s="1"/>
  <c r="Z592" i="3"/>
  <c r="AA592" i="3" s="1"/>
  <c r="Z591" i="3"/>
  <c r="AA591" i="3" s="1"/>
  <c r="Z589" i="3"/>
  <c r="AA589" i="3" s="1"/>
  <c r="Z588" i="3"/>
  <c r="AA588" i="3" s="1"/>
  <c r="Z587" i="3"/>
  <c r="AA587" i="3" s="1"/>
  <c r="Z585" i="3"/>
  <c r="AA585" i="3" s="1"/>
  <c r="Z584" i="3"/>
  <c r="AA584" i="3" s="1"/>
  <c r="Z583" i="3"/>
  <c r="AA583" i="3" s="1"/>
  <c r="Z581" i="3"/>
  <c r="AA581" i="3" s="1"/>
  <c r="Z580" i="3"/>
  <c r="AA580" i="3" s="1"/>
  <c r="Z578" i="3"/>
  <c r="AA578" i="3" s="1"/>
  <c r="Z577" i="3"/>
  <c r="AA577" i="3" s="1"/>
  <c r="Z575" i="3"/>
  <c r="AA575" i="3" s="1"/>
  <c r="Z574" i="3"/>
  <c r="AA574" i="3" s="1"/>
  <c r="Z572" i="3"/>
  <c r="AA572" i="3" s="1"/>
  <c r="Z571" i="3"/>
  <c r="AA571" i="3" s="1"/>
  <c r="Z569" i="3"/>
  <c r="AA569" i="3" s="1"/>
  <c r="Z568" i="3"/>
  <c r="AA568" i="3" s="1"/>
  <c r="Z566" i="3"/>
  <c r="AA566" i="3" s="1"/>
  <c r="Z565" i="3"/>
  <c r="AA565" i="3" s="1"/>
  <c r="Z563" i="3"/>
  <c r="AA563" i="3" s="1"/>
  <c r="Z562" i="3"/>
  <c r="AA562" i="3" s="1"/>
  <c r="Z560" i="3"/>
  <c r="AA560" i="3" s="1"/>
  <c r="Z559" i="3"/>
  <c r="AA559" i="3" s="1"/>
  <c r="Z558" i="3"/>
  <c r="AA558" i="3" s="1"/>
  <c r="Z556" i="3"/>
  <c r="AA556" i="3" s="1"/>
  <c r="Z555" i="3"/>
  <c r="AA555" i="3" s="1"/>
  <c r="Z554" i="3"/>
  <c r="AA554" i="3" s="1"/>
  <c r="Z552" i="3"/>
  <c r="AA552" i="3" s="1"/>
  <c r="Z551" i="3"/>
  <c r="AA551" i="3" s="1"/>
  <c r="Z550" i="3"/>
  <c r="AA550" i="3" s="1"/>
  <c r="Z548" i="3"/>
  <c r="AA548" i="3" s="1"/>
  <c r="Z547" i="3"/>
  <c r="AA547" i="3" s="1"/>
  <c r="Z545" i="3"/>
  <c r="AA545" i="3" s="1"/>
  <c r="Z544" i="3"/>
  <c r="AA544" i="3" s="1"/>
  <c r="Z543" i="3"/>
  <c r="AA543" i="3" s="1"/>
  <c r="Z541" i="3"/>
  <c r="AA541" i="3" s="1"/>
  <c r="Z540" i="3"/>
  <c r="AA540" i="3" s="1"/>
  <c r="Z539" i="3"/>
  <c r="AA539" i="3" s="1"/>
  <c r="Z537" i="3"/>
  <c r="AA537" i="3" s="1"/>
  <c r="Z536" i="3"/>
  <c r="AA536" i="3" s="1"/>
  <c r="Z535" i="3"/>
  <c r="AA535" i="3" s="1"/>
  <c r="Z533" i="3"/>
  <c r="AA533" i="3" s="1"/>
  <c r="Z532" i="3"/>
  <c r="AA532" i="3" s="1"/>
  <c r="Z531" i="3"/>
  <c r="AA531" i="3" s="1"/>
  <c r="Z529" i="3"/>
  <c r="AA529" i="3" s="1"/>
  <c r="Z528" i="3"/>
  <c r="AA528" i="3" s="1"/>
  <c r="Z527" i="3"/>
  <c r="AA527" i="3" s="1"/>
  <c r="Z525" i="3"/>
  <c r="AA525" i="3" s="1"/>
  <c r="Z524" i="3"/>
  <c r="AA524" i="3" s="1"/>
  <c r="Z522" i="3"/>
  <c r="AA522" i="3" s="1"/>
  <c r="Z521" i="3"/>
  <c r="AA521" i="3" s="1"/>
  <c r="Z520" i="3"/>
  <c r="AA520" i="3" s="1"/>
  <c r="Z518" i="3"/>
  <c r="AA518" i="3" s="1"/>
  <c r="Z517" i="3"/>
  <c r="AA517" i="3" s="1"/>
  <c r="Z516" i="3"/>
  <c r="AA516" i="3" s="1"/>
  <c r="Z514" i="3"/>
  <c r="AA514" i="3" s="1"/>
  <c r="Z513" i="3"/>
  <c r="AA513" i="3" s="1"/>
  <c r="Z512" i="3"/>
  <c r="AA512" i="3" s="1"/>
  <c r="Z510" i="3"/>
  <c r="AA510" i="3" s="1"/>
  <c r="Z509" i="3"/>
  <c r="AA509" i="3" s="1"/>
  <c r="Z508" i="3"/>
  <c r="AA508" i="3" s="1"/>
  <c r="Z506" i="3"/>
  <c r="AA506" i="3" s="1"/>
  <c r="Z505" i="3"/>
  <c r="AA505" i="3" s="1"/>
  <c r="Z504" i="3"/>
  <c r="AA504" i="3" s="1"/>
  <c r="Z502" i="3"/>
  <c r="AA502" i="3" s="1"/>
  <c r="Z501" i="3"/>
  <c r="AA501" i="3" s="1"/>
  <c r="Z500" i="3"/>
  <c r="AA500" i="3" s="1"/>
  <c r="Z498" i="3"/>
  <c r="AA498" i="3" s="1"/>
  <c r="Z497" i="3"/>
  <c r="AA497" i="3" s="1"/>
  <c r="Z495" i="3"/>
  <c r="AA495" i="3" s="1"/>
  <c r="Z494" i="3"/>
  <c r="AA494" i="3" s="1"/>
  <c r="Z492" i="3"/>
  <c r="AA492" i="3" s="1"/>
  <c r="Z491" i="3"/>
  <c r="AA491" i="3" s="1"/>
  <c r="Z490" i="3"/>
  <c r="AA490" i="3" s="1"/>
  <c r="Z488" i="3"/>
  <c r="AA488" i="3" s="1"/>
  <c r="Z487" i="3"/>
  <c r="AA487" i="3" s="1"/>
  <c r="Z486" i="3"/>
  <c r="AA486" i="3" s="1"/>
  <c r="Z484" i="3"/>
  <c r="AA484" i="3" s="1"/>
  <c r="Z483" i="3"/>
  <c r="AA483" i="3" s="1"/>
  <c r="Z482" i="3"/>
  <c r="AA482" i="3" s="1"/>
  <c r="Z480" i="3"/>
  <c r="AA480" i="3" s="1"/>
  <c r="Z479" i="3"/>
  <c r="AA479" i="3" s="1"/>
  <c r="Z478" i="3"/>
  <c r="AA478" i="3" s="1"/>
  <c r="Z476" i="3"/>
  <c r="AA476" i="3" s="1"/>
  <c r="Z475" i="3"/>
  <c r="AA475" i="3" s="1"/>
  <c r="Z473" i="3"/>
  <c r="AA473" i="3" s="1"/>
  <c r="Z472" i="3"/>
  <c r="AA472" i="3" s="1"/>
  <c r="Z471" i="3"/>
  <c r="AA471" i="3" s="1"/>
  <c r="Z469" i="3"/>
  <c r="AA469" i="3" s="1"/>
  <c r="Z468" i="3"/>
  <c r="AA468" i="3" s="1"/>
  <c r="Z467" i="3"/>
  <c r="AA467" i="3" s="1"/>
  <c r="Z465" i="3"/>
  <c r="AA465" i="3" s="1"/>
  <c r="Z464" i="3"/>
  <c r="AA464" i="3" s="1"/>
  <c r="Z463" i="3"/>
  <c r="AA463" i="3" s="1"/>
  <c r="Z461" i="3"/>
  <c r="AA461" i="3" s="1"/>
  <c r="Z460" i="3"/>
  <c r="AA460" i="3" s="1"/>
  <c r="Z458" i="3"/>
  <c r="AA458" i="3" s="1"/>
  <c r="Z457" i="3"/>
  <c r="AA457" i="3" s="1"/>
  <c r="Z456" i="3"/>
  <c r="AA456" i="3" s="1"/>
  <c r="Z454" i="3"/>
  <c r="AA454" i="3" s="1"/>
  <c r="Z453" i="3"/>
  <c r="AA453" i="3" s="1"/>
  <c r="Z452" i="3"/>
  <c r="AA452" i="3" s="1"/>
  <c r="Z450" i="3"/>
  <c r="AA450" i="3" s="1"/>
  <c r="Z449" i="3"/>
  <c r="AA449" i="3" s="1"/>
  <c r="Z448" i="3"/>
  <c r="AA448" i="3" s="1"/>
  <c r="Z446" i="3"/>
  <c r="AA446" i="3" s="1"/>
  <c r="Z445" i="3"/>
  <c r="AA445" i="3" s="1"/>
  <c r="Z444" i="3"/>
  <c r="AA444" i="3" s="1"/>
  <c r="Z442" i="3"/>
  <c r="AA442" i="3" s="1"/>
  <c r="Z441" i="3"/>
  <c r="AA441" i="3" s="1"/>
  <c r="Z440" i="3"/>
  <c r="AA440" i="3" s="1"/>
  <c r="Z438" i="3"/>
  <c r="AA438" i="3" s="1"/>
  <c r="Z437" i="3"/>
  <c r="AA437" i="3" s="1"/>
  <c r="Z436" i="3"/>
  <c r="AA436" i="3" s="1"/>
  <c r="Z434" i="3"/>
  <c r="AA434" i="3" s="1"/>
  <c r="Z433" i="3"/>
  <c r="AA433" i="3" s="1"/>
  <c r="Z432" i="3"/>
  <c r="AA432" i="3" s="1"/>
  <c r="Z430" i="3"/>
  <c r="AA430" i="3" s="1"/>
  <c r="Z429" i="3"/>
  <c r="AA429" i="3" s="1"/>
  <c r="Z428" i="3"/>
  <c r="AA428" i="3" s="1"/>
  <c r="Z426" i="3"/>
  <c r="AA426" i="3" s="1"/>
  <c r="Z425" i="3"/>
  <c r="AA425" i="3" s="1"/>
  <c r="Z424" i="3"/>
  <c r="AA424" i="3" s="1"/>
  <c r="Z422" i="3"/>
  <c r="AA422" i="3" s="1"/>
  <c r="Z421" i="3"/>
  <c r="AA421" i="3" s="1"/>
  <c r="Z420" i="3"/>
  <c r="AA420" i="3" s="1"/>
  <c r="Z418" i="3"/>
  <c r="AA418" i="3" s="1"/>
  <c r="Z417" i="3"/>
  <c r="AA417" i="3" s="1"/>
  <c r="Z416" i="3"/>
  <c r="AA416" i="3" s="1"/>
  <c r="Z414" i="3"/>
  <c r="AA414" i="3" s="1"/>
  <c r="Z413" i="3"/>
  <c r="AA413" i="3" s="1"/>
  <c r="Z412" i="3"/>
  <c r="AA412" i="3" s="1"/>
  <c r="Z410" i="3"/>
  <c r="AA410" i="3" s="1"/>
  <c r="Z409" i="3"/>
  <c r="AA409" i="3" s="1"/>
  <c r="Z408" i="3"/>
  <c r="AA408" i="3" s="1"/>
  <c r="Z406" i="3"/>
  <c r="AA406" i="3" s="1"/>
  <c r="Z405" i="3"/>
  <c r="AA405" i="3" s="1"/>
  <c r="Z403" i="3"/>
  <c r="AA403" i="3" s="1"/>
  <c r="Z402" i="3"/>
  <c r="AA402" i="3" s="1"/>
  <c r="Z401" i="3"/>
  <c r="AA401" i="3" s="1"/>
  <c r="Z399" i="3"/>
  <c r="AA399" i="3" s="1"/>
  <c r="Z398" i="3"/>
  <c r="AA398" i="3" s="1"/>
  <c r="Z397" i="3"/>
  <c r="AA397" i="3" s="1"/>
  <c r="Z395" i="3"/>
  <c r="AA395" i="3" s="1"/>
  <c r="Z394" i="3"/>
  <c r="AA394" i="3" s="1"/>
  <c r="Z393" i="3"/>
  <c r="AA393" i="3" s="1"/>
  <c r="Z391" i="3"/>
  <c r="AA391" i="3" s="1"/>
  <c r="Z390" i="3"/>
  <c r="AA390" i="3" s="1"/>
  <c r="Z389" i="3"/>
  <c r="AA389" i="3" s="1"/>
  <c r="Z387" i="3"/>
  <c r="AA387" i="3" s="1"/>
  <c r="Z386" i="3"/>
  <c r="AA386" i="3" s="1"/>
  <c r="Z385" i="3"/>
  <c r="AA385" i="3" s="1"/>
  <c r="Z383" i="3"/>
  <c r="AA383" i="3" s="1"/>
  <c r="Z382" i="3"/>
  <c r="AA382" i="3" s="1"/>
  <c r="Z381" i="3"/>
  <c r="AA381" i="3" s="1"/>
  <c r="Z379" i="3"/>
  <c r="AA379" i="3" s="1"/>
  <c r="Z378" i="3"/>
  <c r="AA378" i="3" s="1"/>
  <c r="Z377" i="3"/>
  <c r="AA377" i="3" s="1"/>
  <c r="Z375" i="3"/>
  <c r="AA375" i="3" s="1"/>
  <c r="Z374" i="3"/>
  <c r="AA374" i="3" s="1"/>
  <c r="Z373" i="3"/>
  <c r="AA373" i="3" s="1"/>
  <c r="Z371" i="3"/>
  <c r="AA371" i="3" s="1"/>
  <c r="Z370" i="3"/>
  <c r="AA370" i="3" s="1"/>
  <c r="Z369" i="3"/>
  <c r="AA369" i="3" s="1"/>
  <c r="Z367" i="3"/>
  <c r="AA367" i="3" s="1"/>
  <c r="Z366" i="3"/>
  <c r="AA366" i="3" s="1"/>
  <c r="Z364" i="3"/>
  <c r="AA364" i="3" s="1"/>
  <c r="Z363" i="3"/>
  <c r="AA363" i="3" s="1"/>
  <c r="Z362" i="3"/>
  <c r="AA362" i="3" s="1"/>
  <c r="Z360" i="3"/>
  <c r="AA360" i="3" s="1"/>
  <c r="Z359" i="3"/>
  <c r="AA359" i="3" s="1"/>
  <c r="Z358" i="3"/>
  <c r="AA358" i="3" s="1"/>
  <c r="Z356" i="3"/>
  <c r="AA356" i="3" s="1"/>
  <c r="Z355" i="3"/>
  <c r="AA355" i="3" s="1"/>
  <c r="Z354" i="3"/>
  <c r="AA354" i="3" s="1"/>
  <c r="Z352" i="3"/>
  <c r="AA352" i="3" s="1"/>
  <c r="Z351" i="3"/>
  <c r="AA351" i="3" s="1"/>
  <c r="Z350" i="3"/>
  <c r="AA350" i="3" s="1"/>
  <c r="Z348" i="3"/>
  <c r="AA348" i="3" s="1"/>
  <c r="Z347" i="3"/>
  <c r="AA347" i="3" s="1"/>
  <c r="Z346" i="3"/>
  <c r="AA346" i="3" s="1"/>
  <c r="Z344" i="3"/>
  <c r="AA344" i="3" s="1"/>
  <c r="Z343" i="3"/>
  <c r="AA343" i="3" s="1"/>
  <c r="Z342" i="3"/>
  <c r="AA342" i="3" s="1"/>
  <c r="Z340" i="3"/>
  <c r="AA340" i="3" s="1"/>
  <c r="Z339" i="3"/>
  <c r="AA339" i="3" s="1"/>
  <c r="Z338" i="3"/>
  <c r="AA338" i="3" s="1"/>
  <c r="Z336" i="3"/>
  <c r="AA336" i="3" s="1"/>
  <c r="Z335" i="3"/>
  <c r="AA335" i="3" s="1"/>
  <c r="Z334" i="3"/>
  <c r="AA334" i="3" s="1"/>
  <c r="Z332" i="3"/>
  <c r="AA332" i="3" s="1"/>
  <c r="Z331" i="3"/>
  <c r="AA331" i="3" s="1"/>
  <c r="Z330" i="3"/>
  <c r="AA330" i="3" s="1"/>
  <c r="Z328" i="3"/>
  <c r="AA328" i="3" s="1"/>
  <c r="Z327" i="3"/>
  <c r="AA327" i="3" s="1"/>
  <c r="Z326" i="3"/>
  <c r="AA326" i="3" s="1"/>
  <c r="Z324" i="3"/>
  <c r="AA324" i="3" s="1"/>
  <c r="Z323" i="3"/>
  <c r="AA323" i="3" s="1"/>
  <c r="Z322" i="3"/>
  <c r="AA322" i="3" s="1"/>
  <c r="AA320" i="3"/>
  <c r="Z320" i="3"/>
  <c r="AA319" i="3"/>
  <c r="Z319" i="3"/>
  <c r="AA318" i="3"/>
  <c r="Z318" i="3"/>
  <c r="Z316" i="3"/>
  <c r="AA316" i="3" s="1"/>
  <c r="Z315" i="3"/>
  <c r="AA315" i="3" s="1"/>
  <c r="Z314" i="3"/>
  <c r="AA314" i="3" s="1"/>
  <c r="Z312" i="3"/>
  <c r="AA312" i="3" s="1"/>
  <c r="Z311" i="3"/>
  <c r="AA311" i="3" s="1"/>
  <c r="Z310" i="3"/>
  <c r="AA310" i="3" s="1"/>
  <c r="Z308" i="3"/>
  <c r="AA308" i="3" s="1"/>
  <c r="Z307" i="3"/>
  <c r="AA307" i="3" s="1"/>
  <c r="Z306" i="3"/>
  <c r="AA306" i="3" s="1"/>
  <c r="Z304" i="3"/>
  <c r="AA304" i="3" s="1"/>
  <c r="Z303" i="3"/>
  <c r="AA303" i="3" s="1"/>
  <c r="Z302" i="3"/>
  <c r="AA302" i="3" s="1"/>
  <c r="Z300" i="3"/>
  <c r="AA300" i="3" s="1"/>
  <c r="Z299" i="3"/>
  <c r="AA299" i="3" s="1"/>
  <c r="Z298" i="3"/>
  <c r="AA298" i="3" s="1"/>
  <c r="Z296" i="3"/>
  <c r="AA296" i="3" s="1"/>
  <c r="Z295" i="3"/>
  <c r="AA295" i="3" s="1"/>
  <c r="Z294" i="3"/>
  <c r="AA294" i="3" s="1"/>
  <c r="Z292" i="3"/>
  <c r="AA292" i="3" s="1"/>
  <c r="Z291" i="3"/>
  <c r="AA291" i="3" s="1"/>
  <c r="Z290" i="3"/>
  <c r="AA290" i="3" s="1"/>
  <c r="Z288" i="3"/>
  <c r="AA288" i="3" s="1"/>
  <c r="Z287" i="3"/>
  <c r="AA287" i="3" s="1"/>
  <c r="Z286" i="3"/>
  <c r="AA286" i="3" s="1"/>
  <c r="Z284" i="3"/>
  <c r="AA284" i="3" s="1"/>
  <c r="Z283" i="3"/>
  <c r="AA283" i="3" s="1"/>
  <c r="Z282" i="3"/>
  <c r="AA282" i="3" s="1"/>
  <c r="Z280" i="3"/>
  <c r="AA280" i="3" s="1"/>
  <c r="Z279" i="3"/>
  <c r="AA279" i="3" s="1"/>
  <c r="Z278" i="3"/>
  <c r="AA278" i="3" s="1"/>
  <c r="Z276" i="3"/>
  <c r="AA276" i="3" s="1"/>
  <c r="Z275" i="3"/>
  <c r="AA275" i="3" s="1"/>
  <c r="Z274" i="3"/>
  <c r="AA274" i="3" s="1"/>
  <c r="Z272" i="3"/>
  <c r="AA272" i="3" s="1"/>
  <c r="Z271" i="3"/>
  <c r="AA271" i="3" s="1"/>
  <c r="Z270" i="3"/>
  <c r="AA270" i="3" s="1"/>
  <c r="Z268" i="3"/>
  <c r="AA268" i="3" s="1"/>
  <c r="Z267" i="3"/>
  <c r="AA267" i="3" s="1"/>
  <c r="Z266" i="3"/>
  <c r="AA266" i="3" s="1"/>
  <c r="Z264" i="3"/>
  <c r="AA264" i="3" s="1"/>
  <c r="Z263" i="3"/>
  <c r="AA263" i="3" s="1"/>
  <c r="Z262" i="3"/>
  <c r="AA262" i="3" s="1"/>
  <c r="Z260" i="3"/>
  <c r="AA260" i="3" s="1"/>
  <c r="Z259" i="3"/>
  <c r="AA259" i="3" s="1"/>
  <c r="Z258" i="3"/>
  <c r="AA258" i="3" s="1"/>
  <c r="Z256" i="3"/>
  <c r="AA256" i="3" s="1"/>
  <c r="Z255" i="3"/>
  <c r="AA255" i="3" s="1"/>
  <c r="Z254" i="3"/>
  <c r="AA254" i="3" s="1"/>
  <c r="Z252" i="3"/>
  <c r="AA252" i="3" s="1"/>
  <c r="Z251" i="3"/>
  <c r="AA251" i="3" s="1"/>
  <c r="Z250" i="3"/>
  <c r="AA250" i="3" s="1"/>
  <c r="Z248" i="3"/>
  <c r="AA248" i="3" s="1"/>
  <c r="Z247" i="3"/>
  <c r="AA247" i="3" s="1"/>
  <c r="Z246" i="3"/>
  <c r="AA246" i="3" s="1"/>
  <c r="Z244" i="3"/>
  <c r="AA244" i="3" s="1"/>
  <c r="Z243" i="3"/>
  <c r="AA243" i="3" s="1"/>
  <c r="Z242" i="3"/>
  <c r="AA242" i="3" s="1"/>
  <c r="Z240" i="3"/>
  <c r="AA240" i="3" s="1"/>
  <c r="Z239" i="3"/>
  <c r="AA239" i="3" s="1"/>
  <c r="Z238" i="3"/>
  <c r="AA238" i="3" s="1"/>
  <c r="Z236" i="3"/>
  <c r="AA236" i="3" s="1"/>
  <c r="Z235" i="3"/>
  <c r="AA235" i="3" s="1"/>
  <c r="Z234" i="3"/>
  <c r="AA234" i="3" s="1"/>
  <c r="Z232" i="3"/>
  <c r="AA232" i="3" s="1"/>
  <c r="Z231" i="3"/>
  <c r="AA231" i="3" s="1"/>
  <c r="Z230" i="3"/>
  <c r="AA230" i="3" s="1"/>
  <c r="Z228" i="3"/>
  <c r="AA228" i="3" s="1"/>
  <c r="Z227" i="3"/>
  <c r="AA227" i="3" s="1"/>
  <c r="Z226" i="3"/>
  <c r="AA226" i="3" s="1"/>
  <c r="Z224" i="3"/>
  <c r="AA224" i="3" s="1"/>
  <c r="Z223" i="3"/>
  <c r="AA223" i="3" s="1"/>
  <c r="Z222" i="3"/>
  <c r="AA222" i="3" s="1"/>
  <c r="Z220" i="3"/>
  <c r="AA220" i="3" s="1"/>
  <c r="Z219" i="3"/>
  <c r="AA219" i="3" s="1"/>
  <c r="Z218" i="3"/>
  <c r="AA218" i="3" s="1"/>
  <c r="Z216" i="3"/>
  <c r="AA216" i="3" s="1"/>
  <c r="Z215" i="3"/>
  <c r="AA215" i="3" s="1"/>
  <c r="Z214" i="3"/>
  <c r="AA214" i="3" s="1"/>
  <c r="Z212" i="3"/>
  <c r="AA212" i="3" s="1"/>
  <c r="Z211" i="3"/>
  <c r="AA211" i="3" s="1"/>
  <c r="Z210" i="3"/>
  <c r="AA210" i="3" s="1"/>
  <c r="Z208" i="3"/>
  <c r="AA208" i="3" s="1"/>
  <c r="Z207" i="3"/>
  <c r="AA207" i="3" s="1"/>
  <c r="Z206" i="3"/>
  <c r="AA206" i="3" s="1"/>
  <c r="AA204" i="3"/>
  <c r="Z204" i="3"/>
  <c r="AA203" i="3"/>
  <c r="Z203" i="3"/>
  <c r="AA202" i="3"/>
  <c r="Z202" i="3"/>
  <c r="Z200" i="3"/>
  <c r="AA200" i="3" s="1"/>
  <c r="Z199" i="3"/>
  <c r="AA199" i="3" s="1"/>
  <c r="Z198" i="3"/>
  <c r="AA198" i="3" s="1"/>
  <c r="Z196" i="3"/>
  <c r="AA196" i="3" s="1"/>
  <c r="Z195" i="3"/>
  <c r="AA195" i="3" s="1"/>
  <c r="Z194" i="3"/>
  <c r="AA194" i="3" s="1"/>
  <c r="Z192" i="3"/>
  <c r="AA192" i="3" s="1"/>
  <c r="Z191" i="3"/>
  <c r="AA191" i="3" s="1"/>
  <c r="Z190" i="3"/>
  <c r="AA190" i="3" s="1"/>
  <c r="Z188" i="3"/>
  <c r="AA188" i="3" s="1"/>
  <c r="Z187" i="3"/>
  <c r="AA187" i="3" s="1"/>
  <c r="Z186" i="3"/>
  <c r="AA186" i="3" s="1"/>
  <c r="Z184" i="3"/>
  <c r="AA184" i="3" s="1"/>
  <c r="Z183" i="3"/>
  <c r="AA183" i="3" s="1"/>
  <c r="Z182" i="3"/>
  <c r="AA182" i="3" s="1"/>
  <c r="Z180" i="3"/>
  <c r="AA180" i="3" s="1"/>
  <c r="Z179" i="3"/>
  <c r="AA179" i="3" s="1"/>
  <c r="Z178" i="3"/>
  <c r="AA178" i="3" s="1"/>
  <c r="Z176" i="3"/>
  <c r="AA176" i="3" s="1"/>
  <c r="Z175" i="3"/>
  <c r="AA175" i="3" s="1"/>
  <c r="Z174" i="3"/>
  <c r="AA174" i="3" s="1"/>
  <c r="Z172" i="3"/>
  <c r="AA172" i="3" s="1"/>
  <c r="Z171" i="3"/>
  <c r="AA171" i="3" s="1"/>
  <c r="Z170" i="3"/>
  <c r="AA170" i="3" s="1"/>
  <c r="Z168" i="3"/>
  <c r="AA168" i="3" s="1"/>
  <c r="Z167" i="3"/>
  <c r="AA167" i="3" s="1"/>
  <c r="Z166" i="3"/>
  <c r="AA166" i="3" s="1"/>
  <c r="Z164" i="3"/>
  <c r="AA164" i="3" s="1"/>
  <c r="Z163" i="3"/>
  <c r="AA163" i="3" s="1"/>
  <c r="Z162" i="3"/>
  <c r="AA162" i="3" s="1"/>
  <c r="Z160" i="3"/>
  <c r="AA160" i="3" s="1"/>
  <c r="Z159" i="3"/>
  <c r="AA159" i="3" s="1"/>
  <c r="Z158" i="3"/>
  <c r="AA158" i="3" s="1"/>
  <c r="Z156" i="3"/>
  <c r="AA156" i="3" s="1"/>
  <c r="Z155" i="3"/>
  <c r="AA155" i="3" s="1"/>
  <c r="Z154" i="3"/>
  <c r="AA154" i="3" s="1"/>
  <c r="Z152" i="3"/>
  <c r="AA152" i="3" s="1"/>
  <c r="Z151" i="3"/>
  <c r="AA151" i="3" s="1"/>
  <c r="Z150" i="3"/>
  <c r="AA150" i="3" s="1"/>
  <c r="Z148" i="3"/>
  <c r="AA148" i="3" s="1"/>
  <c r="Z147" i="3"/>
  <c r="AA147" i="3" s="1"/>
  <c r="Z146" i="3"/>
  <c r="AA146" i="3" s="1"/>
  <c r="Z144" i="3"/>
  <c r="AA144" i="3" s="1"/>
  <c r="Z143" i="3"/>
  <c r="AA143" i="3" s="1"/>
  <c r="Z142" i="3"/>
  <c r="AA142" i="3" s="1"/>
  <c r="Z140" i="3"/>
  <c r="AA140" i="3" s="1"/>
  <c r="Z139" i="3"/>
  <c r="AA139" i="3" s="1"/>
  <c r="Z138" i="3"/>
  <c r="AA138" i="3" s="1"/>
  <c r="Z136" i="3"/>
  <c r="AA136" i="3" s="1"/>
  <c r="Z135" i="3"/>
  <c r="AA135" i="3" s="1"/>
  <c r="Z134" i="3"/>
  <c r="AA134" i="3" s="1"/>
  <c r="Z132" i="3"/>
  <c r="AA132" i="3" s="1"/>
  <c r="Z131" i="3"/>
  <c r="AA131" i="3" s="1"/>
  <c r="Z130" i="3"/>
  <c r="AA130" i="3" s="1"/>
  <c r="Z128" i="3"/>
  <c r="AA128" i="3" s="1"/>
  <c r="Z127" i="3"/>
  <c r="AA127" i="3" s="1"/>
  <c r="Z126" i="3"/>
  <c r="AA126" i="3" s="1"/>
  <c r="Z124" i="3"/>
  <c r="AA124" i="3" s="1"/>
  <c r="Z123" i="3"/>
  <c r="AA123" i="3" s="1"/>
  <c r="Z122" i="3"/>
  <c r="AA122" i="3" s="1"/>
  <c r="Z120" i="3"/>
  <c r="AA120" i="3" s="1"/>
  <c r="Z119" i="3"/>
  <c r="AA119" i="3" s="1"/>
  <c r="Z118" i="3"/>
  <c r="AA118" i="3" s="1"/>
  <c r="Z116" i="3"/>
  <c r="AA116" i="3" s="1"/>
  <c r="Z115" i="3"/>
  <c r="AA115" i="3" s="1"/>
  <c r="Z114" i="3"/>
  <c r="AA114" i="3" s="1"/>
  <c r="Z112" i="3"/>
  <c r="AA112" i="3" s="1"/>
  <c r="Z111" i="3"/>
  <c r="AA111" i="3" s="1"/>
  <c r="Z110" i="3"/>
  <c r="AA110" i="3" s="1"/>
  <c r="Z108" i="3"/>
  <c r="AA108" i="3" s="1"/>
  <c r="Z107" i="3"/>
  <c r="AA107" i="3" s="1"/>
  <c r="Z106" i="3"/>
  <c r="AA106" i="3" s="1"/>
  <c r="Z104" i="3"/>
  <c r="AA104" i="3" s="1"/>
  <c r="Z103" i="3"/>
  <c r="AA103" i="3" s="1"/>
  <c r="Z102" i="3"/>
  <c r="AA102" i="3" s="1"/>
  <c r="Z100" i="3"/>
  <c r="AA100" i="3" s="1"/>
  <c r="Z99" i="3"/>
  <c r="AA99" i="3" s="1"/>
  <c r="Z98" i="3"/>
  <c r="AA98" i="3" s="1"/>
  <c r="Z96" i="3"/>
  <c r="AA96" i="3" s="1"/>
  <c r="Z95" i="3"/>
  <c r="AA95" i="3" s="1"/>
  <c r="Z94" i="3"/>
  <c r="AA94" i="3" s="1"/>
  <c r="Z92" i="3"/>
  <c r="AA92" i="3" s="1"/>
  <c r="Z91" i="3"/>
  <c r="AA91" i="3" s="1"/>
  <c r="Z90" i="3"/>
  <c r="AA90" i="3" s="1"/>
  <c r="Z88" i="3"/>
  <c r="AA88" i="3" s="1"/>
  <c r="Z87" i="3"/>
  <c r="AA87" i="3" s="1"/>
  <c r="Z86" i="3"/>
  <c r="AA86" i="3" s="1"/>
  <c r="Z84" i="3"/>
  <c r="AA84" i="3" s="1"/>
  <c r="Z83" i="3"/>
  <c r="AA83" i="3" s="1"/>
  <c r="Z82" i="3"/>
  <c r="AA82" i="3" s="1"/>
  <c r="Z80" i="3"/>
  <c r="AA80" i="3" s="1"/>
  <c r="Z79" i="3"/>
  <c r="AA79" i="3" s="1"/>
  <c r="Z78" i="3"/>
  <c r="AA78" i="3" s="1"/>
  <c r="Z76" i="3"/>
  <c r="AA76" i="3" s="1"/>
  <c r="Z75" i="3"/>
  <c r="AA75" i="3" s="1"/>
  <c r="Z74" i="3"/>
  <c r="AA74" i="3" s="1"/>
  <c r="Z72" i="3"/>
  <c r="AA72" i="3" s="1"/>
  <c r="Z71" i="3"/>
  <c r="AA71" i="3" s="1"/>
  <c r="Z70" i="3"/>
  <c r="AA70" i="3" s="1"/>
  <c r="Z68" i="3"/>
  <c r="AA68" i="3" s="1"/>
  <c r="Z67" i="3"/>
  <c r="AA67" i="3" s="1"/>
  <c r="Z66" i="3"/>
  <c r="AA66" i="3" s="1"/>
  <c r="Z64" i="3"/>
  <c r="AA64" i="3" s="1"/>
  <c r="Z63" i="3"/>
  <c r="AA63" i="3" s="1"/>
  <c r="Z62" i="3"/>
  <c r="AA62" i="3" s="1"/>
  <c r="Z60" i="3"/>
  <c r="AA60" i="3" s="1"/>
  <c r="Z59" i="3"/>
  <c r="AA59" i="3" s="1"/>
  <c r="Z58" i="3"/>
  <c r="AA58" i="3" s="1"/>
  <c r="Z56" i="3"/>
  <c r="AA56" i="3" s="1"/>
  <c r="Z55" i="3"/>
  <c r="AA55" i="3" s="1"/>
  <c r="Z54" i="3"/>
  <c r="AA54" i="3" s="1"/>
  <c r="Z52" i="3"/>
  <c r="AA52" i="3" s="1"/>
  <c r="Z51" i="3"/>
  <c r="AA51" i="3" s="1"/>
  <c r="Z50" i="3"/>
  <c r="AA50" i="3" s="1"/>
  <c r="Z48" i="3"/>
  <c r="AA48" i="3" s="1"/>
  <c r="Z47" i="3"/>
  <c r="AA47" i="3" s="1"/>
  <c r="Z46" i="3"/>
  <c r="AA46" i="3" s="1"/>
  <c r="Z44" i="3"/>
  <c r="AA44" i="3" s="1"/>
  <c r="Z43" i="3"/>
  <c r="AA43" i="3" s="1"/>
  <c r="Z42" i="3"/>
  <c r="AA42" i="3" s="1"/>
  <c r="Z40" i="3"/>
  <c r="AA40" i="3" s="1"/>
  <c r="Z39" i="3"/>
  <c r="AA39" i="3" s="1"/>
  <c r="Z38" i="3"/>
  <c r="AA38" i="3" s="1"/>
  <c r="Z36" i="3"/>
  <c r="AA36" i="3" s="1"/>
  <c r="Z35" i="3"/>
  <c r="AA35" i="3" s="1"/>
  <c r="Z34" i="3"/>
  <c r="AA34" i="3" s="1"/>
  <c r="Z32" i="3"/>
  <c r="AA32" i="3" s="1"/>
  <c r="Z31" i="3"/>
  <c r="AA31" i="3" s="1"/>
  <c r="Z30" i="3"/>
  <c r="AA30" i="3" s="1"/>
  <c r="Z28" i="3"/>
  <c r="AA28" i="3" s="1"/>
  <c r="Z27" i="3"/>
  <c r="AA27" i="3" s="1"/>
  <c r="Z26" i="3"/>
  <c r="AA26" i="3" s="1"/>
  <c r="AA24" i="3"/>
  <c r="Z24" i="3"/>
  <c r="AA23" i="3"/>
  <c r="Z23" i="3"/>
  <c r="AA22" i="3"/>
  <c r="Z22" i="3"/>
  <c r="Z20" i="3"/>
  <c r="AA20" i="3" s="1"/>
  <c r="Z19" i="3"/>
  <c r="AA19" i="3" s="1"/>
  <c r="Z18" i="3"/>
  <c r="AA18" i="3" s="1"/>
  <c r="Z16" i="3"/>
  <c r="AA16" i="3" s="1"/>
  <c r="Z15" i="3"/>
  <c r="AA15" i="3" s="1"/>
  <c r="Z14" i="3"/>
  <c r="AA14" i="3" s="1"/>
  <c r="Z12" i="3"/>
  <c r="AA12" i="3" s="1"/>
  <c r="Z11" i="3"/>
  <c r="AA11" i="3" s="1"/>
  <c r="Z10" i="3"/>
  <c r="AA10" i="3" s="1"/>
  <c r="Z8" i="3"/>
  <c r="AA8" i="3" s="1"/>
  <c r="Z7" i="3"/>
  <c r="AA7" i="3" s="1"/>
  <c r="Z699" i="3"/>
  <c r="AA699" i="3" s="1"/>
  <c r="Z6" i="3"/>
  <c r="AA6" i="3" s="1"/>
  <c r="L29" i="4" l="1"/>
  <c r="AD29" i="4"/>
  <c r="AE29" i="4" s="1"/>
  <c r="AH29" i="4"/>
  <c r="AI29" i="4" s="1"/>
  <c r="L12" i="4"/>
  <c r="AF12" i="4" s="1"/>
  <c r="AG12" i="4" s="1"/>
  <c r="AD12" i="4"/>
  <c r="AE12" i="4" s="1"/>
  <c r="AH12" i="4"/>
  <c r="AI12" i="4" s="1"/>
  <c r="L28" i="4"/>
  <c r="AF28" i="4" s="1"/>
  <c r="AG28" i="4" s="1"/>
  <c r="AH28" i="4"/>
  <c r="AI28" i="4" s="1"/>
  <c r="L11" i="4"/>
  <c r="AH11" i="4"/>
  <c r="AI11" i="4" s="1"/>
  <c r="AD11" i="4"/>
  <c r="AE11" i="4" s="1"/>
  <c r="L15" i="4"/>
  <c r="AB15" i="4" s="1"/>
  <c r="AC15" i="4" s="1"/>
  <c r="AD15" i="4"/>
  <c r="AE15" i="4" s="1"/>
  <c r="AH15" i="4"/>
  <c r="AI15" i="4" s="1"/>
  <c r="L8" i="4"/>
  <c r="AB8" i="4" s="1"/>
  <c r="AC8" i="4" s="1"/>
  <c r="AD8" i="4"/>
  <c r="AE8" i="4" s="1"/>
  <c r="AH8" i="4"/>
  <c r="AI8" i="4" s="1"/>
  <c r="AH20" i="4"/>
  <c r="AI20" i="4" s="1"/>
  <c r="AG52" i="4"/>
  <c r="AG51" i="4"/>
  <c r="AC44" i="4"/>
  <c r="K30" i="4"/>
  <c r="K22" i="4"/>
  <c r="L22" i="4" s="1"/>
  <c r="AH14" i="4"/>
  <c r="AI14" i="4" s="1"/>
  <c r="AH10" i="4"/>
  <c r="AI10" i="4" s="1"/>
  <c r="AF25" i="4"/>
  <c r="AG25" i="4" s="1"/>
  <c r="AC51" i="4"/>
  <c r="AG44" i="4"/>
  <c r="AD26" i="4"/>
  <c r="AE26" i="4" s="1"/>
  <c r="AH18" i="4"/>
  <c r="AI18" i="4" s="1"/>
  <c r="AD14" i="4"/>
  <c r="AE14" i="4" s="1"/>
  <c r="AH13" i="4"/>
  <c r="AI13" i="4" s="1"/>
  <c r="AD10" i="4"/>
  <c r="AE10" i="4" s="1"/>
  <c r="AH9" i="4"/>
  <c r="AI9" i="4" s="1"/>
  <c r="L27" i="4"/>
  <c r="AD27" i="4"/>
  <c r="AE27" i="4" s="1"/>
  <c r="AH27" i="4"/>
  <c r="AI27" i="4" s="1"/>
  <c r="L30" i="4"/>
  <c r="AH30" i="4"/>
  <c r="AI30" i="4" s="1"/>
  <c r="AD30" i="4"/>
  <c r="AE30" i="4" s="1"/>
  <c r="L31" i="4"/>
  <c r="AD31" i="4"/>
  <c r="AE31" i="4" s="1"/>
  <c r="AH31" i="4"/>
  <c r="AI31" i="4" s="1"/>
  <c r="AF50" i="4"/>
  <c r="AG50" i="4" s="1"/>
  <c r="AB50" i="4"/>
  <c r="AC50" i="4" s="1"/>
  <c r="AF46" i="4"/>
  <c r="AB46" i="4"/>
  <c r="AC46" i="4" s="1"/>
  <c r="AF42" i="4"/>
  <c r="AG42" i="4" s="1"/>
  <c r="AB42" i="4"/>
  <c r="AC42" i="4" s="1"/>
  <c r="AG39" i="4"/>
  <c r="AB38" i="4"/>
  <c r="AC38" i="4" s="1"/>
  <c r="AF38" i="4"/>
  <c r="AG38" i="4" s="1"/>
  <c r="K35" i="4"/>
  <c r="AD24" i="4"/>
  <c r="AE24" i="4" s="1"/>
  <c r="AH24" i="4"/>
  <c r="AI24" i="4" s="1"/>
  <c r="L24" i="4"/>
  <c r="AD22" i="4"/>
  <c r="AE22" i="4" s="1"/>
  <c r="AH22" i="4"/>
  <c r="AI22" i="4" s="1"/>
  <c r="AB17" i="4"/>
  <c r="AC17" i="4" s="1"/>
  <c r="AF17" i="4"/>
  <c r="AG17" i="4" s="1"/>
  <c r="AD16" i="4"/>
  <c r="AB13" i="4"/>
  <c r="AC13" i="4" s="1"/>
  <c r="AF13" i="4"/>
  <c r="AG13" i="4" s="1"/>
  <c r="AB9" i="4"/>
  <c r="AC9" i="4" s="1"/>
  <c r="AF9" i="4"/>
  <c r="AG9" i="4" s="1"/>
  <c r="AC39" i="4"/>
  <c r="AB32" i="4"/>
  <c r="AC32" i="4" s="1"/>
  <c r="AF32" i="4"/>
  <c r="AG32" i="4" s="1"/>
  <c r="AB28" i="4"/>
  <c r="AC28" i="4" s="1"/>
  <c r="AB16" i="4"/>
  <c r="AC16" i="4" s="1"/>
  <c r="AF16" i="4"/>
  <c r="AG16" i="4" s="1"/>
  <c r="AB12" i="4"/>
  <c r="AC12" i="4" s="1"/>
  <c r="AF8" i="4"/>
  <c r="AC53" i="4"/>
  <c r="AC49" i="4"/>
  <c r="AC45" i="4"/>
  <c r="AC41" i="4"/>
  <c r="AD36" i="4"/>
  <c r="AE36" i="4" s="1"/>
  <c r="AH36" i="4"/>
  <c r="AI36" i="4" s="1"/>
  <c r="L36" i="4"/>
  <c r="AC33" i="4"/>
  <c r="AF33" i="4"/>
  <c r="AB29" i="4"/>
  <c r="AC29" i="4" s="1"/>
  <c r="AF29" i="4"/>
  <c r="AG29" i="4" s="1"/>
  <c r="AB26" i="4"/>
  <c r="AC26" i="4" s="1"/>
  <c r="AF26" i="4"/>
  <c r="AG26" i="4" s="1"/>
  <c r="AB20" i="4"/>
  <c r="AF20" i="4"/>
  <c r="AG20" i="4" s="1"/>
  <c r="AC20" i="4"/>
  <c r="AB19" i="4"/>
  <c r="AF19" i="4"/>
  <c r="AG19" i="4" s="1"/>
  <c r="AC19" i="4"/>
  <c r="AD18" i="4"/>
  <c r="AE18" i="4" s="1"/>
  <c r="AH17" i="4"/>
  <c r="AI17" i="4" s="1"/>
  <c r="AG11" i="4"/>
  <c r="AB11" i="4"/>
  <c r="AC11" i="4" s="1"/>
  <c r="AF11" i="4"/>
  <c r="AF53" i="4"/>
  <c r="AG53" i="4" s="1"/>
  <c r="AF49" i="4"/>
  <c r="AG49" i="4" s="1"/>
  <c r="AG46" i="4"/>
  <c r="AF45" i="4"/>
  <c r="AG45" i="4" s="1"/>
  <c r="AF41" i="4"/>
  <c r="AG41" i="4" s="1"/>
  <c r="AD28" i="4"/>
  <c r="AE28" i="4" s="1"/>
  <c r="AH26" i="4"/>
  <c r="AI26" i="4" s="1"/>
  <c r="AC21" i="4"/>
  <c r="AB18" i="4"/>
  <c r="AC18" i="4" s="1"/>
  <c r="AF18" i="4"/>
  <c r="AG18" i="4" s="1"/>
  <c r="AD17" i="4"/>
  <c r="AE17" i="4" s="1"/>
  <c r="AH16" i="4"/>
  <c r="AB14" i="4"/>
  <c r="AC14" i="4" s="1"/>
  <c r="AF14" i="4"/>
  <c r="AG14" i="4" s="1"/>
  <c r="AB10" i="4"/>
  <c r="AC10" i="4" s="1"/>
  <c r="AF10" i="4"/>
  <c r="AG10" i="4" s="1"/>
  <c r="AF37" i="4"/>
  <c r="AG37" i="4" s="1"/>
  <c r="AG21" i="4"/>
  <c r="AF15" i="4" l="1"/>
  <c r="AG15" i="4" s="1"/>
  <c r="AE16" i="4"/>
  <c r="AB24" i="4"/>
  <c r="AC24" i="4" s="1"/>
  <c r="AF24" i="4"/>
  <c r="AG24" i="4" s="1"/>
  <c r="AF36" i="4"/>
  <c r="AG36" i="4" s="1"/>
  <c r="AB36" i="4"/>
  <c r="AC36" i="4" s="1"/>
  <c r="AB31" i="4"/>
  <c r="AF31" i="4"/>
  <c r="AG31" i="4" s="1"/>
  <c r="AC31" i="4"/>
  <c r="AI16" i="4"/>
  <c r="AG8" i="4"/>
  <c r="AB22" i="4"/>
  <c r="AC22" i="4" s="1"/>
  <c r="AF22" i="4"/>
  <c r="AD35" i="4"/>
  <c r="AE35" i="4" s="1"/>
  <c r="AH35" i="4"/>
  <c r="AI35" i="4" s="1"/>
  <c r="L35" i="4"/>
  <c r="AB30" i="4"/>
  <c r="AC30" i="4" s="1"/>
  <c r="AF30" i="4"/>
  <c r="AG30" i="4" s="1"/>
  <c r="AB27" i="4"/>
  <c r="AF27" i="4"/>
  <c r="AG27" i="4" s="1"/>
  <c r="AC27" i="4"/>
  <c r="AG22" i="4" l="1"/>
  <c r="AH54" i="4"/>
  <c r="AD54" i="4"/>
  <c r="AI54" i="4"/>
  <c r="AE54" i="4"/>
  <c r="AB35" i="4"/>
  <c r="AC35" i="4" s="1"/>
  <c r="AF35" i="4"/>
  <c r="AF54" i="4" s="1"/>
  <c r="L54" i="4"/>
  <c r="AG35" i="4" l="1"/>
  <c r="AB5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<sst xmlns="http://schemas.openxmlformats.org/spreadsheetml/2006/main" count="4811" uniqueCount="1264">
  <si>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</si>
  <si>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</si>
  <si>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</si>
  <si>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</si>
  <si>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</si>
  <si>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</si>
  <si>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</si>
  <si>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</si>
  <si>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</si>
  <si>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</si>
  <si>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</si>
  <si>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30000972-77</t>
  </si>
  <si>
    <t>SD･花王 1220 SCM関連ｼｽﾃﾑ開発・改善12月(西村)</t>
  </si>
  <si>
    <t>30001084-70</t>
  </si>
  <si>
    <t>LCM・花王G 1225全国情報機器運営ｻﾎﾟｰﾄ 12月</t>
  </si>
  <si>
    <t>30001090-70</t>
  </si>
  <si>
    <t>LCM・花王G 1225全国情報機器運営ｻﾎﾟｰﾄ(木村美)12月</t>
  </si>
  <si>
    <t>LCM・花王 LCM運用</t>
  </si>
  <si>
    <t>30001579-38</t>
  </si>
  <si>
    <t>LCM・花王 11/21_12/20 LCM運用 12月</t>
  </si>
  <si>
    <t>IS・花王 ｼｽﾃﾑ展開資料作成等　白木藍</t>
  </si>
  <si>
    <t>30001968-22</t>
  </si>
  <si>
    <t>IS・花王1220ｼｽﾃﾑ展開資料作成等 12月 白木藍</t>
  </si>
  <si>
    <t>PA・ﾋﾞｵｼｽ AWS環境監視運用ｻﾎﾟｰﾄ</t>
  </si>
  <si>
    <t>IS･LIXIL PC及びﾓﾊﾞｲﾙ保守運用業務</t>
  </si>
  <si>
    <t>30002180-14</t>
  </si>
  <si>
    <t>IS･LIXIL 1225PC及びﾓﾊﾞｲﾙ保守運用業務 12月分</t>
  </si>
  <si>
    <t>IS・日本製薬 Ivanti導入後ｻﾎﾟｰﾄ</t>
  </si>
  <si>
    <t>IS・花王ｼｽﾃﾑ展開資料作成等　山﨑</t>
  </si>
  <si>
    <t>30002340-08</t>
  </si>
  <si>
    <t>IS・花王1220ｼｽﾃﾑ展開資料作成等 12月 山﨑</t>
  </si>
  <si>
    <t>LCM・花王 FACE機器入出庫ｷｯﾃｨﾝｸﾞLCM業務</t>
  </si>
  <si>
    <t>30002419-05</t>
  </si>
  <si>
    <t>LCM・花王1220FACE機器入出庫ｷｯﾃｨﾝｸﾞLCM業務 12月</t>
  </si>
  <si>
    <t>LCM･LIXIL 1025PCｷｯﾃｨﾝｸﾞ業務</t>
  </si>
  <si>
    <t>30002482-02</t>
  </si>
  <si>
    <t>LCM･LIXIL 1225PCｷｯﾃｨﾝｸﾞ業務 12月分</t>
  </si>
  <si>
    <t>SD・NST 明治安田向けﾕｰｻﾞｰ管理ID取得ｼｽﾃﾑ梅木</t>
  </si>
  <si>
    <t>30000863-87</t>
  </si>
  <si>
    <t>SD･NST 明治安田向け営業支援ｼｽﾃﾑ開発梅木10月</t>
  </si>
  <si>
    <t>30000863-88</t>
  </si>
  <si>
    <t>SD･NST 明治安田向け営業支援ｼｽﾃﾑ開発梅木11月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</si>
  <si>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</si>
  <si>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</si>
  <si>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</si>
  <si>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30000864-88</t>
  </si>
  <si>
    <t>IS･ﾘｺｰｼﾞｬﾊﾟﾝ ｻｰﾊﾞ機器PC機器ｻﾎﾟｰﾄ業務 11月</t>
  </si>
  <si>
    <t>PA・ＮＴＴｺﾐｭ　Bizﾒｰﾙｻｰﾋﾞｽ案件対応(板澤)</t>
  </si>
  <si>
    <t>30000880-84</t>
  </si>
  <si>
    <t>PA･ＮＴＴｺﾐｭ　ﾒｰﾙｻｰﾋﾞｽ案件対応(加藤)10月</t>
  </si>
  <si>
    <t>30000880-85</t>
  </si>
  <si>
    <t>PA･ＮＴＴｺﾐｭ　ﾒｰﾙｻｰﾋﾞｽ案件対応(加藤)11月</t>
  </si>
  <si>
    <t>PA・NTTｺﾑ 2014年4QBIS開発運営(鈴木・平林)</t>
  </si>
  <si>
    <t>30000911-81</t>
  </si>
  <si>
    <t>PA･NTTｺﾑ BIS開発運営(鈴木)10月</t>
  </si>
  <si>
    <t>30000911-82</t>
  </si>
  <si>
    <t>PA･NTTｺﾑ BIS開発運営(鈴木)11月</t>
  </si>
  <si>
    <t>R&amp;D室</t>
  </si>
  <si>
    <t>30000928-78</t>
  </si>
  <si>
    <t>R&amp;D室 10月</t>
  </si>
  <si>
    <t>30000928-79</t>
  </si>
  <si>
    <t>R&amp;D室 11月</t>
  </si>
  <si>
    <t>IS・LIXIL NW系のｲﾝﾌﾗ構築と運用(新田</t>
  </si>
  <si>
    <t>30000964-76</t>
  </si>
  <si>
    <t>IS･LIXIL NW系のｲﾝﾌﾗ構築と運用(新田)10月</t>
  </si>
  <si>
    <t>30000964-77</t>
  </si>
  <si>
    <t>IS･LIXIL NW系のｲﾝﾌﾗ構築と運用(新田)11月</t>
  </si>
  <si>
    <t>SD・ｲｰｽﾄｰﾘｰ ecbeing開発・保守作業(柳ｹ水）</t>
  </si>
  <si>
    <t>30000969-76</t>
  </si>
  <si>
    <t>SD･ｲｰｽﾄｰﾘｰ ecbeing開発・保守作業10月(柳ｹ水）</t>
  </si>
  <si>
    <t>30000969-77</t>
  </si>
  <si>
    <t>SD･ｲｰｽﾄｰﾘｰ ecbeing開発・保守作業11月(柳ｹ水）</t>
  </si>
  <si>
    <t>30000972-75</t>
  </si>
  <si>
    <t>SD･花王 1020 SCM関連ｼｽﾃﾑ開発・改善10月(西村)</t>
  </si>
  <si>
    <t>30000972-76</t>
  </si>
  <si>
    <t>SD･花王 1120 SCM関連ｼｽﾃﾑ開発・改善11月(西村)</t>
  </si>
  <si>
    <t>SD･NTT-ME 工程管理ﾂｰﾙｿﾌﾄｳｪｱ保守(中村)</t>
  </si>
  <si>
    <t>30001066-69</t>
  </si>
  <si>
    <t>SD･NTT-ME 工程管理ﾂｰﾙｿﾌﾄｳｪｱ保守(中村）10月</t>
  </si>
  <si>
    <t>30001066-70</t>
  </si>
  <si>
    <t>SD･NTT-ME 工程管理ﾂｰﾙｿﾌﾄｳｪｱ保守(中村）11月</t>
  </si>
  <si>
    <t>IS･日本情報通信 導入支援(上地)</t>
  </si>
  <si>
    <t>30001078-69</t>
  </si>
  <si>
    <t>IS･日本情報通信 導入支援(上地）10月</t>
  </si>
  <si>
    <t>30001078-70</t>
  </si>
  <si>
    <t>IS･日本情報通信 導入支援(上地）11月</t>
  </si>
  <si>
    <t>30001084-68</t>
  </si>
  <si>
    <t>LCM・花王G 1025全国情報機器運営ｻﾎﾟｰﾄ 10月</t>
  </si>
  <si>
    <t>30001084-69</t>
  </si>
  <si>
    <t>LCM・花王G 1125全国情報機器運営ｻﾎﾟｰﾄ 11月</t>
  </si>
  <si>
    <t>IS・花王G CTC運用業務（佐久間）</t>
  </si>
  <si>
    <t>30001085-68</t>
  </si>
  <si>
    <t>IS・花王G 運用業務（佐久間）10月</t>
  </si>
  <si>
    <t>30001085-69</t>
  </si>
  <si>
    <t>IS・花王G 運用業務（佐久間）11月</t>
  </si>
  <si>
    <t>30001090-68</t>
  </si>
  <si>
    <t>LCM・花王G 1025全国情報機器運営ｻﾎﾟｰﾄ(木村美)10月</t>
  </si>
  <si>
    <t>30001090-69</t>
  </si>
  <si>
    <t>LCM・花王G 1125全国情報機器運営ｻﾎﾟｰﾄ(木村美)11月</t>
  </si>
  <si>
    <t>LCM ･ ｿﾌﾄﾊﾞﾝｸ ｷｯﾃｨﾝｸﾞ業務</t>
  </si>
  <si>
    <t>30001101-67</t>
  </si>
  <si>
    <t>LCM ･ ｿﾌﾄﾊﾞﾝｸ ｷｯﾃｨﾝｸﾞ業務10月</t>
  </si>
  <si>
    <t>30001101-68</t>
  </si>
  <si>
    <t>LCM ･ ｿﾌﾄﾊﾞﾝｸ ｷｯﾃｨﾝｸﾞ業務11月</t>
  </si>
  <si>
    <t>SD・NST 明治安田生命向営業支援ｼｽﾃﾑ開発(湯本）</t>
  </si>
  <si>
    <t>30001171-63</t>
  </si>
  <si>
    <t>SD・NST 明治安田生命向営業支援ｼｽﾃﾑ開発(湯本）10月</t>
  </si>
  <si>
    <t>30001171-64</t>
  </si>
  <si>
    <t>SD・NST 明治安田生命向営業支援ｼｽﾃﾑ開発(湯本）11月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</si>
  <si>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</si>
  <si>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</si>
  <si>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</si>
  <si>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30001172-64</t>
  </si>
  <si>
    <t>IS・花王 CRMﾌﾟﾗｯﾄﾌｫｰﾑ運用・保守・開発支援業務 11月</t>
  </si>
  <si>
    <t>SD・NST 明治安田生命経営管理ｼｽﾃﾑ開発（小林）</t>
  </si>
  <si>
    <t>30001208-59</t>
  </si>
  <si>
    <t>SD・NST 明治安田生命経営管理ｼｽﾃﾑ開発(小林)10月</t>
  </si>
  <si>
    <t>30001208-60</t>
  </si>
  <si>
    <t>SD・NST 明治安田生命経営管理ｼｽﾃﾑ開発(小林)11月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</si>
  <si>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</si>
  <si>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</si>
  <si>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</si>
  <si>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30001209-61</t>
  </si>
  <si>
    <t>IS･ｿｳｹｲﾊｲﾈｯﾄ ｾｷｭﾘﾃｨ強化導入後保守ｻﾎﾟｰﾄ11月</t>
  </si>
  <si>
    <t>SD・MUIT 三菱UFJﾘｽｸ管理共同情報ｼｽﾃﾑ開発</t>
  </si>
  <si>
    <t>30001214-59</t>
  </si>
  <si>
    <t>SD・MUIT 三菱UFJﾘｽｸ管理共同情報ｼｽﾃﾑ開発10月</t>
  </si>
  <si>
    <t>30001214-60</t>
  </si>
  <si>
    <t>SD・MUIT 三菱UFJﾘｽｸ管理共同情報ｼｽﾃﾑ開発11月</t>
  </si>
  <si>
    <t>IS･LIXIL ﾘﾌｫｰﾑ加盟店ｼｽﾃﾑ設計･開発（小山）</t>
  </si>
  <si>
    <t>30001225-57</t>
  </si>
  <si>
    <t>IS･LIXIL ﾘﾌｫｰﾑ加盟店ｼｽﾃﾑ設計･開発（小山）10月</t>
  </si>
  <si>
    <t>30001225-58</t>
  </si>
  <si>
    <t>IS･LIXIL ﾘﾌｫｰﾑ加盟店ｼｽﾃﾑ設計･開発（小山）11月</t>
  </si>
  <si>
    <t>PA･NTTｺﾑ 農中信託ｼｽﾃﾑ開発運営(生嶋)</t>
  </si>
  <si>
    <t>30001241-57</t>
  </si>
  <si>
    <t>PA･NTTｺﾑ 農中信託ｼｽﾃﾑ開発運営(生嶋･新井･伊郷)10月</t>
  </si>
  <si>
    <t>30001241-58</t>
  </si>
  <si>
    <t>PA･NTTｺﾑ 農中信託ｼｽﾃﾑ開発運営(生嶋･新井･伊郷)11月</t>
  </si>
  <si>
    <t>SD･ｲﾝﾀｾｸﾄ 新生銀行向開発業務2</t>
  </si>
  <si>
    <t>30001258-56</t>
  </si>
  <si>
    <t>SD･ｲﾝﾀｾｸﾄ 新生銀行向開発業務10月</t>
  </si>
  <si>
    <t>30001258-57</t>
  </si>
  <si>
    <t>SD･ｲﾝﾀｾｸﾄ 新生銀行向開発業務11月</t>
  </si>
  <si>
    <t>IS ･ ﾎﾟｰﾗｲﾄ ｲﾝﾌﾗ運用業務引継他 (黒﨑)</t>
  </si>
  <si>
    <t>30001278-55</t>
  </si>
  <si>
    <t>IS ･ ﾎﾟｰﾗｲﾄ ｲﾝﾌﾗ運用業務引継他 (黒﨑) 10月</t>
  </si>
  <si>
    <t>30001278-56</t>
  </si>
  <si>
    <t>IS ･ ﾎﾟｰﾗｲﾄ ｲﾝﾌﾗ運用業務引継他 (黒﨑) 11月</t>
  </si>
  <si>
    <t>PA･NTTｺﾑ 2017年1Q不動産ｼｽﾃﾑ開発運営(齋藤)</t>
  </si>
  <si>
    <t>30001289-54</t>
  </si>
  <si>
    <t>PA･NTTｺﾑ 不動産ｼｽﾃﾑ開発運営(齋藤)10月</t>
  </si>
  <si>
    <t>30001289-55</t>
  </si>
  <si>
    <t>PA･NTTｺﾑ 不動産ｼｽﾃﾑ開発運営(齋藤)11月</t>
  </si>
  <si>
    <t>IS・日本情報通信 導入支援（坂）</t>
  </si>
  <si>
    <t>30001303-54</t>
  </si>
  <si>
    <t>IS・日本情報通信 導入業務（坂）10月</t>
  </si>
  <si>
    <t>30001303-55</t>
  </si>
  <si>
    <t>IS・日本情報通信 導入業務（坂）11月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</si>
  <si>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</si>
  <si>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</si>
  <si>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</si>
  <si>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30001339-52</t>
  </si>
  <si>
    <t>PA･NTTｺﾑ ﾄﾚｰﾃﾞｨﾝｸﾞｼｽﾃﾑ開発(宇井･玉木)11月</t>
  </si>
  <si>
    <t>IS･TEPCO光ﾈｯﾄﾜｰｸ 通信ｹｰﾌﾞﾙ保守業務(川村)</t>
  </si>
  <si>
    <t>30001345-50</t>
  </si>
  <si>
    <t>IS･TEPCO光ﾈｯﾄﾜｰｸ 通信ｹｰﾌﾞﾙ保守業務(川村)10月</t>
  </si>
  <si>
    <t>30001345-51</t>
  </si>
  <si>
    <t>IS･TEPCO光ﾈｯﾄﾜｰｸ 通信ｹｰﾌﾞﾙ保守業務(川村)11月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</si>
  <si>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</si>
  <si>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</si>
  <si>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</si>
  <si>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30001355-49</t>
  </si>
  <si>
    <t>PA･NTTｺﾐｭ　ﾒｰﾙｻｰﾋﾞｽにおける案件対応(野村）11月</t>
  </si>
  <si>
    <t>IS･LIXIL PC管理の開発（苅込）</t>
  </si>
  <si>
    <t>30001358-48</t>
  </si>
  <si>
    <t>IS･LIXIL PC管理の開発（苅込）10月</t>
  </si>
  <si>
    <t>30001358-49</t>
  </si>
  <si>
    <t>IS･LIXIL PC管理の開発（苅込）11月</t>
  </si>
  <si>
    <t>IS･LIXIL　N/W系ｲﾝﾌﾗ構築（竹本）</t>
  </si>
  <si>
    <t>30001359-48</t>
  </si>
  <si>
    <t>IS･LIXIL　N/W系ｲﾝﾌﾗ構築（竹本)10月</t>
  </si>
  <si>
    <t>30001359-49</t>
  </si>
  <si>
    <t>IS･LIXIL　N/W系ｲﾝﾌﾗ構築（竹本)11月</t>
  </si>
  <si>
    <t>PA・NTT-ME情報処理ｼｽﾃﾑ開発（種田）</t>
  </si>
  <si>
    <t>30001361-49</t>
  </si>
  <si>
    <t>PA・NTT-ME情報処理ｼｽﾃﾑ開発（種田）10月</t>
  </si>
  <si>
    <t>30001361-50</t>
  </si>
  <si>
    <t>PA・NTT-ME情報処理ｼｽﾃﾑ開発（種田）11月</t>
  </si>
  <si>
    <t>SD・花王 SACS運用保守</t>
  </si>
  <si>
    <t>30001379-48</t>
  </si>
  <si>
    <t>SD・花王 1025 SACS保守10月</t>
  </si>
  <si>
    <t>30001379-49</t>
  </si>
  <si>
    <t>SD・花王 1125 SACS保守11月</t>
  </si>
  <si>
    <t>IS・花王 ｼｽﾃﾑ運用ｻﾎﾟｰﾄ（西）</t>
  </si>
  <si>
    <t>30001380-48</t>
  </si>
  <si>
    <t>IS・花王 ｼｽﾃﾑ運用ｻﾎﾟｰﾄ（大阪）の業務委託10月</t>
  </si>
  <si>
    <t>30001380-49</t>
  </si>
  <si>
    <t>IS・花王 ｼｽﾃﾑ運用ｻﾎﾟｰﾄ（大阪）の業務委託11月</t>
  </si>
  <si>
    <t>SD・三菱東京UFJ 経営ｻﾎﾟｰﾄｼｽﾃﾑの開発とﾒﾝﾃ</t>
  </si>
  <si>
    <t>30001381-48</t>
  </si>
  <si>
    <t>SD・三菱東京UFJ 経営ｻﾎﾟｰﾄｼｽﾃﾑの開発とﾒﾝﾃ10月</t>
  </si>
  <si>
    <t>30001381-49</t>
  </si>
  <si>
    <t>SD・三菱東京UFJ 経営ｻﾎﾟｰﾄｼｽﾃﾑの開発とﾒﾝﾃ11月</t>
  </si>
  <si>
    <t>SD・花王既存SACS案件対応</t>
  </si>
  <si>
    <t>30001429-47</t>
  </si>
  <si>
    <t>SD・花王 SACS運用環境維持10月</t>
  </si>
  <si>
    <t>30001429-48</t>
  </si>
  <si>
    <t>SD・花王 SACS運用環境維持11月</t>
  </si>
  <si>
    <t>SD・MSC 基幹ｼｽﾃﾑ保守作業</t>
  </si>
  <si>
    <t>30001434-47</t>
  </si>
  <si>
    <t>SD・MSC 基幹ｼｽﾃﾑ保守作業10月</t>
  </si>
  <si>
    <t>30001434-48</t>
  </si>
  <si>
    <t>SD・MSC 基幹ｼｽﾃﾑ保守作業11月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</si>
  <si>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</si>
  <si>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</si>
  <si>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</si>
  <si>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30001498-43</t>
  </si>
  <si>
    <t>PA・NTT-MEｼﾝｸﾗｲｱﾝﾄ端末ｾｷｭﾘﾃｨ設定等（滝井）11月</t>
  </si>
  <si>
    <t>PA・外務省 H30年度人事給与ｼｽﾃﾑ運用業務</t>
  </si>
  <si>
    <t>30001500-41</t>
  </si>
  <si>
    <t>PA・外務省 人事給与ｼｽﾃﾑ運用業務 10月分</t>
  </si>
  <si>
    <t>30001500-42</t>
  </si>
  <si>
    <t>PA・外務省 人事給与ｼｽﾃﾑ運用業務 11月分</t>
  </si>
  <si>
    <t>IS･東邦電気 ASCｼｽﾃﾑﾃﾞｰﾀ入力作業委託</t>
  </si>
  <si>
    <t>30001519-41</t>
  </si>
  <si>
    <t>IS･東邦電気 ASCｼｽﾃﾑﾃﾞｰﾀ入力作業委託10月</t>
  </si>
  <si>
    <t>30001519-42</t>
  </si>
  <si>
    <t>IS･東邦電気 ASCｼｽﾃﾑﾃﾞｰﾀ入力作業委託11月</t>
  </si>
  <si>
    <t>PA・外務省 ﾓﾆﾀﾘﾝｸﾞﾈｯﾄﾜｰｸ用機器の保守</t>
  </si>
  <si>
    <t>30001525-42</t>
  </si>
  <si>
    <t>PA・外務省 ﾓﾆﾀﾘﾝｸﾞﾈｯﾄﾜｰｸ用機器の保守10月分</t>
  </si>
  <si>
    <t>30001525-43</t>
  </si>
  <si>
    <t>PA・外務省 ﾓﾆﾀﾘﾝｸﾞﾈｯﾄﾜｰｸ用機器の保守11月分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</si>
  <si>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</si>
  <si>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</si>
  <si>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</si>
  <si>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30001543-40</t>
  </si>
  <si>
    <t>SD・ISAｲﾝﾍﾞｽﾄﾒﾝﾄ はとバス予約ｼｽﾃﾑ更改 千葉11月</t>
  </si>
  <si>
    <t>IS・ｴﾇｱｲｼｰﾈｯﾄｼｽﾃﾑ ASP(VAN)業務</t>
  </si>
  <si>
    <t>30001552-39</t>
  </si>
  <si>
    <t>IS・ｴﾇｱｲｼｰﾈｯﾄｼｽﾃﾑ ASP(VAN)業務 10月</t>
  </si>
  <si>
    <t>30001552-40</t>
  </si>
  <si>
    <t>IS・ｴﾇｱｲｼｰﾈｯﾄｼｽﾃﾑ ASP(VAN)業務 11月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</si>
  <si>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</si>
  <si>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</si>
  <si>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</si>
  <si>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30001553-40</t>
  </si>
  <si>
    <t>IS・ｴﾇｱｲｼｰﾈｯﾄｼｽﾃﾑ FSC(EDIPACKﾍﾙﾌﾟﾃﾞｽｸ)業務 11月</t>
  </si>
  <si>
    <t>IS・ﾛﾋﾞﾝｿﾝ Microsoft Proｻﾎﾟｰﾄ支援</t>
  </si>
  <si>
    <t>30001571-38</t>
  </si>
  <si>
    <t>IS・ﾛﾋﾞﾝｿﾝ Microsoft Proｻﾎﾟｰﾄ支援10月</t>
  </si>
  <si>
    <t>30001571-39</t>
  </si>
  <si>
    <t>IS・ﾛﾋﾞﾝｿﾝ Microsoft Proｻﾎﾟｰﾄ支援11月</t>
  </si>
  <si>
    <t>30001579-36</t>
  </si>
  <si>
    <t>LCM・花王 9/21_10/20 LCM運用 10月</t>
  </si>
  <si>
    <t>30001579-37</t>
  </si>
  <si>
    <t>LCM・花王 10/21_11/20 LCM運用 11月</t>
  </si>
  <si>
    <t>PA･NTTｺﾑ 2018年第3四半期共通基盤</t>
  </si>
  <si>
    <t>30001581-36</t>
  </si>
  <si>
    <t>PA･NTTｺﾑｳｪｱ 共通基盤開発 10月</t>
  </si>
  <si>
    <t>30001581-37</t>
  </si>
  <si>
    <t>PA･NTTｺﾑｳｪｱ 共通基盤開発 11月</t>
  </si>
  <si>
    <t>ＳＤ･KBS 営業ITｻｰﾋﾞｽG運用支援福田ﾁｰﾑ</t>
  </si>
  <si>
    <t>30001583-36</t>
  </si>
  <si>
    <t>ＳＤ･KBS ｼｽﾃﾑ運用･開発業務 林ﾁｰﾑ10月</t>
  </si>
  <si>
    <t>30001583-37</t>
  </si>
  <si>
    <t>ＳＤ･KBS ｼｽﾃﾑ運用･開発業務 林ﾁｰﾑ11月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</si>
  <si>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</si>
  <si>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</si>
  <si>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</si>
  <si>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30001598-37</t>
  </si>
  <si>
    <t>IS･ｿﾌﾄﾊﾞﾝｸ BASFｼﾞｬﾊﾟﾝ向ﾍﾙﾌﾟﾃﾞｽｸ業務11月</t>
  </si>
  <si>
    <t>IS･LIXIL Office365管理運用業務 (奥寺)1月</t>
  </si>
  <si>
    <t>30001686-33</t>
  </si>
  <si>
    <t>IS･LIXIL Office365管理運用業務 (奥寺)10月</t>
  </si>
  <si>
    <t>30001686-34</t>
  </si>
  <si>
    <t>IS･LIXIL Office365管理運用業務 (奥寺)11月</t>
  </si>
  <si>
    <t>IS・Ivanti 対応</t>
  </si>
  <si>
    <t>30001705-31</t>
  </si>
  <si>
    <t>IS・Ivanti 対応 10月</t>
  </si>
  <si>
    <t>30001705-32</t>
  </si>
  <si>
    <t>IS・Ivanti 対応 11月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</si>
  <si>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</si>
  <si>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</si>
  <si>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</si>
  <si>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30001720-31</t>
  </si>
  <si>
    <t>IS･LIXIL ﾘﾌｫｰﾑ加盟店ｼｽﾃﾑ設計･開発･運用（平野）11月</t>
  </si>
  <si>
    <t>SD・花王 会計・売上ｲﾝﾄﾗｼｽﾃﾑ改修 小野寺</t>
  </si>
  <si>
    <t>30001723-30</t>
  </si>
  <si>
    <t>SD・花王 会計・売上ｲﾝﾄﾗｼｽﾃﾑ改修 10月小野寺</t>
  </si>
  <si>
    <t>30001723-31</t>
  </si>
  <si>
    <t>SD・花王 会計・売上ｲﾝﾄﾗｼｽﾃﾑ改修 11月小野寺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</si>
  <si>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</si>
  <si>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</si>
  <si>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</si>
  <si>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30001740-31</t>
  </si>
  <si>
    <t>IS・花王Gｶｽﾀﾏｰﾏｰｹﾃｨﾝｸﾞ・CTC運用業務 佐藤亮11月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</si>
  <si>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</si>
  <si>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</si>
  <si>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</si>
  <si>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30001759-30</t>
  </si>
  <si>
    <t>SD・日本ｺﾝﾋﾟｭｰﾀﾀﾞｲﾅﾐｸｽ 商船三井PCC.NET11月 田中萌</t>
  </si>
  <si>
    <t>SD･ﾃｸﾊﾞﾝ ECｻｲﾄﾊﾟｯｹｰｼﾞ保守 (杉本</t>
  </si>
  <si>
    <t>30001792-27</t>
  </si>
  <si>
    <t>SD･ﾃｸﾊﾞﾝ ECｻｲﾄﾊﾟｯｹｰｼﾞ保守 (杉本)10月</t>
  </si>
  <si>
    <t>30001792-28</t>
  </si>
  <si>
    <t>SD･ﾃｸﾊﾞﾝ ECｻｲﾄﾊﾟｯｹｰｼﾞ保守 (杉本)11月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</si>
  <si>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</si>
  <si>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</si>
  <si>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</si>
  <si>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30001799-27</t>
  </si>
  <si>
    <t>IS ･ ﾎﾟｰﾗｲﾄ ﾌﾟﾛｸﾞﾗﾑｼｽﾃﾑ運用保守月額 11月</t>
  </si>
  <si>
    <t>SD ･ 成田運輸 IT関連支援作業</t>
  </si>
  <si>
    <t>30001806-26</t>
  </si>
  <si>
    <t>SD ･ 成田運輸 IT関連支援作業10月</t>
  </si>
  <si>
    <t>30001806-27</t>
  </si>
  <si>
    <t>SD ･ 成田運輸 IT関連支援作業11月</t>
  </si>
  <si>
    <t>IS･関電工 ASCｼｽﾃﾑﾃﾞｰﾀ入力業務</t>
  </si>
  <si>
    <t>30001863-25</t>
  </si>
  <si>
    <t>IS･関電工 ASCｼｽﾃﾑﾃﾞｰﾀ入力業務10月</t>
  </si>
  <si>
    <t>30001863-26</t>
  </si>
  <si>
    <t>IS･関電工 ASCｼｽﾃﾑﾃﾞｰﾀ入力業務11月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</si>
  <si>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</si>
  <si>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</si>
  <si>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</si>
  <si>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30001865-25</t>
  </si>
  <si>
    <t>SD・日本ｺﾝﾋﾟｭｰﾀﾀﾞｲﾅﾐｸｽ JEIS向けｼｽﾃﾑ開発支援11月</t>
  </si>
  <si>
    <t>IS･東邦電気 ﾏｯﾋﾟﾝｸﾞｼｽﾃﾑﾃﾞｰﾀ入力作業</t>
  </si>
  <si>
    <t>30001895-23</t>
  </si>
  <si>
    <t>IS･東邦電気 ﾏｯﾋﾟﾝｸﾞｼｽﾃﾑﾃﾞｰﾀ入力作業 10月</t>
  </si>
  <si>
    <t>30001895-24</t>
  </si>
  <si>
    <t>IS･東邦電気 ﾏｯﾋﾟﾝｸﾞｼｽﾃﾑﾃﾞｰﾀ入力作業 11月</t>
  </si>
  <si>
    <t>IS・日本情報通信 ｿﾌﾄｳｪｱ導入EDIPACK構築 榎木</t>
  </si>
  <si>
    <t>30001900-23</t>
  </si>
  <si>
    <t>IS・日本情報通信 ｿﾌﾄｳｪｱ導入EDIPACK構築10月榎木</t>
  </si>
  <si>
    <t>30001900-24</t>
  </si>
  <si>
    <t>IS・日本情報通信 ｿﾌﾄｳｪｱ導入EDIPACK構築11月榎木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</si>
  <si>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</si>
  <si>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</si>
  <si>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</si>
  <si>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30001901-24</t>
  </si>
  <si>
    <t>SD・ｻﾝﾌﾟﾗﾆﾝｸﾞｼｽﾃﾑｽﾞ業務ﾌﾟﾛｾｽ可視化 11月 清野</t>
  </si>
  <si>
    <t>IS ・ﾎﾟｰﾗｲﾄ Ivanti導入後ｻﾎﾟｰﾄ</t>
  </si>
  <si>
    <t>30001937-21</t>
  </si>
  <si>
    <t>IS ・ﾎﾟｰﾗｲﾄ Ivanti導入後ｻﾎﾟｰﾄ 10月</t>
  </si>
  <si>
    <t>30001937-22</t>
  </si>
  <si>
    <t>IS ・ﾎﾟｰﾗｲﾄ Ivanti導入後ｻﾎﾟｰﾄ 11月</t>
  </si>
  <si>
    <t>IS･関電工 ﾏｯﾋﾟﾝｸﾞｼｽﾃﾑ入力業務</t>
  </si>
  <si>
    <t>30001938-21</t>
  </si>
  <si>
    <t>IS･関電工 ﾏｯﾋﾟﾝｸﾞｼｽﾃﾑ入力業務10月</t>
  </si>
  <si>
    <t>30001938-22</t>
  </si>
  <si>
    <t>IS･関電工 ﾏｯﾋﾟﾝｸﾞｼｽﾃﾑ入力業務11月</t>
  </si>
  <si>
    <t>SD・日本ｺﾝﾋﾟｭｰﾀﾀﾞｲﾅﾐｸｽ商船三井 新保</t>
  </si>
  <si>
    <t>30001965-21</t>
  </si>
  <si>
    <t>SD・日本ｺﾝﾋﾟｭｰﾀﾀﾞｲﾅﾐｸｽ商船三井 新保 10月</t>
  </si>
  <si>
    <t>30001965-22</t>
  </si>
  <si>
    <t>SD・日本ｺﾝﾋﾟｭｰﾀﾀﾞｲﾅﾐｸｽ商船三井 新保 11月</t>
  </si>
  <si>
    <t>SD・日本ｺﾝﾋﾟｭｰﾀﾀﾞｲﾅﾐｸｽ 商船三井 ノノ</t>
  </si>
  <si>
    <t>30001966-21</t>
  </si>
  <si>
    <t>SD・日本ｺﾝﾋﾟｭｰﾀﾀﾞｲﾅﾐｸｽ 商船三井 ノノ 10月</t>
  </si>
  <si>
    <t>30001966-22</t>
  </si>
  <si>
    <t>SD・日本ｺﾝﾋﾟｭｰﾀﾀﾞｲﾅﾐｸｽ 商船三井 ノノ 11月</t>
  </si>
  <si>
    <t>30001968-20</t>
  </si>
  <si>
    <t>IS・花王1020ｼｽﾃﾑ展開資料作成等 10月 白木藍</t>
  </si>
  <si>
    <t>30001968-21</t>
  </si>
  <si>
    <t>IS・花王1120ｼｽﾃﾑ展開資料作成等 11月 白木藍</t>
  </si>
  <si>
    <t>IS・ｴﾇｱｲｼｰﾈｯﾄｼｽﾃﾑ 変換定義作業 篠原</t>
  </si>
  <si>
    <t>30001973-21</t>
  </si>
  <si>
    <t>IS・ｴﾇｱｲｼｰﾈｯﾄｼｽﾃﾑ 変換定義作業 10月 篠原</t>
  </si>
  <si>
    <t>30001973-22</t>
  </si>
  <si>
    <t>IS・ｴﾇｱｲｼｰﾈｯﾄｼｽﾃﾑ 変換定義作業 11月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</si>
  <si>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</si>
  <si>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</si>
  <si>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</si>
  <si>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30001974-21</t>
  </si>
  <si>
    <t>SD･ﾊﾟｽｶﾘｱ EUCﾂｰﾙ開発及び調査 (岩﨑)11月</t>
  </si>
  <si>
    <t>PA･NTTｺﾑｳｪｱ 新人事ｼｽﾃﾑ(平林･伊藤)</t>
  </si>
  <si>
    <t>30002020-18</t>
  </si>
  <si>
    <t>PA･NTTｺﾑｳｪｱ 新人事ｼｽﾃﾑ(平林･伊藤) 10月</t>
  </si>
  <si>
    <t>30002020-19</t>
  </si>
  <si>
    <t>PA･NTTｺﾑｳｪｱ 新人事ｼｽﾃﾑ(平林･伊藤) 11月</t>
  </si>
  <si>
    <t>PA・MDIS 金融ｼｽﾃﾑのNW設計(高橋)</t>
  </si>
  <si>
    <t>30002031-18</t>
  </si>
  <si>
    <t>PA・MDIS 金融ｼｽﾃﾑのNW設計(高橋) 10月</t>
  </si>
  <si>
    <t>30002031-19</t>
  </si>
  <si>
    <t>PA・MDIS 金融ｼｽﾃﾑのNW設計(高橋) 11月</t>
  </si>
  <si>
    <t>PA・MDIS 金融ｼｽﾃﾑのNW設計(平山)</t>
  </si>
  <si>
    <t>30002033-18</t>
  </si>
  <si>
    <t>PA・MDIS 金融ｼｽﾃﾑのNW設計(平山) 10月</t>
  </si>
  <si>
    <t>30002033-19</t>
  </si>
  <si>
    <t>PA・MDIS 金融ｼｽﾃﾑのNW設計(平山) 11月</t>
  </si>
  <si>
    <t>SD・日本ｼｽﾃﾑ通信 明治安田生命営業支援 田山</t>
  </si>
  <si>
    <t>30002048-18</t>
  </si>
  <si>
    <t>SD・日本ｼｽﾃﾑ通信 明治安田生命営業支援 田山 10月</t>
  </si>
  <si>
    <t>30002048-19</t>
  </si>
  <si>
    <t>SD・日本ｼｽﾃﾑ通信 明治安田生命営業支援 田山 11月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</si>
  <si>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</si>
  <si>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</si>
  <si>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</si>
  <si>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30002064-19</t>
  </si>
  <si>
    <t>SD・ｻﾝﾌﾟﾗﾆﾝｸﾞｼｽﾃﾑｽﾞ業務ﾌﾟﾛｾｽ可視化 富田彩 11月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</si>
  <si>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</si>
  <si>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</si>
  <si>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</si>
  <si>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30002066-19</t>
  </si>
  <si>
    <t>SD・ｻﾝﾌﾟﾗﾆﾝｸﾞｼｽﾃﾑｽﾞ業務ﾌﾟﾛｾｽ可視化 新村 11月</t>
  </si>
  <si>
    <t>30002073-17</t>
  </si>
  <si>
    <t>PA・ﾋﾞｵｼｽ AWS環境監視運用ｻﾎﾟｰﾄ　10月</t>
  </si>
  <si>
    <t>30002073-18</t>
  </si>
  <si>
    <t>PA・ﾋﾞｵｼｽ AWS環境監視運用ｻﾎﾟｰﾄ　11月</t>
  </si>
  <si>
    <t>PA・ﾜｰﾙﾄﾞ情報 社内ｲﾝﾌﾗ支援　中西</t>
  </si>
  <si>
    <t>30002080-17</t>
  </si>
  <si>
    <t>PA・ﾜｰﾙﾄﾞ情報 社内ｲﾝﾌﾗ支援　中西　10月</t>
  </si>
  <si>
    <t>30002080-18</t>
  </si>
  <si>
    <t>PA・ﾜｰﾙﾄﾞ情報 社内ｲﾝﾌﾗ支援　中西　11月</t>
  </si>
  <si>
    <t>LCM ･ ｿﾌﾄﾊﾞﾝｸ ｷｯﾃｨﾝｸﾞ 保守</t>
  </si>
  <si>
    <t>30002102-15</t>
  </si>
  <si>
    <t>LCM ･ ｿﾌﾄﾊﾞﾝｸ ｷｯﾃｨﾝｸﾞ 保守 10月</t>
  </si>
  <si>
    <t>30002102-16</t>
  </si>
  <si>
    <t>LCM ･ ｿﾌﾄﾊﾞﾝｸ ｷｯﾃｨﾝｸﾞ 保守 11月</t>
  </si>
  <si>
    <t>PA・PA1・BP社内作業支援</t>
  </si>
  <si>
    <t>30002103-15</t>
  </si>
  <si>
    <t>PA ・PA1･BP社内作業支援 10月</t>
  </si>
  <si>
    <t>30002103-16</t>
  </si>
  <si>
    <t>PA ・PA1･BP社内作業支援 11月</t>
  </si>
  <si>
    <t>PA・名古屋ｿﾌﾄｳｪｱ 厚労省年金ｼｽﾃﾑ 高橋、齋藤</t>
  </si>
  <si>
    <t>30002105-16</t>
  </si>
  <si>
    <t>PA・名古屋ｿﾌﾄｳｪｱ 厚労省年金ｼｽﾃﾑ 齋藤 10月</t>
  </si>
  <si>
    <t>30002105-17</t>
  </si>
  <si>
    <t>PA・名古屋ｿﾌﾄｳｪｱ 厚労省年金ｼｽﾃﾑ 齋藤 11月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</si>
  <si>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</si>
  <si>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</si>
  <si>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</si>
  <si>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30002106-16</t>
  </si>
  <si>
    <t>SD・日本ｺﾝﾋﾟｭｰﾀﾀﾞｲﾅﾐｸｽ ｴﾈﾙｷﾞｰ業 丸山一樹 11月</t>
  </si>
  <si>
    <t>IS・日本情報通信 導入支援　森田</t>
  </si>
  <si>
    <t>30002127-14</t>
  </si>
  <si>
    <t>IS・日本情報通信 導入支援 10月　森田</t>
  </si>
  <si>
    <t>30002127-15</t>
  </si>
  <si>
    <t>IS・日本情報通信 導入支援 11月　森田</t>
  </si>
  <si>
    <t>IS･ｿﾌﾄﾊﾞﾝｸ 永谷園 運用保守ｷｯﾃｨﾝｸﾞ</t>
  </si>
  <si>
    <t>30002131-15</t>
  </si>
  <si>
    <t>IS･ｿﾌﾄﾊﾞﾝｸ 永谷園 運用保守ｷｯﾃｨﾝｸﾞ10月</t>
  </si>
  <si>
    <t>30002131-16</t>
  </si>
  <si>
    <t>IS･ｿﾌﾄﾊﾞﾝｸ 永谷園 運用保守ｷｯﾃｨﾝｸﾞ11月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</si>
  <si>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</si>
  <si>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</si>
  <si>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</si>
  <si>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30002134-15</t>
  </si>
  <si>
    <t>IS･ｿﾌﾄﾊﾞﾝｸ ﾋﾞｰﾈｯｸｽﾃｸﾉﾛｼﾞｰｽﾞ運用業務(月額) 11月</t>
  </si>
  <si>
    <t>PA･NTTｺﾐｭ G suiteﾊﾞﾘｭｰﾁｪｰﾝ調整  関川</t>
  </si>
  <si>
    <t>30002149-13</t>
  </si>
  <si>
    <t>PA･NTTｺﾐｭ G suiteﾊﾞﾘｭｰﾁｪｰﾝ調整  関川 10月</t>
  </si>
  <si>
    <t>30002149-14</t>
  </si>
  <si>
    <t>PA･NTTｺﾐｭ G suiteﾊﾞﾘｭｰﾁｪｰﾝ調整  関川 11月</t>
  </si>
  <si>
    <t>SD・PLK 新予算管理ｼｽﾃﾑ保守</t>
  </si>
  <si>
    <t>30002176-12</t>
  </si>
  <si>
    <t>SD・PLK 新予算管理ｼｽﾃﾑ保守 10月</t>
  </si>
  <si>
    <t>30002176-13</t>
  </si>
  <si>
    <t>SD・PLK 新予算管理ｼｽﾃﾑ保守 11月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</si>
  <si>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</si>
  <si>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</si>
  <si>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</si>
  <si>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30002178-13</t>
  </si>
  <si>
    <t>SD・日本ｺﾝﾋﾟｭｰﾀﾀﾞｲﾅﾐｸｽ商船三井開発支援 石鍋11月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</si>
  <si>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</si>
  <si>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</si>
  <si>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</si>
  <si>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30002179-13</t>
  </si>
  <si>
    <t>SD・日本ｺﾝﾋﾟｭｰﾀﾀﾞｲﾅﾐｸｽ 商船三井開発支援 下坂11月</t>
  </si>
  <si>
    <t>30002180-12</t>
  </si>
  <si>
    <t>IS･LIXIL 1025PC及びﾓﾊﾞｲﾙ保守運用業務 10月分</t>
  </si>
  <si>
    <t>30002180-13</t>
  </si>
  <si>
    <t>IS･LIXIL 1125PC及びﾓﾊﾞｲﾙ保守運用業務 11月分</t>
  </si>
  <si>
    <t>PA･NFE KDDIﾈｯﾄﾜｰｸ業務委託</t>
  </si>
  <si>
    <t>30002181-12</t>
  </si>
  <si>
    <t>PA･NFE KDDIﾈｯﾄﾜｰｸ業務委託 10月</t>
  </si>
  <si>
    <t>30002181-13</t>
  </si>
  <si>
    <t>PA･NFE KDDIﾈｯﾄﾜｰｸ業務委託 11月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</si>
  <si>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</si>
  <si>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</si>
  <si>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</si>
  <si>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</si>
  <si>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</si>
  <si>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</si>
  <si>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30002217-12</t>
  </si>
  <si>
    <t>IS･ｿﾌﾄﾊﾞﾝｸ ﾌｫｰﾗﾑｴﾝｼﾞﾆｱﾘﾝｸﾞｷｯﾃｨﾝｸﾞ運用(月額) 11月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</si>
  <si>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</si>
  <si>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</si>
  <si>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</si>
  <si>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30002221-13</t>
  </si>
  <si>
    <t>IS･ｿﾌﾄﾊﾞﾝｸ ﾆｯﾀﾝ ｷｯﾃｨﾝｸﾞ運用費用(月額)11月</t>
  </si>
  <si>
    <t>SD・ﾜｰﾙﾄﾞ情報 APIﾊﾞｯｸｴﾝﾄﾞ開発支援  高橋</t>
  </si>
  <si>
    <t>30002242-10</t>
  </si>
  <si>
    <t>SD・ﾜｰﾙﾄﾞ情報 APIﾊﾞｯｸｴﾝﾄﾞ開発支援 10月 高橋</t>
  </si>
  <si>
    <t>30002242-11</t>
  </si>
  <si>
    <t>SD・ﾜｰﾙﾄﾞ情報 APIﾊﾞｯｸｴﾝﾄﾞ開発支援 11月 高橋</t>
  </si>
  <si>
    <t>IS・花王 国内SCMｼｽﾃﾑ運用外部化</t>
  </si>
  <si>
    <t>30002257-09</t>
  </si>
  <si>
    <t>IS・花王 国内SCMｼｽﾃﾑ運用外部化(運用ﾌｪｰｽﾞ） 10月</t>
  </si>
  <si>
    <t>30002257-10</t>
  </si>
  <si>
    <t>IS・花王 国内SCMｼｽﾃﾑ運用外部化(運用ﾌｪｰｽﾞ） 11月</t>
  </si>
  <si>
    <t>SD･ﾃｸﾊﾞﾝ 基幹ｼｽﾃﾑ導入(一戸)</t>
  </si>
  <si>
    <t>30002263-09</t>
  </si>
  <si>
    <t>SD･ﾃｸﾊﾞﾝ 基幹ｼｽﾃﾑ導入(一戸)10月</t>
  </si>
  <si>
    <t>30002263-10</t>
  </si>
  <si>
    <t>SD･ﾃｸﾊﾞﾝ 基幹ｼｽﾃﾑ導入(一戸)11月</t>
  </si>
  <si>
    <t>IS･ｿﾌﾄﾊﾞﾝｸ AJS向けiPadﾗﾍﾞﾙ保管</t>
  </si>
  <si>
    <t>30002268-09</t>
  </si>
  <si>
    <t>IS･ｿﾌﾄﾊﾞﾝｸ AJS向けiPadﾗﾍﾞﾙ保管10月</t>
  </si>
  <si>
    <t>30002268-10</t>
  </si>
  <si>
    <t>IS･ｿﾌﾄﾊﾞﾝｸ AJS向けiPadﾗﾍﾞﾙ保管11月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</si>
  <si>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</si>
  <si>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</si>
  <si>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</si>
  <si>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30002275-10</t>
  </si>
  <si>
    <t>SD・ﾛｲﾔﾙﾎｰﾙﾃﾞｨﾝｸﾞｽ ｱﾌﾟﾘｹｰｼｮﾝ保守ｻﾎﾟｰﾄ11月</t>
  </si>
  <si>
    <t>SD・ｸｴﾘ 次期TEMS基幹ｼｽﾃﾑ開発支援業務 (小迫）</t>
  </si>
  <si>
    <t>30002280-08</t>
  </si>
  <si>
    <t>SD・ｸｴﾘ 次期TEMS基幹ｼｽﾃﾑ開発支援業務 (小迫）10月</t>
  </si>
  <si>
    <t>30002280-09</t>
  </si>
  <si>
    <t>SD・ｸｴﾘ 次期TEMS基幹ｼｽﾃﾑ開発支援業務 (小迫）11月</t>
  </si>
  <si>
    <t>IS・異能 ｵｰﾌﾟﾝ系運用、保守開発　東比嘉</t>
  </si>
  <si>
    <t>30002290-08</t>
  </si>
  <si>
    <t>IS・異能 ｵｰﾌﾟﾝ系運用、保守開発　東比嘉 10月</t>
  </si>
  <si>
    <t>30002290-09</t>
  </si>
  <si>
    <t>IS・異能 ｵｰﾌﾟﾝ系運用、保守開発　東比嘉 11月</t>
  </si>
  <si>
    <t>LCM･ｿﾌﾄﾊﾞﾝｸNEXCOｼｽﾃﾑｽﾞiPadｷｯﾃｨﾝｸﾞ</t>
  </si>
  <si>
    <t>30002295-00</t>
  </si>
  <si>
    <t>LCM･ｿﾌﾄﾊﾞﾝｸ 1231NEXCOｼｽﾃﾑｽﾞiPadｷｯﾃｨﾝｸﾞ</t>
  </si>
  <si>
    <t>SD・ISAｲﾝﾍﾞｽﾄﾒﾝﾄ とんでんDB構築(瀬尾)</t>
  </si>
  <si>
    <t>30002324-07</t>
  </si>
  <si>
    <t>SD・ISAｲﾝﾍﾞｽﾄﾒﾝﾄ とんでんDB構築(瀬尾) 10月</t>
  </si>
  <si>
    <t>30002324-08</t>
  </si>
  <si>
    <t>SD・ISAｲﾝﾍﾞｽﾄﾒﾝﾄ とんでんDB構築(瀬尾) 11月</t>
  </si>
  <si>
    <t>PA・MDIS 金融ｼｽﾃﾑのNW設計(鈴木)</t>
  </si>
  <si>
    <t>30002331-06</t>
  </si>
  <si>
    <t>PA・MDIS 金融ｼｽﾃﾑのNW設計(鈴木) 10月</t>
  </si>
  <si>
    <t>30002331-07</t>
  </si>
  <si>
    <t>PA・MDIS 金融ｼｽﾃﾑのNW設計(鈴木) 11月</t>
  </si>
  <si>
    <t>30002335-06</t>
  </si>
  <si>
    <t>IS・日本製薬 Ivanti導入後ｻﾎﾟｰﾄ 10月</t>
  </si>
  <si>
    <t>30002335-07</t>
  </si>
  <si>
    <t>IS・日本製薬 Ivanti導入後ｻﾎﾟｰﾄ 11月</t>
  </si>
  <si>
    <t>30002340-06</t>
  </si>
  <si>
    <t>IS・花王1020ｼｽﾃﾑ展開資料作成等 10月 山﨑</t>
  </si>
  <si>
    <t>30002340-07</t>
  </si>
  <si>
    <t>IS・花王1120ｼｽﾃﾑ展開資料作成等 11月 山﨑</t>
  </si>
  <si>
    <t>IS･ｸｵﾘｶ iPhone/iPadｷｯﾃｨﾝｸﾞ･故障対応</t>
  </si>
  <si>
    <t>30002346-05</t>
  </si>
  <si>
    <t>IS･ｸｵﾘｶ ｺﾏﾂ･KCS iPhone故障窓口業務委託10月</t>
  </si>
  <si>
    <t>30002346-06</t>
  </si>
  <si>
    <t>IS･ｸｵﾘｶ ｺﾏﾂ･KCS iPhone故障窓口業務委託11月</t>
  </si>
  <si>
    <t>SD・ISAｲﾝﾍﾞｽﾄﾒﾝﾄ 住宅基幹FW開発支援(池田)</t>
  </si>
  <si>
    <t>30002349-06</t>
  </si>
  <si>
    <t>SD・ISAｲﾝﾍﾞｽﾄﾒﾝﾄ 住宅基幹FW開発支援 池田･清水 10月</t>
  </si>
  <si>
    <t>30002349-07</t>
  </si>
  <si>
    <t>SD・ISAｲﾝﾍﾞｽﾄﾒﾝﾄ 住宅基幹FW開発支援 池田･清水 11月</t>
  </si>
  <si>
    <t>PA･日本郵便 仕分ｺｰﾄﾞ事務局の委託</t>
  </si>
  <si>
    <t>30002351-06</t>
  </si>
  <si>
    <t>PA･日本郵便 仕分ｺｰﾄﾞ事務局の委託 10月</t>
  </si>
  <si>
    <t>30002351-07</t>
  </si>
  <si>
    <t>PA･日本郵便 仕分ｺｰﾄﾞ事務局の委託 11月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</si>
  <si>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</si>
  <si>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</si>
  <si>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</si>
  <si>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30002353-07</t>
  </si>
  <si>
    <t>SD・ｳｪﾌﾞ陣 ﾚｽﾄﾗﾝ店舗検索ｻｰﾋﾞｽ仕様検討 相馬 11月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</si>
  <si>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</si>
  <si>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</si>
  <si>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</si>
  <si>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30002358-07</t>
  </si>
  <si>
    <t>SD・ｳｪﾌﾞ陣 士業向けﾎﾟｰﾀﾙｻｲﾄ開発支援 吉村 11月</t>
  </si>
  <si>
    <t>LCM･ｸｵﾘｶ ｺﾏﾂ･KCSJ向けﾗﾝﾚｰﾄ対応</t>
  </si>
  <si>
    <t>30002361-06</t>
  </si>
  <si>
    <t>LCM･ｸｵﾘｶ ｺﾏﾂ･KCSJ向けﾗﾝﾚｰﾄ対応10月</t>
  </si>
  <si>
    <t>30002361-07</t>
  </si>
  <si>
    <t>LCM･ｸｵﾘｶ ｺﾏﾂ･KCSJ向けﾗﾝﾚｰﾄ対応11月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</si>
  <si>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</si>
  <si>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</si>
  <si>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</si>
  <si>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30002366-07</t>
  </si>
  <si>
    <t>SD・ﾍﾟﾈﾄﾚｲﾄｵﾌﾞﾘﾐｯﾄ AIﾁｬｯﾄﾎﾞｯﾄ開発 横山 11月</t>
  </si>
  <si>
    <t>SD・KROW ｿﾌﾄﾊﾞﾝｸ向けPoC開発  宇野</t>
  </si>
  <si>
    <t>30002369-06</t>
  </si>
  <si>
    <t>SD・KROW ｿﾌﾄﾊﾞﾝｸ向けPoC開発 10月 宇野</t>
  </si>
  <si>
    <t>30002369-07</t>
  </si>
  <si>
    <t>SD・KROW ｿﾌﾄﾊﾞﾝｸ向けPoC開発 11月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</si>
  <si>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</si>
  <si>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</si>
  <si>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</si>
  <si>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30002373-07</t>
  </si>
  <si>
    <t>IS・花王1120ｷｬﾝﾍﾟｰﾝﾌｫｰﾑ作成依頼票確認作業 11月</t>
  </si>
  <si>
    <t>PA ・NOS 1031【NKSOL】営業店ﾌｧｲﾙｻｰﾊﾞ集約化対応</t>
  </si>
  <si>
    <t>30002380-00</t>
  </si>
  <si>
    <t>PA ・NOS 1130【NKSOL】営業店ﾌｧｲﾙｻｰﾊﾞ集約化対応</t>
  </si>
  <si>
    <t>SD・異能 Webｼｽﾃﾑのﾘﾌﾟﾚｰｽ開発 井上寛隆</t>
  </si>
  <si>
    <t>30002383-04</t>
  </si>
  <si>
    <t>SD・異能 Webｼｽﾃﾑのﾘﾌﾟﾚｰｽ開発 井上寛隆 10月</t>
  </si>
  <si>
    <t>30002383-05</t>
  </si>
  <si>
    <t>SD・異能 Webｼｽﾃﾑのﾘﾌﾟﾚｰｽ開発 井上寛隆 11月</t>
  </si>
  <si>
    <t>SD･創造経営ｾﾝﾀｰ ｺﾝｻﾙﾀﾝﾄ業務のDX支援</t>
  </si>
  <si>
    <t>30002387-05</t>
  </si>
  <si>
    <t>SD･創造経営ｾﾝﾀｰ ｺﾝｻﾙﾀﾝﾄ業務のDX支援 10月</t>
  </si>
  <si>
    <t>30002387-06</t>
  </si>
  <si>
    <t>SD･創造経営ｾﾝﾀｰ ｺﾝｻﾙﾀﾝﾄ業務のDX支援 11月</t>
  </si>
  <si>
    <t>SD・日本ｼｽﾃﾑ通信 明治安田生命ｼｽﾃﾑ開発 小倉</t>
  </si>
  <si>
    <t>30002389-04</t>
  </si>
  <si>
    <t>SD・日本ｼｽﾃﾑ通信 明治安田生命ｼｽﾃﾑ開発 小倉 10月</t>
  </si>
  <si>
    <t>30002389-05</t>
  </si>
  <si>
    <t>SD・日本ｼｽﾃﾑ通信 明治安田生命ｼｽﾃﾑ開発 小倉 11月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</si>
  <si>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</si>
  <si>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</si>
  <si>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</si>
  <si>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</si>
  <si>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</si>
  <si>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</si>
  <si>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30002398-05</t>
  </si>
  <si>
    <t>IS ･川島織物ｾﾙｺﾝ ﾊﾟｿｺﾝ運用他 (上楽) 11月</t>
  </si>
  <si>
    <t>IS ･川島織物ｾﾙｺﾝ ﾊﾟｿｺﾝ運用他 (川崎)</t>
  </si>
  <si>
    <t>30002399-04</t>
  </si>
  <si>
    <t>IS ･川島織物ｾﾙｺﾝ ﾊﾟｿｺﾝ運用他 (川崎) 10月</t>
  </si>
  <si>
    <t>30002399-05</t>
  </si>
  <si>
    <t>IS ･川島織物ｾﾙｺﾝ ﾊﾟｿｺﾝ運用他 (川崎) 11月</t>
  </si>
  <si>
    <t>IS ･ ﾎﾟｰﾗｲﾄ 社内ﾍﾙﾌﾟﾃﾞｽｸ業務他 (藤田)</t>
  </si>
  <si>
    <t>30002405-03</t>
  </si>
  <si>
    <t>IS ･ ﾎﾟｰﾗｲﾄ 社内ﾍﾙﾌﾟﾃﾞｽｸ業務他 (藤田) 10月</t>
  </si>
  <si>
    <t>30002405-04</t>
  </si>
  <si>
    <t>IS ･ ﾎﾟｰﾗｲﾄ 社内ﾍﾙﾌﾟﾃﾞｽｸ業務他 (藤田) 11月</t>
  </si>
  <si>
    <t>SD･日本ｼｽﾃﾑｳｴｱ 共有DB更改PJ (山口)</t>
  </si>
  <si>
    <t>30002406-04</t>
  </si>
  <si>
    <t>SD･日本ｼｽﾃﾑｳｴｱ 共有DB更改PJ (山口)10月</t>
  </si>
  <si>
    <t>30002406-05</t>
  </si>
  <si>
    <t>SD･日本ｼｽﾃﾑｳｴｱ 共有DB更改PJ (山口)11月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</si>
  <si>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</si>
  <si>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</si>
  <si>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</si>
  <si>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</si>
  <si>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</si>
  <si>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</si>
  <si>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</si>
  <si>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</si>
  <si>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</si>
  <si>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30002411-04</t>
  </si>
  <si>
    <t>SD・ｼｰｴｰｼｰ BP運用ｽｸﾘﾌﾟﾄ保守ｻﾎﾟｰﾄ 鈴本 11月</t>
  </si>
  <si>
    <t>SD・花王 ｼｽﾃﾑ調査・検証 準委任</t>
  </si>
  <si>
    <t>30002416-02</t>
  </si>
  <si>
    <t>SD・花王 ｼｽﾃﾑ調査・検証 準委任　10月分</t>
  </si>
  <si>
    <t>30002416-03</t>
  </si>
  <si>
    <t>SD・花王 ｼｽﾃﾑ調査・検証 準委任　11月分</t>
  </si>
  <si>
    <t>30002419-03</t>
  </si>
  <si>
    <t>LCM・花王1020FACE機器入出庫ｷｯﾃｨﾝｸﾞLCM業務 10月</t>
  </si>
  <si>
    <t>30002419-04</t>
  </si>
  <si>
    <t>LCM・花王1120FACE機器入出庫ｷｯﾃｨﾝｸﾞLCM業務 11月</t>
  </si>
  <si>
    <t>SD･ﾃｸﾊﾞﾝ 基幹ｼｽﾃﾑ導入 (笹)</t>
  </si>
  <si>
    <t>30002420-03</t>
  </si>
  <si>
    <t>SD･ﾃｸﾊﾞﾝ 基幹ｼｽﾃﾑ導入 (笹)10月</t>
  </si>
  <si>
    <t>30002420-04</t>
  </si>
  <si>
    <t>SD･ﾃｸﾊﾞﾝ 基幹ｼｽﾃﾑ導入 (笹)11月</t>
  </si>
  <si>
    <t>SD･ﾃｸﾊﾞﾝ 基幹ｼｽﾃﾑ導入 (星野)</t>
  </si>
  <si>
    <t>30002421-03</t>
  </si>
  <si>
    <t>SD･ﾃｸﾊﾞﾝ 基幹ｼｽﾃﾑ導入 (星野)10月</t>
  </si>
  <si>
    <t>30002421-04</t>
  </si>
  <si>
    <t>SD･ﾃｸﾊﾞﾝ 基幹ｼｽﾃﾑ導入 (星野)11月</t>
  </si>
  <si>
    <t>IS･ｿﾌﾄﾊﾞﾝｸ 日本住宅運用保守</t>
  </si>
  <si>
    <t>30002432-02</t>
  </si>
  <si>
    <t>IS･ｿﾌﾄﾊﾞﾝｸ 日本住宅運用保守 10月</t>
  </si>
  <si>
    <t>30002432-03</t>
  </si>
  <si>
    <t>IS･ｿﾌﾄﾊﾞﾝｸ 日本住宅運用保守 11月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</si>
  <si>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</si>
  <si>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</si>
  <si>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</si>
  <si>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</si>
  <si>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</si>
  <si>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</si>
  <si>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30002437-03</t>
  </si>
  <si>
    <t>SD･ﾃｸﾊﾞﾝ 次期ｼｽﾃﾑ対応 (森山) 11月</t>
  </si>
  <si>
    <t>PA･NTTｺﾐｭ Sass系ｻｰﾋﾞｽのﾌﾟﾛｾｽ改善 (松下）</t>
  </si>
  <si>
    <t>30002439-01</t>
  </si>
  <si>
    <t>PA･NTTｺﾐｭ Sass系ｻｰﾋﾞｽのﾌﾟﾛｾｽ改善 (松下）10月</t>
  </si>
  <si>
    <t>30002439-02</t>
  </si>
  <si>
    <t>PA･NTTｺﾐｭ Sass系ｻｰﾋﾞｽのﾌﾟﾛｾｽ改善 (松下）11月</t>
  </si>
  <si>
    <t>PA･NTTｺﾑ 農中信託ｼｽﾃﾑ開発運営 (坂本)</t>
  </si>
  <si>
    <t>30002440-02</t>
  </si>
  <si>
    <t>PA･NTTｺﾑ 農中信託ｼｽﾃﾑ開発運営 (坂本)10月</t>
  </si>
  <si>
    <t>30002440-03</t>
  </si>
  <si>
    <t>PA･NTTｺﾑ 農中信託ｼｽﾃﾑ開発運営 (坂本)11月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</si>
  <si>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</si>
  <si>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</si>
  <si>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</si>
  <si>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30002444-03</t>
  </si>
  <si>
    <t>SD・ﾛｲﾔﾙﾎｰﾙﾃﾞｨﾝｸﾞｽ SCMﾏｽﾀｼｽﾃﾑ開発業務 11月</t>
  </si>
  <si>
    <t>SD・ｱﾋﾞｯﾄ 学校管理ｼｽﾃﾑ開発　三宅</t>
  </si>
  <si>
    <t>30002446-02</t>
  </si>
  <si>
    <t>SD・ｱﾋﾞｯﾄ 学校管理ｼｽﾃﾑ開発　三宅 10月</t>
  </si>
  <si>
    <t>30002446-03</t>
  </si>
  <si>
    <t>SD・ｱﾋﾞｯﾄ 学校管理ｼｽﾃﾑ開発　三宅 11月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</si>
  <si>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</si>
  <si>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</si>
  <si>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</si>
  <si>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</si>
  <si>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</si>
  <si>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</si>
  <si>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30002453-02</t>
  </si>
  <si>
    <t>LCM･ｼﾞｬﾊﾟﾝﾎｰﾑｼｰﾙﾄﾞ PC保守運用 11月</t>
  </si>
  <si>
    <t>LCM･ｼﾞｬﾊﾟﾝﾎｰﾑｼｰﾙﾄﾞ PCｷｯﾃｨﾝｸﾞ</t>
  </si>
  <si>
    <t>30002454-01</t>
  </si>
  <si>
    <t>LCM･ｼﾞｬﾊﾟﾝﾎｰﾑｼｰﾙﾄﾞ PCｷｯﾃｨﾝｸﾞ 10月</t>
  </si>
  <si>
    <t>30002454-02</t>
  </si>
  <si>
    <t>LCM･ｼﾞｬﾊﾟﾝﾎｰﾑｼｰﾙﾄﾞ PCｷｯﾃｨﾝｸﾞ 11月</t>
  </si>
  <si>
    <t>SD･ﾊﾟｽｶﾘｱ 市場ﾘｽｸ管理ｼｽﾃﾑ開発(島田)</t>
  </si>
  <si>
    <t>30002456-01</t>
  </si>
  <si>
    <t>SD･ﾊﾟｽｶﾘｱ 市場ﾘｽｸ管理ｼｽﾃﾑ開発(島田) 10月</t>
  </si>
  <si>
    <t>30002456-02</t>
  </si>
  <si>
    <t>SD･ﾊﾟｽｶﾘｱ 市場ﾘｽｸ管理ｼｽﾃﾑ開発(島田) 11月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</si>
  <si>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</si>
  <si>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</si>
  <si>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</si>
  <si>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</si>
  <si>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</si>
  <si>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</si>
  <si>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</si>
  <si>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</si>
  <si>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</si>
  <si>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</si>
  <si>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</si>
  <si>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</si>
  <si>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</si>
  <si>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</si>
  <si>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 ・NOS 【HGD】ﾌﾛｱSW更改</t>
  </si>
  <si>
    <t>30002470-00</t>
  </si>
  <si>
    <t>PA ・NOS 1130 【HGD】ﾌﾛｱSW更改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</si>
  <si>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</si>
  <si>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</si>
  <si>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</si>
  <si>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</si>
  <si>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</si>
  <si>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</si>
  <si>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30002476-02</t>
  </si>
  <si>
    <t>IS･ｿﾌﾄﾊﾞﾝｸ ｱｷﾚｽiPhone運用保守月額費用 11月</t>
  </si>
  <si>
    <t>ＳＤ･KBS ﾜｰｷﾝｸﾞｽﾀｲﾙ変革G運用支援</t>
  </si>
  <si>
    <t>30002477-00</t>
  </si>
  <si>
    <t>ＳＤ･KBS ﾜｰｷﾝｸﾞｽﾀｲﾙ変革G運用支援 10月</t>
  </si>
  <si>
    <t>30002477-01</t>
  </si>
  <si>
    <t>ＳＤ･KBS ﾜｰｷﾝｸﾞｽﾀｲﾙ変革G運用支援 11月</t>
  </si>
  <si>
    <t>IS ･ ｿﾌﾄﾊﾞﾝｸ ｷｯﾃｨﾝｸﾞ業務</t>
  </si>
  <si>
    <t>30002478-00</t>
  </si>
  <si>
    <t>IS ･ ｿﾌﾄﾊﾞﾝｸ ｷｯﾃｨﾝｸﾞ業務 10月</t>
  </si>
  <si>
    <t>30002478-01</t>
  </si>
  <si>
    <t>IS ･ ｿﾌﾄﾊﾞﾝｸ ｷｯﾃｨﾝｸﾞ業務 11月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</si>
  <si>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</si>
  <si>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</si>
  <si>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</si>
  <si>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30002479-02</t>
  </si>
  <si>
    <t>SD・ISAｲﾝﾍﾞｽﾄﾒﾝﾄ 住宅基幹FW開発支援 小林･田中 11月</t>
  </si>
  <si>
    <t>SD･KBS 営業ｼｽﾃﾑ運用業務支援 伊藤ﾁｰﾑ</t>
  </si>
  <si>
    <t>30002480-00</t>
  </si>
  <si>
    <t>SD･KBS 営業ｼｽﾃﾑ運用業務支援 伊藤ﾁｰﾑ 10月</t>
  </si>
  <si>
    <t>30002480-01</t>
  </si>
  <si>
    <t>SD･KBS 営業ｼｽﾃﾑ運用業務支援 伊藤ﾁｰﾑ 11月</t>
  </si>
  <si>
    <t>ＳＤ･KBS ﾏｽﾀ･連携基盤運用支援 渡邉ﾁｰﾑ</t>
  </si>
  <si>
    <t>30002481-00</t>
  </si>
  <si>
    <t>ＳＤ･KBS ﾏｽﾀ･連携基盤運用支援 渡邉ﾁｰﾑ 10月</t>
  </si>
  <si>
    <t>30002481-01</t>
  </si>
  <si>
    <t>ＳＤ･KBS ﾏｽﾀ･連携基盤運用支援 渡邉ﾁｰﾑ 11月</t>
  </si>
  <si>
    <t>30002482-00</t>
  </si>
  <si>
    <t>LCM･LIXIL 1025PCｷｯﾃｨﾝｸﾞ業務 10月分</t>
  </si>
  <si>
    <t>30002482-01</t>
  </si>
  <si>
    <t>LCM･LIXIL 1125PCｷｯﾃｨﾝｸﾞ業務 11月分</t>
  </si>
  <si>
    <t>SD･丸の内ｸﾘﾆｯｸ 運用支援（渡部）</t>
  </si>
  <si>
    <t>30002483-00</t>
  </si>
  <si>
    <t>SD･丸の内ｸﾘﾆｯｸ 運用支援（渡部）10月分</t>
  </si>
  <si>
    <t>30002483-01</t>
  </si>
  <si>
    <t>SD･丸の内ｸﾘﾆｯｸ 運用支援（渡部）11月分</t>
  </si>
  <si>
    <t>IS・花王Windowsｻｰﾊﾞｰ業務委託 神谷・辻村</t>
  </si>
  <si>
    <t>30002484-00</t>
  </si>
  <si>
    <t>IS・花王Windowsｻｰﾊﾞｰ業務委託 神谷・辻村 10月</t>
  </si>
  <si>
    <t>30002484-01</t>
  </si>
  <si>
    <t>IS・花王Windowsｻｰﾊﾞｰ業務委託 神谷・辻村 11月</t>
  </si>
  <si>
    <t>IS・丸三証券 端末保守支援</t>
  </si>
  <si>
    <t>30002485-00</t>
  </si>
  <si>
    <t>IS・丸三証券 端末保守支援 10月</t>
  </si>
  <si>
    <t>30002485-01</t>
  </si>
  <si>
    <t>IS・丸三証券 端末保守支援 11月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</si>
  <si>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</si>
  <si>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</si>
  <si>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</si>
  <si>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30002486-01</t>
  </si>
  <si>
    <t>IS・ｻﾝﾌﾟﾗﾆﾝｸﾞｼｽﾃﾑｽﾞ業務ﾌﾟﾛｾｽ可視化 福島 11月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</si>
  <si>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</si>
  <si>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</si>
  <si>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</si>
  <si>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30002490-01</t>
  </si>
  <si>
    <t>SD･日本ｺﾝﾋﾟｭｰﾀﾀﾞｲﾅﾐｸｽ商船三井SURF-PCC鈴木理11月</t>
  </si>
  <si>
    <t>LCM･ｿﾌﾄﾊﾞﾝｸ 講談社iPhoneｷｯﾃｨﾝｸﾞ</t>
  </si>
  <si>
    <t>30002491-00</t>
  </si>
  <si>
    <t>LCM･ｿﾌﾄﾊﾞﾝｸ 1130 講談社iPhoneｷｯﾃｨﾝｸﾞ</t>
  </si>
  <si>
    <t>IS・ｻﾝﾄｸｺﾝﾋﾟｭｰﾀｻｰﾋﾞｽ1031Win10ｱﾌﾟﾃﾞ事前検証支援</t>
  </si>
  <si>
    <t>30002492-00</t>
  </si>
  <si>
    <t>PA ・NOS NKSOL_大和DC内10Gｹｰﾌﾞﾙ新規敷設対応</t>
  </si>
  <si>
    <t>30002495-00</t>
  </si>
  <si>
    <t>PA ・NOS 1231NKSOL_大和DC内10Gｹｰﾌﾞﾙ新規敷設対応</t>
  </si>
  <si>
    <t>SD・ﾜｰﾙﾄﾞ情報 印刷会社ﾂｰﾙ開発 古巣</t>
  </si>
  <si>
    <t>30002498-00</t>
  </si>
  <si>
    <t>SD・ﾜｰﾙﾄﾞ情報 印刷会社ﾂｰﾙ開発 古巣 10月</t>
  </si>
  <si>
    <t>30002498-01</t>
  </si>
  <si>
    <t>SD・ﾜｰﾙﾄﾞ情報 印刷会社ﾂｰﾙ開発 古巣 11月</t>
  </si>
  <si>
    <t>PA ・NOS 【DIR】Activ MPU-Boxﾘﾌﾟﾚｰｽ(開発)</t>
  </si>
  <si>
    <t>30002499-00</t>
  </si>
  <si>
    <t>PA ・NOS 1031【DIR】Activ MPU-Boxﾘﾌﾟﾚｰｽ(開発)</t>
  </si>
  <si>
    <t>IS・花王1130FACEアジア展開　計画支援</t>
  </si>
  <si>
    <t>30002500-00</t>
  </si>
  <si>
    <t>PA ・NOS 【DIR】Activ MPU-Boxﾘﾌﾟﾚｰｽ(本番)</t>
  </si>
  <si>
    <t>30002501-00</t>
  </si>
  <si>
    <t>PA ・NOS 1130【DIR】Activ MPU-Boxﾘﾌﾟﾚｰｽ(本番)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</si>
  <si>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</si>
  <si>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</si>
  <si>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</si>
  <si>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</si>
  <si>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</si>
  <si>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</si>
  <si>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30002503-01</t>
  </si>
  <si>
    <t>LCM･川島織物ｾﾙｺﾝ PC追加ｷｯﾃｨﾝｸﾞ 11月</t>
  </si>
  <si>
    <t>IS・SPS 1130安川ｵｰﾄﾒｰｼｮﾝﾄﾞﾗｲﾌﾞRPA作成内製化支援</t>
  </si>
  <si>
    <t>30002505-00</t>
  </si>
  <si>
    <t>SD・ﾃﾞﾝｿｰｳｪｰﾌﾞ1118BHT BOOSTER改修費用</t>
  </si>
  <si>
    <t>30002506-00</t>
  </si>
  <si>
    <t>ＳＤ･KBS ﾏｽﾀ･連携基盤G運用支援 (吉元)</t>
  </si>
  <si>
    <t>30002507-00</t>
  </si>
  <si>
    <t>ＳＤ･KBS ﾏｽﾀ･連携基盤G運用支援 (吉元) 11月</t>
  </si>
  <si>
    <t>ＳＤ･ｷﾘﾝﾋﾞﾊﾞﾚｯｼﾞ ｺﾝﾋﾞﾆPOSﾃﾞｰﾀ加工ﾂｰﾙ改修</t>
  </si>
  <si>
    <t>30002508-00</t>
  </si>
  <si>
    <t>ＳＤ･ｷﾘﾝﾋﾞﾊﾞﾚｯｼﾞ 1109 ｺﾝﾋﾞﾆPOSﾃﾞｰﾀ加工ﾂｰﾙ改修</t>
  </si>
  <si>
    <t>30002509-00</t>
  </si>
  <si>
    <t>SD･ﾃｸﾊﾞﾝ ﾍﾞﾈﾌｨｯﾄ･ｽﾃｰｼｮﾝ開発支援（熊澤） 11月</t>
  </si>
  <si>
    <t>SD･ﾃｸﾊﾞﾝ ﾍﾞﾈﾌｨｯﾄ･ｽﾃｰｼｮﾝ開発支援（坂下）</t>
  </si>
  <si>
    <t>30002510-00</t>
  </si>
  <si>
    <t>SD･ﾃｸﾊﾞﾝ ﾍﾞﾈﾌｨｯﾄ･ｽﾃｰｼｮﾝ開発支援（坂下） 11月</t>
  </si>
  <si>
    <t>PA･丸の内ｸﾘﾆｯｸ ESETﾗｲｾﾝｽ更新対応</t>
  </si>
  <si>
    <t>30002512-00</t>
  </si>
  <si>
    <t>PA･丸の内ｸﾘﾆｯｸ 1130 ESETﾗｲｾﾝｽ更新対応</t>
  </si>
  <si>
    <t>PA ・ﾎﾟｰﾗｲﾄ VPN設定変更他作業</t>
  </si>
  <si>
    <t>30002513-00</t>
  </si>
  <si>
    <t>PA ・ﾎﾟｰﾗｲﾄ 1130 VPN設定変更他作業</t>
  </si>
  <si>
    <t>IS・花王1130脱Netezza開発 委任工程 調査、設計作業</t>
  </si>
  <si>
    <t>30002515-00</t>
  </si>
  <si>
    <t>SD・国際航業1130 MEFISながの医療情報Net運用保守</t>
  </si>
  <si>
    <t>30002516-00</t>
  </si>
  <si>
    <t>IS・東京ｴﾈｼｽ Ivanti基盤ﾊﾞｰｼﾞｮﾝｱｯﾌﾟ作業</t>
  </si>
  <si>
    <t>30002518-00</t>
  </si>
  <si>
    <t>IS・東京ｴﾈｼｽ 1130 Ivanti基盤ﾊﾞｰｼﾞｮﾝｱｯﾌﾟ作業</t>
  </si>
  <si>
    <t>IS・花王1130衛生科学情報特設ｻｲﾄ ｸﾛｰｽﾞ対応</t>
  </si>
  <si>
    <t>30002521-00</t>
  </si>
  <si>
    <t>SD･ﾃｸﾊﾞﾝ SmartHR連携ｼｽﾃﾑ開発支援 (古石)</t>
  </si>
  <si>
    <t>30002522-00</t>
  </si>
  <si>
    <t>SD･ﾃｸﾊﾞﾝ SmartHR連携ｼｽﾃﾑ開発支援 (古石) 11月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</si>
  <si>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</si>
  <si>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</si>
  <si>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</si>
  <si>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</si>
  <si>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</si>
  <si>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</si>
  <si>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</si>
  <si>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</si>
  <si>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</si>
  <si>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</si>
  <si>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</si>
  <si>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</si>
  <si>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</si>
  <si>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</si>
  <si>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</si>
  <si>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</si>
  <si>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</si>
  <si>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</si>
  <si>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ﾈｯﾄﾜﾝｼｽﾃﾑｽﾞ㈱</t>
  </si>
  <si>
    <t>日本ｺﾝﾋﾟｭｰﾀ･ﾀﾞｲﾅﾐｸｽ㈱</t>
  </si>
  <si>
    <t>派遣</t>
  </si>
  <si>
    <t>ｻﾝﾄｸｺﾝﾋﾟｭｰﾀｻｰﾋﾞｽ㈱</t>
  </si>
  <si>
    <t>IS・ｻﾝﾄｸｺﾝﾋﾟｭｰﾀｻｰﾋﾞｽ0331ｵﾝｻｲﾄ対応、FU技術支援</t>
  </si>
  <si>
    <t>30002531-00</t>
  </si>
  <si>
    <t>PA ・NOS 0331【NRI】FY21ｾﾝﾀ老朽化_FW切替_shot2-12</t>
  </si>
  <si>
    <t>30002530-00</t>
  </si>
  <si>
    <t>医療法人社団 丸の内ｸﾘﾆｯｸ</t>
  </si>
  <si>
    <t>LCM･丸の内ｸﾘﾆｯｸ 1130 iPhoneｷｯﾃｨﾝｸﾞ7初期化･再設定</t>
  </si>
  <si>
    <t>30002529-00</t>
  </si>
  <si>
    <t>ｷﾘﾝﾋﾞｼﾞﾈｽｼｽﾃﾑ㈱</t>
  </si>
  <si>
    <t>委任</t>
  </si>
  <si>
    <t>外注</t>
  </si>
  <si>
    <t>ｿﾌﾄﾊﾞﾝｸ㈱</t>
  </si>
  <si>
    <t>LCM･ｿﾌﾄﾊﾞﾝｸ 0430 佐野学園ｷｯﾃｨﾝｸﾞ業務</t>
  </si>
  <si>
    <t>30002527-00</t>
  </si>
  <si>
    <t>PA ・NOS 0520 【あおぞら銀行】四谷BCP対策</t>
  </si>
  <si>
    <t>30002524-00</t>
  </si>
  <si>
    <t>PA･丸の内ｸﾘﾆｯｸ 0228 UPS機器ﾘﾌﾟﾚｲｽ作業</t>
  </si>
  <si>
    <t>30002523-00</t>
  </si>
  <si>
    <t>ﾃｸﾊﾞﾝ㈱</t>
  </si>
  <si>
    <t>花王㈱</t>
  </si>
  <si>
    <t>PA ・NOS 0331【SBI-HD】IGW個社WGW迂回設定_事前準備</t>
  </si>
  <si>
    <t>30002520-00</t>
  </si>
  <si>
    <t>PA ・NOS 0331【SBI-HD】WGW更改(PBR切替)_事前準備</t>
  </si>
  <si>
    <t>30002519-00</t>
  </si>
  <si>
    <t>㈱東京ｴﾈｼｽ</t>
  </si>
  <si>
    <t>LCM･ｿﾌﾄﾊﾞﾝｸ 1130 小田急電鉄iPhoneｷｯﾃｨﾝｸﾞ（追加分)</t>
  </si>
  <si>
    <t>30002517-00</t>
  </si>
  <si>
    <t>国際航業㈱</t>
  </si>
  <si>
    <t>IS・花王1231脱Netezza開発 請負工程</t>
  </si>
  <si>
    <t>30002514-00</t>
  </si>
  <si>
    <t>ﾎﾟｰﾗｲﾄ㈱</t>
  </si>
  <si>
    <t>ｷﾘﾝﾋﾞﾊﾞﾚｯｼﾞ㈱</t>
  </si>
  <si>
    <t>㈱ﾃﾞﾝｿｰｳｪｰﾌﾞ</t>
  </si>
  <si>
    <t>㈱ｻﾝ･ﾌﾟﾗﾝﾆﾝｸﾞ･ｼｽﾃﾑｽﾞ</t>
  </si>
  <si>
    <t>SD・花王1231国内値引ｼｽﾃﾑ機能追加（家庭品後値引）</t>
  </si>
  <si>
    <t>30002504-00</t>
  </si>
  <si>
    <t>㈱川島織物ｾﾙｺﾝ</t>
  </si>
  <si>
    <t>㈱ﾜｰﾙﾄﾞ情報</t>
  </si>
  <si>
    <t>日本製薬㈱</t>
  </si>
  <si>
    <t>IS・日本製薬 1231 Ivantiﾊﾟｯﾁ管理ﾊﾞｰｼﾞｮﾝｱｯﾌﾟ</t>
  </si>
  <si>
    <t>30002496-00</t>
  </si>
  <si>
    <t>PA ・NOS 0331【HGW】HON増速対応</t>
  </si>
  <si>
    <t>30002494-00</t>
  </si>
  <si>
    <t>PA ・NOS 0331【HGW】ｺｱ移設</t>
  </si>
  <si>
    <t>30002493-00</t>
  </si>
  <si>
    <t>IS･三井住友 川島織物ｾﾙｺﾝ向 0228 Ivanti製品導入構築</t>
  </si>
  <si>
    <t>30002488-00</t>
  </si>
  <si>
    <t>豊通ﾏﾃﾘｱﾙ㈱</t>
  </si>
  <si>
    <t>PA･豊通ﾏﾃﾘｱﾙ 運用ｻﾎﾟｰﾄ 2021/10～2022/9</t>
  </si>
  <si>
    <t>30002487-00</t>
  </si>
  <si>
    <t>丸三証券㈱</t>
  </si>
  <si>
    <t>㈱LIXIL</t>
  </si>
  <si>
    <t>㈱ISAｲﾝﾍﾞｽﾄﾒﾝﾄ</t>
  </si>
  <si>
    <t>SD・花王1231売上設計ｼｽﾃﾑ脱Win2008対応</t>
  </si>
  <si>
    <t>30002474-00</t>
  </si>
  <si>
    <t>PA･NSSOL 0228 中日本ENG向次世代型ｴﾝﾄﾞﾎﾟｲﾝﾄ導入</t>
  </si>
  <si>
    <t>30002473-00</t>
  </si>
  <si>
    <t>LCM･ｿﾌﾄﾊﾞﾝｸ 0331 ｸﾘﾅｯﾌﾟ向けPC展開業務（第1弾)</t>
  </si>
  <si>
    <t>30002472-00</t>
  </si>
  <si>
    <t>LCM･京銀ﾘｰｽ 0228 ﾏｽﾀｰ構築､PC基本ｷｯﾃｨﾝｸﾞ</t>
  </si>
  <si>
    <t>30002471-00</t>
  </si>
  <si>
    <t>PA ・NOS 1224 【DIR】【arrownet】AP廃止対応(本番)</t>
  </si>
  <si>
    <t>30002469-00</t>
  </si>
  <si>
    <t>PA ・NOS 0131 【DIR】【arrownet】AP廃止対応(BCP)</t>
  </si>
  <si>
    <t>30002468-00</t>
  </si>
  <si>
    <t>PA ・NOS 1224 【DIR】【arrownet】AP廃止対応(開発)</t>
  </si>
  <si>
    <t>30002467-00</t>
  </si>
  <si>
    <t>PA･興安計装 1231 SOPHOS初期導入ｻｰﾊﾞ作業</t>
  </si>
  <si>
    <t>30002465-00</t>
  </si>
  <si>
    <t>PA ・NOS 1231【葛飾区Gigaｽｸｰﾙ】MDM配信_追加対応</t>
  </si>
  <si>
    <t>30002464-00</t>
  </si>
  <si>
    <t>ﾛｲﾔﾙﾎｰﾙﾃﾞｨﾝｸﾞｽ㈱</t>
  </si>
  <si>
    <t>㈱ﾊﾟｽｶﾘｱ</t>
  </si>
  <si>
    <t>ｼﾞｬﾊﾟﾝﾎｰﾑｼｰﾙﾄﾞ㈱</t>
  </si>
  <si>
    <t>㈱ｱﾋﾞｯﾄ</t>
  </si>
  <si>
    <t>ｴﾇ･ﾃｨ･ﾃｨ･ｺﾑｳｪｱ㈱</t>
  </si>
  <si>
    <t>ｴﾇ･ﾃｨ･ﾃｨ･ｺﾐｭﾆｹｰｼｮﾝｽﾞ㈱</t>
  </si>
  <si>
    <t>PA ・NOS 0228【SBI-HD】WGW Replace_切替(残作業)</t>
  </si>
  <si>
    <t>30002424-00</t>
  </si>
  <si>
    <t>㈱ﾏﾈｼﾞﾒﾝﾄｻｰﾋﾞｽｾﾝﾀｰ</t>
  </si>
  <si>
    <t>PA ・NOS 0228【SBI-HD】【SB】WGW Replace_切替</t>
  </si>
  <si>
    <t>30002422-00</t>
  </si>
  <si>
    <t>㈱ｼｰｴｰｼｰ</t>
  </si>
  <si>
    <t>日本ｼｽﾃﾑｳｪｱ㈱</t>
  </si>
  <si>
    <t>PA ・NOS 0131【DIR】監視経路FW更改(豊洲)</t>
  </si>
  <si>
    <t>30002403-00</t>
  </si>
  <si>
    <t>㈱ｸｴﾘ</t>
  </si>
  <si>
    <t>日本ｼｽﾃﾑ通信㈱</t>
  </si>
  <si>
    <t>㈱創造経営ｾﾝﾀｰ</t>
  </si>
  <si>
    <t>異能㈱</t>
  </si>
  <si>
    <t>PA ・NOS 1231【NKSOL】ASAﾊﾞｰｼﾞｮﾝｱｯﾌﾟ(EZ以外)</t>
  </si>
  <si>
    <t>30002379-00</t>
  </si>
  <si>
    <t>IS・花王1220ｷｬﾝﾍﾟｰﾝﾌｫｰﾑ作成依頼票確認作業 12月</t>
  </si>
  <si>
    <t>30002373-08</t>
  </si>
  <si>
    <t>KROW㈱</t>
  </si>
  <si>
    <t>ﾍﾟﾈﾄﾚｲﾄ・ｵﾌﾞ・ﾘﾐｯﾄ㈱</t>
  </si>
  <si>
    <t>PA ・NOS 0131【NKSOL】ﾓﾊﾞｲﾙｺﾈｸﾄ(L3SW別ｼｮｯﾄ作業)</t>
  </si>
  <si>
    <t>30002364-00</t>
  </si>
  <si>
    <t>ｸｵﾘｶ㈱</t>
  </si>
  <si>
    <t>㈱ｳｪﾌﾞ陣</t>
  </si>
  <si>
    <t>日本郵便㈱</t>
  </si>
  <si>
    <t>三菱電機ｲﾝﾌｫﾒｰｼｮﾝｼｽﾃﾑｽﾞ㈱</t>
  </si>
  <si>
    <t>㈱名古屋ｿﾌﾄｳｪｱ開発</t>
  </si>
  <si>
    <t>㈱ｴﾇ･ﾃｨ･ﾃｨｰ ｴﾑｲｰ</t>
  </si>
  <si>
    <t>IS・水戸証券 Windows10FU適用支援業務2021年10～12月</t>
  </si>
  <si>
    <t>30002205-01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</si>
  <si>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</si>
  <si>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</si>
  <si>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</si>
  <si>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</si>
  <si>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</si>
  <si>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</si>
  <si>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</si>
  <si>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</si>
  <si>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</si>
  <si>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</si>
  <si>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IS ・OKIｸﾛｽﾃｯｸIvanti導入後ｻﾎﾟｰﾄ2021/2/1～2022/1/31</t>
  </si>
  <si>
    <t>30001975-01</t>
  </si>
  <si>
    <t>ｴﾇｱｲｼｰ･ﾈｯﾄｼｽﾃﾑ㈱</t>
  </si>
  <si>
    <t>㈱関電工</t>
  </si>
  <si>
    <t>東邦電気工業㈱</t>
  </si>
  <si>
    <t>花王ｸﾞﾙｰﾌﾟｶｽﾀﾏｰﾏｰｹﾃｨﾝｸﾞ㈱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</si>
  <si>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</si>
  <si>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</si>
  <si>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</si>
  <si>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</si>
  <si>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</si>
  <si>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</si>
  <si>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</si>
  <si>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IS・東京ｴﾈｼｽ Ivanti年間ｻﾎﾟｰﾄ(2021/3～2022/2)</t>
  </si>
  <si>
    <t>30001702-02</t>
  </si>
  <si>
    <t>PA ・ﾌｭｰﾁｬｰｲﾝ Sophos年間ｻﾎﾟｰﾄ(2021/1～12)</t>
  </si>
  <si>
    <t>30001683-02</t>
  </si>
  <si>
    <t>TEPCO光ﾈｯﾄﾜｰｸｴﾝｼﾞﾆｱﾘﾝｸﾞ㈱</t>
  </si>
  <si>
    <t>㈱三菱UFJ銀行</t>
  </si>
  <si>
    <t>SD・花王 1225 SACS保守12月</t>
  </si>
  <si>
    <t>30001379-50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</si>
  <si>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</si>
  <si>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</si>
  <si>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</si>
  <si>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</si>
  <si>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</si>
  <si>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</si>
  <si>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</si>
  <si>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</si>
  <si>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</si>
  <si>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</si>
  <si>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</si>
  <si>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</si>
  <si>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</si>
  <si>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</si>
  <si>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</si>
  <si>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</si>
  <si>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</si>
  <si>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</si>
  <si>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</si>
  <si>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</si>
  <si>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</si>
  <si>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</si>
  <si>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</si>
  <si>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</si>
  <si>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</si>
  <si>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</si>
  <si>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</si>
  <si>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</si>
  <si>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</si>
  <si>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</si>
  <si>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</si>
  <si>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</si>
  <si>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</si>
  <si>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</si>
  <si>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</si>
  <si>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</si>
  <si>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</si>
  <si>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</si>
  <si>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</si>
  <si>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</si>
  <si>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</si>
  <si>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</si>
  <si>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</si>
  <si>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</si>
  <si>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</si>
  <si>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</si>
  <si>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</si>
  <si>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</si>
  <si>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</si>
  <si>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</si>
  <si>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</si>
  <si>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</si>
  <si>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</si>
  <si>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</si>
  <si>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</si>
  <si>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</si>
  <si>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</si>
  <si>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</si>
  <si>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</si>
  <si>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</si>
  <si>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</si>
  <si>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</si>
  <si>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</si>
  <si>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</si>
  <si>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</si>
  <si>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</si>
  <si>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</si>
  <si>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</si>
  <si>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</si>
  <si>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</si>
  <si>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</si>
  <si>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30001686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</si>
  <si>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</si>
  <si>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</si>
  <si>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</si>
  <si>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</si>
  <si>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</si>
  <si>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</si>
  <si>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</si>
  <si>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</si>
  <si>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</si>
  <si>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</si>
  <si>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</si>
  <si>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</si>
  <si>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</si>
  <si>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</si>
  <si>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</si>
  <si>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</si>
  <si>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</si>
  <si>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</si>
  <si>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</si>
  <si>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</si>
  <si>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</si>
  <si>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</si>
  <si>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</si>
  <si>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</si>
  <si>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</si>
  <si>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</si>
  <si>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</si>
  <si>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</si>
  <si>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</si>
  <si>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</si>
  <si>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</si>
  <si>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</si>
  <si>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</si>
  <si>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</si>
  <si>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</si>
  <si>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</si>
  <si>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</si>
  <si>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</si>
  <si>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</si>
  <si>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</si>
  <si>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</si>
  <si>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</si>
  <si>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</si>
  <si>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</si>
  <si>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</si>
  <si>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</si>
  <si>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</si>
  <si>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</si>
  <si>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</si>
  <si>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</si>
  <si>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</si>
  <si>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30002295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</si>
  <si>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</si>
  <si>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</si>
  <si>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</si>
  <si>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</si>
  <si>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</si>
  <si>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</si>
  <si>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</si>
  <si>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</si>
  <si>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</si>
  <si>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</si>
  <si>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</si>
  <si>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</si>
  <si>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</si>
  <si>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30002380</t>
  </si>
  <si>
    <t>30002383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</si>
  <si>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</si>
  <si>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</si>
  <si>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</si>
  <si>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</si>
  <si>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</si>
  <si>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</si>
  <si>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</si>
  <si>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</si>
  <si>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</si>
  <si>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</si>
  <si>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</si>
  <si>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</si>
  <si>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</si>
  <si>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</si>
  <si>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</si>
  <si>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</si>
  <si>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</si>
  <si>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</si>
  <si>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</si>
  <si>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</si>
  <si>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</si>
  <si>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</si>
  <si>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</si>
  <si>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</si>
  <si>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</si>
  <si>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</si>
  <si>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</si>
  <si>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</si>
  <si>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</si>
  <si>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</si>
  <si>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30002470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</si>
  <si>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</si>
  <si>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</si>
  <si>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</si>
  <si>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</si>
  <si>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</si>
  <si>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</si>
  <si>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</si>
  <si>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</si>
  <si>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</si>
  <si>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</si>
  <si>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</si>
  <si>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</si>
  <si>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30002490</t>
  </si>
  <si>
    <t>30002491</t>
  </si>
  <si>
    <t>30002492</t>
  </si>
  <si>
    <t>30002495</t>
  </si>
  <si>
    <t>30002498</t>
  </si>
  <si>
    <t>30002499</t>
  </si>
  <si>
    <t>30002500</t>
  </si>
  <si>
    <t>30002501</t>
  </si>
  <si>
    <t>30002502</t>
  </si>
  <si>
    <t>30002503</t>
  </si>
  <si>
    <t>30002505</t>
  </si>
  <si>
    <t>30002506</t>
  </si>
  <si>
    <t>30002507</t>
  </si>
  <si>
    <t>30002508</t>
  </si>
  <si>
    <t>30002509</t>
  </si>
  <si>
    <t>30002510</t>
  </si>
  <si>
    <t>30002512</t>
  </si>
  <si>
    <t>30002513</t>
  </si>
  <si>
    <t>30002515</t>
  </si>
  <si>
    <t>30002516</t>
  </si>
  <si>
    <t>30002518</t>
  </si>
  <si>
    <t>30002521</t>
  </si>
  <si>
    <t>30002522</t>
  </si>
  <si>
    <t>10月</t>
  </si>
  <si>
    <t>11月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</si>
  <si>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</si>
  <si>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</si>
  <si>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</si>
  <si>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</si>
  <si>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SI部</t>
  </si>
  <si>
    <t>-</t>
    <phoneticPr fontId="1"/>
  </si>
  <si>
    <t>PA･興安計装 1130 SOPHOS初期導入ｻｰﾊﾞ作業</t>
  </si>
  <si>
    <t>PA ・NOS 1130【DIR】監視経路FW更改(豊洲)</t>
  </si>
  <si>
    <t>PA ・NOS 1130【NKSOL】ASAﾊﾞｰｼﾞｮﾝｱｯﾌﾟ(EZ以外)</t>
  </si>
  <si>
    <t>PA ・NOS 1130【NKSOL】ﾓﾊﾞｲﾙｺﾈｸﾄ(L3SW別ｼｮｯﾄ作業)</t>
  </si>
  <si>
    <t>～</t>
  </si>
  <si>
    <t>BS部</t>
  </si>
  <si>
    <t>IS・日本製薬 1130 Ivantiﾊﾟｯﾁ管理ﾊﾞｰｼﾞｮﾝｱｯﾌﾟ</t>
  </si>
  <si>
    <t>第二部</t>
  </si>
  <si>
    <t>第一部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</si>
  <si>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</si>
  <si>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</si>
  <si>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</si>
  <si>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</si>
  <si>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</si>
  <si>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</si>
  <si>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</si>
  <si>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</si>
  <si>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</si>
  <si>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</si>
  <si>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</si>
  <si>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</si>
  <si>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</si>
  <si>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</si>
  <si>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</si>
  <si>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</si>
  <si>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</si>
  <si>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</si>
  <si>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</si>
  <si>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</si>
  <si>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</si>
  <si>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10月末仕掛プロジェクト一覧表</t>
    <phoneticPr fontId="3"/>
  </si>
  <si>
    <t>11月末仕掛プロジェクト一覧表</t>
    <phoneticPr fontId="3"/>
  </si>
  <si>
    <t>2021/12/10</t>
    <phoneticPr fontId="3"/>
  </si>
  <si>
    <t>花王㈱</t>
    <phoneticPr fontId="1"/>
  </si>
  <si>
    <t>LCM・花王G  全国情報機器運営ｻﾎﾟｰﾄ</t>
    <phoneticPr fontId="1"/>
  </si>
  <si>
    <t>LCM・花王G 全国情報機器運営ｻﾎﾟｰﾄ(佐藤)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</si>
</sst>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9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19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177" fontId="5" fillId="5" borderId="54" xfId="3" applyNumberFormat="1" applyFill="1" applyBorder="1">
      <alignment vertical="center"/>
    </xf>
    <xf numFmtId="38" fontId="5" fillId="5" borderId="17" xfId="3" applyFont="1" applyFill="1" applyBorder="1" applyAlignment="1">
      <alignment horizontal="right"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5" borderId="52" xfId="3" applyFill="1" applyBorder="1">
      <alignment vertical="center"/>
    </xf>
    <xf numFmtId="38" fontId="5" fillId="5" borderId="53" xfId="3" applyFill="1" applyBorder="1">
      <alignment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7" fillId="0" borderId="93" xfId="4" applyNumberFormat="1" applyFont="1" applyBorder="1" applyAlignment="1">
      <alignment horizontal="center" vertical="center" wrapText="1"/>
    </xf>
    <xf numFmtId="0" fontId="7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0" fontId="5" fillId="0" borderId="60" xfId="4" applyFill="1" applyBorder="1" applyAlignment="1">
      <alignment horizontal="center" vertical="center"/>
    </xf>
    <xf numFmtId="0" fontId="5" fillId="0" borderId="17" xfId="4" applyFill="1" applyBorder="1">
      <alignment vertical="center"/>
    </xf>
    <xf numFmtId="0" fontId="5" fillId="0" borderId="54" xfId="4" applyFill="1" applyBorder="1">
      <alignment vertical="center"/>
    </xf>
    <xf numFmtId="38" fontId="5" fillId="0" borderId="60" xfId="3" applyFill="1" applyBorder="1">
      <alignment vertical="center"/>
    </xf>
    <xf numFmtId="14" fontId="5" fillId="0" borderId="54" xfId="4" applyNumberFormat="1" applyFill="1" applyBorder="1">
      <alignment vertical="center"/>
    </xf>
    <xf numFmtId="14" fontId="5" fillId="0" borderId="57" xfId="4" applyNumberFormat="1" applyFill="1" applyBorder="1" applyAlignment="1">
      <alignment horizontal="right" vertical="center"/>
    </xf>
    <xf numFmtId="14" fontId="5" fillId="0" borderId="59" xfId="4" applyNumberFormat="1" applyFill="1" applyBorder="1">
      <alignment vertical="center"/>
    </xf>
    <xf numFmtId="0" fontId="5" fillId="0" borderId="58" xfId="4" applyNumberFormat="1" applyFill="1" applyBorder="1">
      <alignment vertical="center"/>
    </xf>
    <xf numFmtId="0" fontId="5" fillId="0" borderId="55" xfId="4" applyFill="1" applyBorder="1">
      <alignment vertical="center"/>
    </xf>
    <xf numFmtId="177" fontId="5" fillId="0" borderId="17" xfId="4" applyNumberFormat="1" applyFill="1" applyBorder="1">
      <alignment vertical="center"/>
    </xf>
    <xf numFmtId="38" fontId="5" fillId="0" borderId="54" xfId="3" applyFill="1" applyBorder="1">
      <alignment vertical="center"/>
    </xf>
    <xf numFmtId="38" fontId="5" fillId="0" borderId="55" xfId="3" applyFill="1" applyBorder="1">
      <alignment vertical="center"/>
    </xf>
    <xf numFmtId="38" fontId="5" fillId="0" borderId="57" xfId="3" applyFill="1" applyBorder="1">
      <alignment vertical="center"/>
    </xf>
    <xf numFmtId="38" fontId="5" fillId="0" borderId="17" xfId="3" applyFill="1" applyBorder="1">
      <alignment vertical="center"/>
    </xf>
    <xf numFmtId="38" fontId="5" fillId="0" borderId="56" xfId="3" applyFill="1" applyBorder="1">
      <alignment vertical="center"/>
    </xf>
    <xf numFmtId="177" fontId="5" fillId="0" borderId="54" xfId="3" applyNumberFormat="1" applyFill="1" applyBorder="1">
      <alignment vertical="center"/>
    </xf>
    <xf numFmtId="38" fontId="5" fillId="0" borderId="53" xfId="3" applyFill="1" applyBorder="1">
      <alignment vertical="center"/>
    </xf>
    <xf numFmtId="38" fontId="5" fillId="0" borderId="52" xfId="3" applyFill="1" applyBorder="1">
      <alignment vertical="center"/>
    </xf>
    <xf numFmtId="38" fontId="5" fillId="0" borderId="17" xfId="3" applyFont="1" applyFill="1" applyBorder="1" applyAlignment="1">
      <alignment horizontal="right" vertical="center"/>
    </xf>
    <xf numFmtId="38" fontId="5" fillId="0" borderId="53" xfId="3" applyFont="1" applyFill="1" applyBorder="1" applyAlignment="1">
      <alignment horizontal="right" vertical="center"/>
    </xf>
    <xf numFmtId="38" fontId="5" fillId="0" borderId="52" xfId="3" applyFont="1" applyFill="1" applyBorder="1" applyAlignment="1">
      <alignment horizontal="right"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0" fontId="5" fillId="0" borderId="109" xfId="4" applyFill="1" applyBorder="1" applyAlignment="1">
      <alignment horizontal="center" vertical="center"/>
    </xf>
    <xf numFmtId="0" fontId="5" fillId="0" borderId="110" xfId="4" applyFill="1" applyBorder="1">
      <alignment vertical="center"/>
    </xf>
    <xf numFmtId="0" fontId="5" fillId="0" borderId="111" xfId="4" applyFill="1" applyBorder="1">
      <alignment vertical="center"/>
    </xf>
    <xf numFmtId="38" fontId="5" fillId="0" borderId="109" xfId="3" applyFill="1" applyBorder="1">
      <alignment vertical="center"/>
    </xf>
    <xf numFmtId="14" fontId="5" fillId="0" borderId="111" xfId="4" applyNumberFormat="1" applyFill="1" applyBorder="1">
      <alignment vertical="center"/>
    </xf>
    <xf numFmtId="14" fontId="5" fillId="0" borderId="112" xfId="4" applyNumberFormat="1" applyFill="1" applyBorder="1" applyAlignment="1">
      <alignment horizontal="right" vertical="center"/>
    </xf>
    <xf numFmtId="14" fontId="5" fillId="0" borderId="113" xfId="4" applyNumberFormat="1" applyFill="1" applyBorder="1">
      <alignment vertical="center"/>
    </xf>
    <xf numFmtId="0" fontId="5" fillId="0" borderId="114" xfId="4" applyNumberFormat="1" applyFill="1" applyBorder="1">
      <alignment vertical="center"/>
    </xf>
    <xf numFmtId="0" fontId="5" fillId="0" borderId="115" xfId="4" applyFill="1" applyBorder="1">
      <alignment vertical="center"/>
    </xf>
    <xf numFmtId="177" fontId="5" fillId="0" borderId="110" xfId="4" applyNumberFormat="1" applyFill="1" applyBorder="1">
      <alignment vertical="center"/>
    </xf>
    <xf numFmtId="38" fontId="5" fillId="0" borderId="111" xfId="3" applyFill="1" applyBorder="1">
      <alignment vertical="center"/>
    </xf>
    <xf numFmtId="38" fontId="5" fillId="0" borderId="115" xfId="3" applyFill="1" applyBorder="1">
      <alignment vertical="center"/>
    </xf>
    <xf numFmtId="38" fontId="5" fillId="0" borderId="112" xfId="3" applyFill="1" applyBorder="1">
      <alignment vertical="center"/>
    </xf>
    <xf numFmtId="38" fontId="5" fillId="0" borderId="110" xfId="3" applyFill="1" applyBorder="1">
      <alignment vertical="center"/>
    </xf>
    <xf numFmtId="38" fontId="5" fillId="0" borderId="116" xfId="3" applyFill="1" applyBorder="1">
      <alignment vertical="center"/>
    </xf>
    <xf numFmtId="38" fontId="5" fillId="0" borderId="110" xfId="3" applyFont="1" applyFill="1" applyBorder="1" applyAlignment="1">
      <alignment horizontal="right" vertical="center"/>
    </xf>
    <xf numFmtId="177" fontId="5" fillId="0" borderId="111" xfId="3" applyNumberFormat="1" applyFill="1" applyBorder="1">
      <alignment vertical="center"/>
    </xf>
    <xf numFmtId="38" fontId="5" fillId="0" borderId="117" xfId="3" applyFont="1" applyFill="1" applyBorder="1" applyAlignment="1">
      <alignment horizontal="right" vertical="center"/>
    </xf>
    <xf numFmtId="38" fontId="5" fillId="0" borderId="118" xfId="3" applyFont="1" applyFill="1" applyBorder="1" applyAlignment="1">
      <alignment horizontal="right" vertical="center"/>
    </xf>
    <xf numFmtId="0" fontId="5" fillId="5" borderId="119" xfId="4" applyFill="1" applyBorder="1" applyAlignment="1">
      <alignment horizontal="center" vertical="center"/>
    </xf>
    <xf numFmtId="0" fontId="5" fillId="5" borderId="120" xfId="4" applyFill="1" applyBorder="1">
      <alignment vertical="center"/>
    </xf>
    <xf numFmtId="0" fontId="5" fillId="5" borderId="121" xfId="4" applyFill="1" applyBorder="1">
      <alignment vertical="center"/>
    </xf>
    <xf numFmtId="38" fontId="5" fillId="5" borderId="119" xfId="3" applyFill="1" applyBorder="1">
      <alignment vertical="center"/>
    </xf>
    <xf numFmtId="14" fontId="5" fillId="5" borderId="121" xfId="4" applyNumberFormat="1" applyFill="1" applyBorder="1">
      <alignment vertical="center"/>
    </xf>
    <xf numFmtId="14" fontId="5" fillId="5" borderId="122" xfId="4" applyNumberFormat="1" applyFill="1" applyBorder="1" applyAlignment="1">
      <alignment horizontal="right" vertical="center"/>
    </xf>
    <xf numFmtId="14" fontId="5" fillId="5" borderId="123" xfId="4" applyNumberFormat="1" applyFill="1" applyBorder="1">
      <alignment vertical="center"/>
    </xf>
    <xf numFmtId="0" fontId="5" fillId="5" borderId="124" xfId="4" applyNumberFormat="1" applyFill="1" applyBorder="1">
      <alignment vertical="center"/>
    </xf>
    <xf numFmtId="0" fontId="5" fillId="5" borderId="125" xfId="4" applyFill="1" applyBorder="1">
      <alignment vertical="center"/>
    </xf>
    <xf numFmtId="177" fontId="5" fillId="5" borderId="120" xfId="4" applyNumberFormat="1" applyFill="1" applyBorder="1">
      <alignment vertical="center"/>
    </xf>
    <xf numFmtId="38" fontId="5" fillId="5" borderId="121" xfId="3" applyFill="1" applyBorder="1">
      <alignment vertical="center"/>
    </xf>
    <xf numFmtId="38" fontId="5" fillId="5" borderId="125" xfId="3" applyFill="1" applyBorder="1">
      <alignment vertical="center"/>
    </xf>
    <xf numFmtId="38" fontId="5" fillId="5" borderId="122" xfId="3" applyFill="1" applyBorder="1">
      <alignment vertical="center"/>
    </xf>
    <xf numFmtId="38" fontId="5" fillId="5" borderId="120" xfId="3" applyFill="1" applyBorder="1">
      <alignment vertical="center"/>
    </xf>
    <xf numFmtId="38" fontId="5" fillId="5" borderId="126" xfId="3" applyFill="1" applyBorder="1">
      <alignment vertical="center"/>
    </xf>
    <xf numFmtId="38" fontId="5" fillId="5" borderId="120" xfId="3" applyFont="1" applyFill="1" applyBorder="1" applyAlignment="1">
      <alignment horizontal="right" vertical="center"/>
    </xf>
    <xf numFmtId="177" fontId="5" fillId="5" borderId="121" xfId="3" applyNumberFormat="1" applyFill="1" applyBorder="1">
      <alignment vertical="center"/>
    </xf>
    <xf numFmtId="38" fontId="5" fillId="5" borderId="127" xfId="3" applyFont="1" applyFill="1" applyBorder="1" applyAlignment="1">
      <alignment horizontal="right" vertical="center"/>
    </xf>
    <xf numFmtId="38" fontId="5" fillId="5" borderId="128" xfId="3" applyFont="1" applyFill="1" applyBorder="1" applyAlignment="1">
      <alignment horizontal="right" vertical="center"/>
    </xf>
  </cellXfs>
  <cellStyles count="5">
    <cellStyle name="桁区切り 2" xfId="2" xr:uid="{00000000-0005-0000-0000-000000000000}"/>
    <cellStyle name="桁区切り 2 2" xfId="3" xr:uid="{00000000-0005-0000-0000-000001000000}"/>
    <cellStyle name="標準" xfId="0" builtinId="0"/>
    <cellStyle name="標準 2" xfId="4" xr:uid="{00000000-0005-0000-0000-000003000000}"/>
    <cellStyle name="標準_JCS35期12月ﾌﾟﾛｼﾞｪｸﾄ一覧表" xfId="1" xr:uid="{00000000-0005-0000-0000-000004000000}"/>
  </cellStyles>
  <dxfs count="12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699"/>
  <sheetViews>
    <sheetView showGridLines="0" tabSelected="1" zoomScale="75" zoomScaleNormal="75" workbookViewId="0">
      <pane xSplit="8" ySplit="5" topLeftCell="R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1.75" style="6" bestFit="1" customWidth="1"/>
    <col min="9" max="9" width="9.375" style="6" customWidth="1"/>
    <col min="10" max="10" width="7.5" style="6" bestFit="1" customWidth="1"/>
    <col min="11" max="11" width="9.25" style="6" customWidth="1"/>
    <col min="12" max="12" width="11.75" style="6" customWidth="1"/>
    <col min="13" max="13" width="10.625" style="6" bestFit="1" customWidth="1"/>
    <col min="14" max="14" width="11.75" style="6" bestFit="1" customWidth="1"/>
    <col min="15" max="15" width="10.625" style="6" bestFit="1" customWidth="1"/>
    <col min="16" max="16" width="9.125" style="6" bestFit="1" customWidth="1"/>
    <col min="17" max="20" width="10.625" style="6" bestFit="1" customWidth="1"/>
    <col min="21" max="21" width="11.75" style="6" bestFit="1" customWidth="1"/>
    <col min="22" max="22" width="10.625" style="6" bestFit="1" customWidth="1"/>
    <col min="23" max="23" width="11.75" style="6" bestFit="1" customWidth="1"/>
    <col min="24" max="24" width="10.625" style="6" bestFit="1" customWidth="1"/>
    <col min="25" max="25" width="7.375" style="8" customWidth="1"/>
    <col min="26" max="26" width="11.5" style="6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1017</v>
      </c>
      <c r="C1" s="2"/>
      <c r="D1" s="3"/>
      <c r="E1" s="3"/>
      <c r="F1" s="220"/>
      <c r="G1" s="220"/>
      <c r="H1" s="4"/>
      <c r="I1" s="221">
        <v>44470</v>
      </c>
      <c r="J1" s="221"/>
      <c r="K1" s="5" t="s">
        <v>1018</v>
      </c>
      <c r="L1" s="4">
        <v>44530</v>
      </c>
      <c r="Y1" s="2"/>
      <c r="Z1" s="1"/>
      <c r="AA1" s="7" t="s">
        <v>1019</v>
      </c>
      <c r="AB1" s="8"/>
      <c r="AC1" s="8"/>
    </row>
    <row r="2" spans="2:30" x14ac:dyDescent="0.15">
      <c r="B2" s="9" t="s">
        <v>1020</v>
      </c>
      <c r="C2" s="2"/>
      <c r="F2" s="11"/>
      <c r="G2" s="11"/>
      <c r="Y2" s="2"/>
      <c r="Z2" s="12"/>
      <c r="AA2" s="12" t="s">
        <v>1260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1021</v>
      </c>
      <c r="AB3" s="11"/>
      <c r="AC3" s="11"/>
    </row>
    <row r="4" spans="2:30" ht="13.5" customHeight="1" x14ac:dyDescent="0.15">
      <c r="B4" s="222" t="s">
        <v>1022</v>
      </c>
      <c r="C4" s="224" t="s">
        <v>1023</v>
      </c>
      <c r="D4" s="15"/>
      <c r="E4" s="15"/>
      <c r="F4" s="16"/>
      <c r="G4" s="17"/>
      <c r="H4" s="226" t="s">
        <v>1024</v>
      </c>
      <c r="I4" s="228" t="s">
        <v>1</v>
      </c>
      <c r="J4" s="228"/>
      <c r="K4" s="229"/>
      <c r="L4" s="230" t="s">
        <v>2</v>
      </c>
      <c r="M4" s="228"/>
      <c r="N4" s="229"/>
      <c r="O4" s="230" t="s">
        <v>3</v>
      </c>
      <c r="P4" s="228"/>
      <c r="Q4" s="229"/>
      <c r="R4" s="228" t="s">
        <v>4</v>
      </c>
      <c r="S4" s="228"/>
      <c r="T4" s="231"/>
      <c r="U4" s="232" t="s">
        <v>5</v>
      </c>
      <c r="V4" s="228"/>
      <c r="W4" s="228"/>
      <c r="X4" s="233" t="s">
        <v>1025</v>
      </c>
      <c r="Y4" s="234"/>
      <c r="Z4" s="218" t="s">
        <v>1026</v>
      </c>
      <c r="AA4" s="219"/>
      <c r="AB4" s="18"/>
      <c r="AC4" s="18"/>
    </row>
    <row r="5" spans="2:30" s="37" customFormat="1" ht="28.5" customHeight="1" x14ac:dyDescent="0.15">
      <c r="B5" s="223"/>
      <c r="C5" s="225"/>
      <c r="D5" s="19" t="s">
        <v>1027</v>
      </c>
      <c r="E5" s="20" t="s">
        <v>1028</v>
      </c>
      <c r="F5" s="21" t="s">
        <v>1029</v>
      </c>
      <c r="G5" s="22" t="s">
        <v>1030</v>
      </c>
      <c r="H5" s="227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1031</v>
      </c>
      <c r="V5" s="27" t="s">
        <v>8</v>
      </c>
      <c r="W5" s="31" t="s">
        <v>1032</v>
      </c>
      <c r="X5" s="32" t="s">
        <v>1033</v>
      </c>
      <c r="Y5" s="33" t="s">
        <v>6</v>
      </c>
      <c r="Z5" s="34" t="s">
        <v>1034</v>
      </c>
      <c r="AA5" s="35" t="s">
        <v>6</v>
      </c>
      <c r="AB5" s="36" t="s">
        <v>1035</v>
      </c>
      <c r="AC5" s="36" t="s">
        <v>1036</v>
      </c>
    </row>
    <row r="6" spans="2:30" x14ac:dyDescent="0.15">
      <c r="B6" s="38" t="s">
        <v>1038</v>
      </c>
      <c r="C6" s="39" t="s">
        <v>37</v>
      </c>
      <c r="D6" s="39" t="s">
        <v>965</v>
      </c>
      <c r="E6" s="39"/>
      <c r="F6" s="40" t="s">
        <v>859</v>
      </c>
      <c r="G6" s="40" t="s">
        <v>873</v>
      </c>
      <c r="H6" s="41">
        <v>1240000</v>
      </c>
      <c r="I6" s="42">
        <v>0</v>
      </c>
      <c r="J6" s="43">
        <v>0</v>
      </c>
      <c r="K6" s="41">
        <v>0</v>
      </c>
      <c r="L6" s="42">
        <v>878828</v>
      </c>
      <c r="M6" s="43">
        <v>166934</v>
      </c>
      <c r="N6" s="41">
        <v>1045762</v>
      </c>
      <c r="O6" s="42">
        <v>0</v>
      </c>
      <c r="P6" s="43">
        <v>0</v>
      </c>
      <c r="Q6" s="41">
        <v>0</v>
      </c>
      <c r="R6" s="42">
        <v>1760</v>
      </c>
      <c r="S6" s="43">
        <v>29961</v>
      </c>
      <c r="T6" s="44">
        <v>31721</v>
      </c>
      <c r="U6" s="45">
        <v>880588</v>
      </c>
      <c r="V6" s="43">
        <v>196895</v>
      </c>
      <c r="W6" s="44">
        <v>1077483</v>
      </c>
      <c r="X6" s="45">
        <v>162517</v>
      </c>
      <c r="Y6" s="46">
        <v>13.11</v>
      </c>
      <c r="Z6" s="47">
        <f>H6-U6</f>
        <v>359412</v>
      </c>
      <c r="AA6" s="46">
        <f>IF(H6=0,0,ROUND(Z6/H6%,2))</f>
        <v>28.98</v>
      </c>
      <c r="AB6" s="48" t="s">
        <v>877</v>
      </c>
      <c r="AC6" s="48" t="s">
        <v>857</v>
      </c>
      <c r="AD6" s="49"/>
    </row>
    <row r="7" spans="2:30" x14ac:dyDescent="0.15">
      <c r="B7" s="38" t="s">
        <v>38</v>
      </c>
      <c r="C7" s="39" t="s">
        <v>39</v>
      </c>
      <c r="D7" s="39" t="s">
        <v>965</v>
      </c>
      <c r="E7" s="39" t="s">
        <v>1220</v>
      </c>
      <c r="F7" s="40" t="s">
        <v>859</v>
      </c>
      <c r="G7" s="40" t="s">
        <v>873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70" si="0">H7-U7</f>
        <v>146109</v>
      </c>
      <c r="AA7" s="46">
        <f t="shared" ref="AA7:AA70" si="1">IF(H7=0,0,ROUND(Z7/H7%,2))</f>
        <v>23.57</v>
      </c>
      <c r="AB7" s="48" t="s">
        <v>877</v>
      </c>
      <c r="AC7" s="48" t="s">
        <v>857</v>
      </c>
      <c r="AD7" s="49"/>
    </row>
    <row r="8" spans="2:30" x14ac:dyDescent="0.15">
      <c r="B8" s="38" t="s">
        <v>40</v>
      </c>
      <c r="C8" s="39" t="s">
        <v>41</v>
      </c>
      <c r="D8" s="39" t="s">
        <v>965</v>
      </c>
      <c r="E8" s="39" t="s">
        <v>1221</v>
      </c>
      <c r="F8" s="40" t="s">
        <v>859</v>
      </c>
      <c r="G8" s="40" t="s">
        <v>873</v>
      </c>
      <c r="H8" s="41">
        <v>620000</v>
      </c>
      <c r="I8" s="42">
        <v>0</v>
      </c>
      <c r="J8" s="43">
        <v>0</v>
      </c>
      <c r="K8" s="41">
        <v>0</v>
      </c>
      <c r="L8" s="42">
        <v>405377</v>
      </c>
      <c r="M8" s="43">
        <v>74017</v>
      </c>
      <c r="N8" s="41">
        <v>479394</v>
      </c>
      <c r="O8" s="42">
        <v>0</v>
      </c>
      <c r="P8" s="43">
        <v>0</v>
      </c>
      <c r="Q8" s="41">
        <v>0</v>
      </c>
      <c r="R8" s="42">
        <v>1320</v>
      </c>
      <c r="S8" s="43">
        <v>13584</v>
      </c>
      <c r="T8" s="44">
        <v>14904</v>
      </c>
      <c r="U8" s="45">
        <v>406697</v>
      </c>
      <c r="V8" s="43">
        <v>87601</v>
      </c>
      <c r="W8" s="44">
        <v>494298</v>
      </c>
      <c r="X8" s="45">
        <v>125702</v>
      </c>
      <c r="Y8" s="46">
        <v>20.27</v>
      </c>
      <c r="Z8" s="47">
        <f t="shared" si="0"/>
        <v>213303</v>
      </c>
      <c r="AA8" s="46">
        <f t="shared" si="1"/>
        <v>34.4</v>
      </c>
      <c r="AB8" s="48" t="s">
        <v>877</v>
      </c>
      <c r="AC8" s="48" t="s">
        <v>857</v>
      </c>
      <c r="AD8" s="49"/>
    </row>
    <row r="9" spans="2:30" x14ac:dyDescent="0.15">
      <c r="B9" s="38" t="s">
        <v>0</v>
      </c>
      <c r="C9" s="39" t="s">
        <v>0</v>
      </c>
      <c r="D9" s="39"/>
      <c r="E9" s="39"/>
      <c r="F9" s="40"/>
      <c r="G9" s="40"/>
      <c r="H9" s="41"/>
      <c r="I9" s="42"/>
      <c r="J9" s="43"/>
      <c r="K9" s="41"/>
      <c r="L9" s="42"/>
      <c r="M9" s="43"/>
      <c r="N9" s="41"/>
      <c r="O9" s="42"/>
      <c r="P9" s="43"/>
      <c r="Q9" s="41"/>
      <c r="R9" s="42"/>
      <c r="S9" s="43"/>
      <c r="T9" s="44"/>
      <c r="U9" s="45"/>
      <c r="V9" s="43"/>
      <c r="W9" s="44"/>
      <c r="X9" s="45"/>
      <c r="Y9" s="46"/>
      <c r="Z9" s="47"/>
      <c r="AA9" s="46"/>
      <c r="AB9" s="48"/>
      <c r="AC9" s="48"/>
      <c r="AD9" s="49"/>
    </row>
    <row r="10" spans="2:30" x14ac:dyDescent="0.15">
      <c r="B10" s="38" t="s">
        <v>1039</v>
      </c>
      <c r="C10" s="39" t="s">
        <v>42</v>
      </c>
      <c r="D10" s="39" t="s">
        <v>1000</v>
      </c>
      <c r="E10" s="39"/>
      <c r="F10" s="40" t="s">
        <v>860</v>
      </c>
      <c r="G10" s="40" t="s">
        <v>867</v>
      </c>
      <c r="H10" s="41">
        <v>6300000</v>
      </c>
      <c r="I10" s="42">
        <v>0</v>
      </c>
      <c r="J10" s="43">
        <v>0</v>
      </c>
      <c r="K10" s="41">
        <v>0</v>
      </c>
      <c r="L10" s="42">
        <v>4400878</v>
      </c>
      <c r="M10" s="43">
        <v>687724</v>
      </c>
      <c r="N10" s="41">
        <v>5088602</v>
      </c>
      <c r="O10" s="42">
        <v>0</v>
      </c>
      <c r="P10" s="43">
        <v>0</v>
      </c>
      <c r="Q10" s="41">
        <v>0</v>
      </c>
      <c r="R10" s="42">
        <v>151666</v>
      </c>
      <c r="S10" s="43">
        <v>239421</v>
      </c>
      <c r="T10" s="44">
        <v>391087</v>
      </c>
      <c r="U10" s="45">
        <v>4552544</v>
      </c>
      <c r="V10" s="43">
        <v>927145</v>
      </c>
      <c r="W10" s="44">
        <v>5479689</v>
      </c>
      <c r="X10" s="45">
        <v>820311</v>
      </c>
      <c r="Y10" s="46">
        <v>13.02</v>
      </c>
      <c r="Z10" s="47">
        <f t="shared" si="0"/>
        <v>1747456</v>
      </c>
      <c r="AA10" s="46">
        <f t="shared" si="1"/>
        <v>27.74</v>
      </c>
      <c r="AB10" s="48" t="s">
        <v>887</v>
      </c>
      <c r="AC10" s="48" t="s">
        <v>857</v>
      </c>
      <c r="AD10" s="49"/>
    </row>
    <row r="11" spans="2:30" x14ac:dyDescent="0.15">
      <c r="B11" s="38" t="s">
        <v>43</v>
      </c>
      <c r="C11" s="39" t="s">
        <v>44</v>
      </c>
      <c r="D11" s="39" t="s">
        <v>1000</v>
      </c>
      <c r="E11" s="39" t="s">
        <v>1220</v>
      </c>
      <c r="F11" s="40" t="s">
        <v>860</v>
      </c>
      <c r="G11" s="40" t="s">
        <v>867</v>
      </c>
      <c r="H11" s="41">
        <v>3150000</v>
      </c>
      <c r="I11" s="42">
        <v>0</v>
      </c>
      <c r="J11" s="43">
        <v>0</v>
      </c>
      <c r="K11" s="41">
        <v>0</v>
      </c>
      <c r="L11" s="42">
        <v>2152568</v>
      </c>
      <c r="M11" s="43">
        <v>351041</v>
      </c>
      <c r="N11" s="41">
        <v>2503609</v>
      </c>
      <c r="O11" s="42">
        <v>0</v>
      </c>
      <c r="P11" s="43">
        <v>0</v>
      </c>
      <c r="Q11" s="41">
        <v>0</v>
      </c>
      <c r="R11" s="42">
        <v>75060</v>
      </c>
      <c r="S11" s="43">
        <v>125908</v>
      </c>
      <c r="T11" s="44">
        <v>200968</v>
      </c>
      <c r="U11" s="45">
        <v>2227628</v>
      </c>
      <c r="V11" s="43">
        <v>476949</v>
      </c>
      <c r="W11" s="44">
        <v>2704577</v>
      </c>
      <c r="X11" s="45">
        <v>445423</v>
      </c>
      <c r="Y11" s="46">
        <v>14.14</v>
      </c>
      <c r="Z11" s="47">
        <f t="shared" si="0"/>
        <v>922372</v>
      </c>
      <c r="AA11" s="46">
        <f t="shared" si="1"/>
        <v>29.28</v>
      </c>
      <c r="AB11" s="48" t="s">
        <v>887</v>
      </c>
      <c r="AC11" s="48" t="s">
        <v>857</v>
      </c>
      <c r="AD11" s="49"/>
    </row>
    <row r="12" spans="2:30" x14ac:dyDescent="0.15">
      <c r="B12" s="38" t="s">
        <v>45</v>
      </c>
      <c r="C12" s="39" t="s">
        <v>46</v>
      </c>
      <c r="D12" s="39" t="s">
        <v>1000</v>
      </c>
      <c r="E12" s="39" t="s">
        <v>1221</v>
      </c>
      <c r="F12" s="40" t="s">
        <v>860</v>
      </c>
      <c r="G12" s="40" t="s">
        <v>867</v>
      </c>
      <c r="H12" s="41">
        <v>3150000</v>
      </c>
      <c r="I12" s="42">
        <v>0</v>
      </c>
      <c r="J12" s="43">
        <v>0</v>
      </c>
      <c r="K12" s="41">
        <v>0</v>
      </c>
      <c r="L12" s="42">
        <v>2248310</v>
      </c>
      <c r="M12" s="43">
        <v>336683</v>
      </c>
      <c r="N12" s="41">
        <v>2584993</v>
      </c>
      <c r="O12" s="42">
        <v>0</v>
      </c>
      <c r="P12" s="43">
        <v>0</v>
      </c>
      <c r="Q12" s="41">
        <v>0</v>
      </c>
      <c r="R12" s="42">
        <v>76606</v>
      </c>
      <c r="S12" s="43">
        <v>113513</v>
      </c>
      <c r="T12" s="44">
        <v>190119</v>
      </c>
      <c r="U12" s="45">
        <v>2324916</v>
      </c>
      <c r="V12" s="43">
        <v>450196</v>
      </c>
      <c r="W12" s="44">
        <v>2775112</v>
      </c>
      <c r="X12" s="45">
        <v>374888</v>
      </c>
      <c r="Y12" s="46">
        <v>11.9</v>
      </c>
      <c r="Z12" s="47">
        <f t="shared" si="0"/>
        <v>825084</v>
      </c>
      <c r="AA12" s="46">
        <f t="shared" si="1"/>
        <v>26.19</v>
      </c>
      <c r="AB12" s="48" t="s">
        <v>887</v>
      </c>
      <c r="AC12" s="48" t="s">
        <v>857</v>
      </c>
      <c r="AD12" s="49"/>
    </row>
    <row r="13" spans="2:30" x14ac:dyDescent="0.15">
      <c r="B13" s="38" t="s">
        <v>0</v>
      </c>
      <c r="C13" s="39" t="s">
        <v>0</v>
      </c>
      <c r="D13" s="39"/>
      <c r="E13" s="39"/>
      <c r="F13" s="40"/>
      <c r="G13" s="40"/>
      <c r="H13" s="41"/>
      <c r="I13" s="42"/>
      <c r="J13" s="43"/>
      <c r="K13" s="41"/>
      <c r="L13" s="42"/>
      <c r="M13" s="43"/>
      <c r="N13" s="41"/>
      <c r="O13" s="42"/>
      <c r="P13" s="43"/>
      <c r="Q13" s="41"/>
      <c r="R13" s="42"/>
      <c r="S13" s="43"/>
      <c r="T13" s="44"/>
      <c r="U13" s="45"/>
      <c r="V13" s="43"/>
      <c r="W13" s="44"/>
      <c r="X13" s="45"/>
      <c r="Y13" s="46"/>
      <c r="Z13" s="47"/>
      <c r="AA13" s="46"/>
      <c r="AB13" s="48"/>
      <c r="AC13" s="48"/>
      <c r="AD13" s="49"/>
    </row>
    <row r="14" spans="2:30" x14ac:dyDescent="0.15">
      <c r="B14" s="38" t="s">
        <v>1040</v>
      </c>
      <c r="C14" s="39" t="s">
        <v>47</v>
      </c>
      <c r="D14" s="39" t="s">
        <v>954</v>
      </c>
      <c r="E14" s="39"/>
      <c r="F14" s="40" t="s">
        <v>858</v>
      </c>
      <c r="G14" s="40" t="s">
        <v>864</v>
      </c>
      <c r="H14" s="41">
        <v>1084496</v>
      </c>
      <c r="I14" s="42">
        <v>0</v>
      </c>
      <c r="J14" s="43">
        <v>0</v>
      </c>
      <c r="K14" s="41">
        <v>0</v>
      </c>
      <c r="L14" s="42">
        <v>774589</v>
      </c>
      <c r="M14" s="43">
        <v>185473</v>
      </c>
      <c r="N14" s="41">
        <v>960062</v>
      </c>
      <c r="O14" s="42">
        <v>0</v>
      </c>
      <c r="P14" s="43">
        <v>0</v>
      </c>
      <c r="Q14" s="41">
        <v>0</v>
      </c>
      <c r="R14" s="42">
        <v>0</v>
      </c>
      <c r="S14" s="43">
        <v>70598</v>
      </c>
      <c r="T14" s="44">
        <v>70598</v>
      </c>
      <c r="U14" s="45">
        <v>774589</v>
      </c>
      <c r="V14" s="43">
        <v>256071</v>
      </c>
      <c r="W14" s="44">
        <v>1030660</v>
      </c>
      <c r="X14" s="45">
        <v>53836</v>
      </c>
      <c r="Y14" s="46">
        <v>4.96</v>
      </c>
      <c r="Z14" s="47">
        <f t="shared" si="0"/>
        <v>309907</v>
      </c>
      <c r="AA14" s="46">
        <f t="shared" si="1"/>
        <v>28.58</v>
      </c>
      <c r="AB14" s="48" t="s">
        <v>877</v>
      </c>
      <c r="AC14" s="48" t="s">
        <v>857</v>
      </c>
      <c r="AD14" s="49"/>
    </row>
    <row r="15" spans="2:30" x14ac:dyDescent="0.15">
      <c r="B15" s="38" t="s">
        <v>48</v>
      </c>
      <c r="C15" s="39" t="s">
        <v>49</v>
      </c>
      <c r="D15" s="39" t="s">
        <v>954</v>
      </c>
      <c r="E15" s="39" t="s">
        <v>1220</v>
      </c>
      <c r="F15" s="40" t="s">
        <v>858</v>
      </c>
      <c r="G15" s="40" t="s">
        <v>864</v>
      </c>
      <c r="H15" s="41">
        <v>616387</v>
      </c>
      <c r="I15" s="42">
        <v>0</v>
      </c>
      <c r="J15" s="43">
        <v>0</v>
      </c>
      <c r="K15" s="41">
        <v>0</v>
      </c>
      <c r="L15" s="42">
        <v>425479</v>
      </c>
      <c r="M15" s="43">
        <v>103767</v>
      </c>
      <c r="N15" s="41">
        <v>529246</v>
      </c>
      <c r="O15" s="42">
        <v>0</v>
      </c>
      <c r="P15" s="43">
        <v>0</v>
      </c>
      <c r="Q15" s="41">
        <v>0</v>
      </c>
      <c r="R15" s="42">
        <v>0</v>
      </c>
      <c r="S15" s="43">
        <v>39093</v>
      </c>
      <c r="T15" s="44">
        <v>39093</v>
      </c>
      <c r="U15" s="45">
        <v>425479</v>
      </c>
      <c r="V15" s="43">
        <v>142860</v>
      </c>
      <c r="W15" s="44">
        <v>568339</v>
      </c>
      <c r="X15" s="45">
        <v>48048</v>
      </c>
      <c r="Y15" s="46">
        <v>7.8</v>
      </c>
      <c r="Z15" s="47">
        <f t="shared" si="0"/>
        <v>190908</v>
      </c>
      <c r="AA15" s="46">
        <f t="shared" si="1"/>
        <v>30.97</v>
      </c>
      <c r="AB15" s="48" t="s">
        <v>877</v>
      </c>
      <c r="AC15" s="48" t="s">
        <v>857</v>
      </c>
      <c r="AD15" s="49"/>
    </row>
    <row r="16" spans="2:30" x14ac:dyDescent="0.15">
      <c r="B16" s="38" t="s">
        <v>50</v>
      </c>
      <c r="C16" s="39" t="s">
        <v>51</v>
      </c>
      <c r="D16" s="39" t="s">
        <v>954</v>
      </c>
      <c r="E16" s="39" t="s">
        <v>1221</v>
      </c>
      <c r="F16" s="40" t="s">
        <v>858</v>
      </c>
      <c r="G16" s="40" t="s">
        <v>864</v>
      </c>
      <c r="H16" s="41">
        <v>468109</v>
      </c>
      <c r="I16" s="42">
        <v>0</v>
      </c>
      <c r="J16" s="43">
        <v>0</v>
      </c>
      <c r="K16" s="41">
        <v>0</v>
      </c>
      <c r="L16" s="42">
        <v>349110</v>
      </c>
      <c r="M16" s="43">
        <v>81706</v>
      </c>
      <c r="N16" s="41">
        <v>430816</v>
      </c>
      <c r="O16" s="42">
        <v>0</v>
      </c>
      <c r="P16" s="43">
        <v>0</v>
      </c>
      <c r="Q16" s="41">
        <v>0</v>
      </c>
      <c r="R16" s="42">
        <v>0</v>
      </c>
      <c r="S16" s="43">
        <v>31505</v>
      </c>
      <c r="T16" s="44">
        <v>31505</v>
      </c>
      <c r="U16" s="45">
        <v>349110</v>
      </c>
      <c r="V16" s="43">
        <v>113211</v>
      </c>
      <c r="W16" s="44">
        <v>462321</v>
      </c>
      <c r="X16" s="45">
        <v>5788</v>
      </c>
      <c r="Y16" s="46">
        <v>1.24</v>
      </c>
      <c r="Z16" s="47">
        <f t="shared" si="0"/>
        <v>118999</v>
      </c>
      <c r="AA16" s="46">
        <f t="shared" si="1"/>
        <v>25.42</v>
      </c>
      <c r="AB16" s="48" t="s">
        <v>877</v>
      </c>
      <c r="AC16" s="48" t="s">
        <v>857</v>
      </c>
      <c r="AD16" s="49"/>
    </row>
    <row r="17" spans="2:30" x14ac:dyDescent="0.15">
      <c r="B17" s="38" t="s">
        <v>0</v>
      </c>
      <c r="C17" s="39" t="s">
        <v>0</v>
      </c>
      <c r="D17" s="39"/>
      <c r="E17" s="39"/>
      <c r="F17" s="40"/>
      <c r="G17" s="40"/>
      <c r="H17" s="41"/>
      <c r="I17" s="42"/>
      <c r="J17" s="43"/>
      <c r="K17" s="41"/>
      <c r="L17" s="42"/>
      <c r="M17" s="43"/>
      <c r="N17" s="41"/>
      <c r="O17" s="42"/>
      <c r="P17" s="43"/>
      <c r="Q17" s="41"/>
      <c r="R17" s="42"/>
      <c r="S17" s="43"/>
      <c r="T17" s="44"/>
      <c r="U17" s="45"/>
      <c r="V17" s="43"/>
      <c r="W17" s="44"/>
      <c r="X17" s="45"/>
      <c r="Y17" s="46"/>
      <c r="Z17" s="47"/>
      <c r="AA17" s="46"/>
      <c r="AB17" s="48"/>
      <c r="AC17" s="48"/>
      <c r="AD17" s="49"/>
    </row>
    <row r="18" spans="2:30" x14ac:dyDescent="0.15">
      <c r="B18" s="38" t="s">
        <v>1041</v>
      </c>
      <c r="C18" s="39" t="s">
        <v>52</v>
      </c>
      <c r="D18" s="39" t="s">
        <v>953</v>
      </c>
      <c r="E18" s="39"/>
      <c r="F18" s="40" t="s">
        <v>860</v>
      </c>
      <c r="G18" s="40" t="s">
        <v>864</v>
      </c>
      <c r="H18" s="41">
        <v>1900000</v>
      </c>
      <c r="I18" s="42">
        <v>0</v>
      </c>
      <c r="J18" s="43">
        <v>0</v>
      </c>
      <c r="K18" s="41">
        <v>0</v>
      </c>
      <c r="L18" s="42">
        <v>0</v>
      </c>
      <c r="M18" s="43">
        <v>0</v>
      </c>
      <c r="N18" s="41">
        <v>0</v>
      </c>
      <c r="O18" s="42">
        <v>1600000</v>
      </c>
      <c r="P18" s="43">
        <v>0</v>
      </c>
      <c r="Q18" s="41">
        <v>1600000</v>
      </c>
      <c r="R18" s="42">
        <v>0</v>
      </c>
      <c r="S18" s="43">
        <v>0</v>
      </c>
      <c r="T18" s="44">
        <v>0</v>
      </c>
      <c r="U18" s="45">
        <v>1600000</v>
      </c>
      <c r="V18" s="43">
        <v>0</v>
      </c>
      <c r="W18" s="44">
        <v>1600000</v>
      </c>
      <c r="X18" s="45">
        <v>300000</v>
      </c>
      <c r="Y18" s="46">
        <v>15.79</v>
      </c>
      <c r="Z18" s="47">
        <f t="shared" si="0"/>
        <v>300000</v>
      </c>
      <c r="AA18" s="46">
        <f t="shared" si="1"/>
        <v>15.79</v>
      </c>
      <c r="AB18" s="48" t="s">
        <v>874</v>
      </c>
      <c r="AC18" s="48" t="s">
        <v>888</v>
      </c>
      <c r="AD18" s="49"/>
    </row>
    <row r="19" spans="2:30" x14ac:dyDescent="0.15">
      <c r="B19" s="38" t="s">
        <v>53</v>
      </c>
      <c r="C19" s="39" t="s">
        <v>54</v>
      </c>
      <c r="D19" s="39" t="s">
        <v>953</v>
      </c>
      <c r="E19" s="39" t="s">
        <v>1220</v>
      </c>
      <c r="F19" s="40" t="s">
        <v>860</v>
      </c>
      <c r="G19" s="40" t="s">
        <v>864</v>
      </c>
      <c r="H19" s="41">
        <v>950000</v>
      </c>
      <c r="I19" s="42">
        <v>0</v>
      </c>
      <c r="J19" s="43">
        <v>0</v>
      </c>
      <c r="K19" s="41">
        <v>0</v>
      </c>
      <c r="L19" s="42">
        <v>0</v>
      </c>
      <c r="M19" s="43">
        <v>0</v>
      </c>
      <c r="N19" s="41">
        <v>0</v>
      </c>
      <c r="O19" s="42">
        <v>800000</v>
      </c>
      <c r="P19" s="43">
        <v>0</v>
      </c>
      <c r="Q19" s="41">
        <v>800000</v>
      </c>
      <c r="R19" s="42">
        <v>0</v>
      </c>
      <c r="S19" s="43">
        <v>0</v>
      </c>
      <c r="T19" s="44">
        <v>0</v>
      </c>
      <c r="U19" s="45">
        <v>800000</v>
      </c>
      <c r="V19" s="43">
        <v>0</v>
      </c>
      <c r="W19" s="44">
        <v>800000</v>
      </c>
      <c r="X19" s="45">
        <v>150000</v>
      </c>
      <c r="Y19" s="46">
        <v>15.79</v>
      </c>
      <c r="Z19" s="47">
        <f t="shared" si="0"/>
        <v>150000</v>
      </c>
      <c r="AA19" s="46">
        <f t="shared" si="1"/>
        <v>15.79</v>
      </c>
      <c r="AB19" s="48" t="s">
        <v>874</v>
      </c>
      <c r="AC19" s="48" t="s">
        <v>857</v>
      </c>
      <c r="AD19" s="49"/>
    </row>
    <row r="20" spans="2:30" x14ac:dyDescent="0.15">
      <c r="B20" s="38" t="s">
        <v>55</v>
      </c>
      <c r="C20" s="39" t="s">
        <v>56</v>
      </c>
      <c r="D20" s="39" t="s">
        <v>953</v>
      </c>
      <c r="E20" s="39" t="s">
        <v>1221</v>
      </c>
      <c r="F20" s="40" t="s">
        <v>860</v>
      </c>
      <c r="G20" s="40" t="s">
        <v>864</v>
      </c>
      <c r="H20" s="41">
        <v>950000</v>
      </c>
      <c r="I20" s="42">
        <v>0</v>
      </c>
      <c r="J20" s="43">
        <v>0</v>
      </c>
      <c r="K20" s="41">
        <v>0</v>
      </c>
      <c r="L20" s="42">
        <v>0</v>
      </c>
      <c r="M20" s="43">
        <v>0</v>
      </c>
      <c r="N20" s="41">
        <v>0</v>
      </c>
      <c r="O20" s="42">
        <v>800000</v>
      </c>
      <c r="P20" s="43">
        <v>0</v>
      </c>
      <c r="Q20" s="41">
        <v>800000</v>
      </c>
      <c r="R20" s="42">
        <v>0</v>
      </c>
      <c r="S20" s="43">
        <v>0</v>
      </c>
      <c r="T20" s="44">
        <v>0</v>
      </c>
      <c r="U20" s="45">
        <v>800000</v>
      </c>
      <c r="V20" s="43">
        <v>0</v>
      </c>
      <c r="W20" s="44">
        <v>800000</v>
      </c>
      <c r="X20" s="45">
        <v>150000</v>
      </c>
      <c r="Y20" s="46">
        <v>15.79</v>
      </c>
      <c r="Z20" s="47">
        <f t="shared" si="0"/>
        <v>150000</v>
      </c>
      <c r="AA20" s="46">
        <f t="shared" si="1"/>
        <v>15.79</v>
      </c>
      <c r="AB20" s="48" t="s">
        <v>874</v>
      </c>
      <c r="AC20" s="48" t="s">
        <v>857</v>
      </c>
      <c r="AD20" s="49"/>
    </row>
    <row r="21" spans="2:30" x14ac:dyDescent="0.15">
      <c r="B21" s="38" t="s">
        <v>0</v>
      </c>
      <c r="C21" s="39" t="s">
        <v>0</v>
      </c>
      <c r="D21" s="39"/>
      <c r="E21" s="39"/>
      <c r="F21" s="40"/>
      <c r="G21" s="40"/>
      <c r="H21" s="41"/>
      <c r="I21" s="42"/>
      <c r="J21" s="43"/>
      <c r="K21" s="41"/>
      <c r="L21" s="42"/>
      <c r="M21" s="43"/>
      <c r="N21" s="41"/>
      <c r="O21" s="42"/>
      <c r="P21" s="43"/>
      <c r="Q21" s="41"/>
      <c r="R21" s="42"/>
      <c r="S21" s="43"/>
      <c r="T21" s="44"/>
      <c r="U21" s="45"/>
      <c r="V21" s="43"/>
      <c r="W21" s="44"/>
      <c r="X21" s="45"/>
      <c r="Y21" s="46"/>
      <c r="Z21" s="47"/>
      <c r="AA21" s="46"/>
      <c r="AB21" s="48"/>
      <c r="AC21" s="48"/>
      <c r="AD21" s="49"/>
    </row>
    <row r="22" spans="2:30" x14ac:dyDescent="0.15">
      <c r="B22" s="38" t="s">
        <v>1042</v>
      </c>
      <c r="C22" s="39" t="s">
        <v>57</v>
      </c>
      <c r="D22" s="39" t="s">
        <v>57</v>
      </c>
      <c r="E22" s="39"/>
      <c r="F22" s="40" t="s">
        <v>863</v>
      </c>
      <c r="G22" s="40" t="s">
        <v>57</v>
      </c>
      <c r="H22" s="41">
        <v>0</v>
      </c>
      <c r="I22" s="42">
        <v>0</v>
      </c>
      <c r="J22" s="43">
        <v>0</v>
      </c>
      <c r="K22" s="41">
        <v>0</v>
      </c>
      <c r="L22" s="42">
        <v>1834981</v>
      </c>
      <c r="M22" s="43">
        <v>72478</v>
      </c>
      <c r="N22" s="41">
        <v>1907459</v>
      </c>
      <c r="O22" s="42">
        <v>0</v>
      </c>
      <c r="P22" s="43">
        <v>0</v>
      </c>
      <c r="Q22" s="41">
        <v>0</v>
      </c>
      <c r="R22" s="42">
        <v>56350</v>
      </c>
      <c r="S22" s="43">
        <v>7712</v>
      </c>
      <c r="T22" s="44">
        <v>64062</v>
      </c>
      <c r="U22" s="45">
        <v>1891331</v>
      </c>
      <c r="V22" s="43">
        <v>80190</v>
      </c>
      <c r="W22" s="44">
        <v>1971521</v>
      </c>
      <c r="X22" s="45">
        <v>-1971521</v>
      </c>
      <c r="Y22" s="46">
        <v>0</v>
      </c>
      <c r="Z22" s="47">
        <f t="shared" si="0"/>
        <v>-1891331</v>
      </c>
      <c r="AA22" s="46">
        <f t="shared" si="1"/>
        <v>0</v>
      </c>
      <c r="AB22" s="48" t="s">
        <v>874</v>
      </c>
      <c r="AC22" s="48" t="s">
        <v>857</v>
      </c>
      <c r="AD22" s="49"/>
    </row>
    <row r="23" spans="2:30" x14ac:dyDescent="0.15">
      <c r="B23" s="38" t="s">
        <v>58</v>
      </c>
      <c r="C23" s="39" t="s">
        <v>59</v>
      </c>
      <c r="D23" s="39" t="s">
        <v>57</v>
      </c>
      <c r="E23" s="39" t="s">
        <v>1220</v>
      </c>
      <c r="F23" s="40" t="s">
        <v>863</v>
      </c>
      <c r="G23" s="40" t="s">
        <v>57</v>
      </c>
      <c r="H23" s="41">
        <v>0</v>
      </c>
      <c r="I23" s="42">
        <v>0</v>
      </c>
      <c r="J23" s="43">
        <v>0</v>
      </c>
      <c r="K23" s="41">
        <v>0</v>
      </c>
      <c r="L23" s="42">
        <v>840392</v>
      </c>
      <c r="M23" s="43">
        <v>28204</v>
      </c>
      <c r="N23" s="41">
        <v>868596</v>
      </c>
      <c r="O23" s="42">
        <v>0</v>
      </c>
      <c r="P23" s="43">
        <v>0</v>
      </c>
      <c r="Q23" s="41">
        <v>0</v>
      </c>
      <c r="R23" s="42">
        <v>0</v>
      </c>
      <c r="S23" s="43">
        <v>3644</v>
      </c>
      <c r="T23" s="44">
        <v>3644</v>
      </c>
      <c r="U23" s="45">
        <v>840392</v>
      </c>
      <c r="V23" s="43">
        <v>31848</v>
      </c>
      <c r="W23" s="44">
        <v>872240</v>
      </c>
      <c r="X23" s="45">
        <v>-872240</v>
      </c>
      <c r="Y23" s="46">
        <v>0</v>
      </c>
      <c r="Z23" s="47">
        <f t="shared" si="0"/>
        <v>-840392</v>
      </c>
      <c r="AA23" s="46">
        <f t="shared" si="1"/>
        <v>0</v>
      </c>
      <c r="AB23" s="48" t="s">
        <v>874</v>
      </c>
      <c r="AC23" s="48" t="s">
        <v>857</v>
      </c>
      <c r="AD23" s="49"/>
    </row>
    <row r="24" spans="2:30" x14ac:dyDescent="0.15">
      <c r="B24" s="38" t="s">
        <v>60</v>
      </c>
      <c r="C24" s="39" t="s">
        <v>61</v>
      </c>
      <c r="D24" s="39" t="s">
        <v>57</v>
      </c>
      <c r="E24" s="39" t="s">
        <v>1221</v>
      </c>
      <c r="F24" s="40" t="s">
        <v>863</v>
      </c>
      <c r="G24" s="40" t="s">
        <v>57</v>
      </c>
      <c r="H24" s="41">
        <v>0</v>
      </c>
      <c r="I24" s="42">
        <v>0</v>
      </c>
      <c r="J24" s="43">
        <v>0</v>
      </c>
      <c r="K24" s="41">
        <v>0</v>
      </c>
      <c r="L24" s="42">
        <v>994589</v>
      </c>
      <c r="M24" s="43">
        <v>44274</v>
      </c>
      <c r="N24" s="41">
        <v>1038863</v>
      </c>
      <c r="O24" s="42">
        <v>0</v>
      </c>
      <c r="P24" s="43">
        <v>0</v>
      </c>
      <c r="Q24" s="41">
        <v>0</v>
      </c>
      <c r="R24" s="42">
        <v>56350</v>
      </c>
      <c r="S24" s="43">
        <v>4068</v>
      </c>
      <c r="T24" s="44">
        <v>60418</v>
      </c>
      <c r="U24" s="45">
        <v>1050939</v>
      </c>
      <c r="V24" s="43">
        <v>48342</v>
      </c>
      <c r="W24" s="44">
        <v>1099281</v>
      </c>
      <c r="X24" s="45">
        <v>-1099281</v>
      </c>
      <c r="Y24" s="46">
        <v>0</v>
      </c>
      <c r="Z24" s="47">
        <f t="shared" si="0"/>
        <v>-1050939</v>
      </c>
      <c r="AA24" s="46">
        <f t="shared" si="1"/>
        <v>0</v>
      </c>
      <c r="AB24" s="48" t="s">
        <v>874</v>
      </c>
      <c r="AC24" s="48" t="s">
        <v>857</v>
      </c>
      <c r="AD24" s="49"/>
    </row>
    <row r="25" spans="2:30" x14ac:dyDescent="0.15">
      <c r="B25" s="38" t="s">
        <v>0</v>
      </c>
      <c r="C25" s="39" t="s">
        <v>0</v>
      </c>
      <c r="D25" s="39"/>
      <c r="E25" s="39"/>
      <c r="F25" s="40"/>
      <c r="G25" s="40"/>
      <c r="H25" s="41"/>
      <c r="I25" s="42"/>
      <c r="J25" s="43"/>
      <c r="K25" s="41"/>
      <c r="L25" s="42"/>
      <c r="M25" s="43"/>
      <c r="N25" s="41"/>
      <c r="O25" s="42"/>
      <c r="P25" s="43"/>
      <c r="Q25" s="41"/>
      <c r="R25" s="42"/>
      <c r="S25" s="43"/>
      <c r="T25" s="44"/>
      <c r="U25" s="45"/>
      <c r="V25" s="43"/>
      <c r="W25" s="44"/>
      <c r="X25" s="45"/>
      <c r="Y25" s="46"/>
      <c r="Z25" s="47"/>
      <c r="AA25" s="46"/>
      <c r="AB25" s="48"/>
      <c r="AC25" s="48"/>
      <c r="AD25" s="49"/>
    </row>
    <row r="26" spans="2:30" x14ac:dyDescent="0.15">
      <c r="B26" s="38" t="s">
        <v>1043</v>
      </c>
      <c r="C26" s="39" t="s">
        <v>62</v>
      </c>
      <c r="D26" s="39" t="s">
        <v>929</v>
      </c>
      <c r="E26" s="39"/>
      <c r="F26" s="40" t="s">
        <v>860</v>
      </c>
      <c r="G26" s="40" t="s">
        <v>867</v>
      </c>
      <c r="H26" s="41">
        <v>1405950</v>
      </c>
      <c r="I26" s="42">
        <v>0</v>
      </c>
      <c r="J26" s="43">
        <v>0</v>
      </c>
      <c r="K26" s="41">
        <v>0</v>
      </c>
      <c r="L26" s="42">
        <v>1002976</v>
      </c>
      <c r="M26" s="43">
        <v>157189</v>
      </c>
      <c r="N26" s="41">
        <v>1160165</v>
      </c>
      <c r="O26" s="42">
        <v>0</v>
      </c>
      <c r="P26" s="43">
        <v>0</v>
      </c>
      <c r="Q26" s="41">
        <v>0</v>
      </c>
      <c r="R26" s="42">
        <v>0</v>
      </c>
      <c r="S26" s="43">
        <v>54842</v>
      </c>
      <c r="T26" s="44">
        <v>54842</v>
      </c>
      <c r="U26" s="45">
        <v>1002976</v>
      </c>
      <c r="V26" s="43">
        <v>212031</v>
      </c>
      <c r="W26" s="44">
        <v>1215007</v>
      </c>
      <c r="X26" s="45">
        <v>190943</v>
      </c>
      <c r="Y26" s="46">
        <v>13.58</v>
      </c>
      <c r="Z26" s="47">
        <f t="shared" si="0"/>
        <v>402974</v>
      </c>
      <c r="AA26" s="46">
        <f t="shared" si="1"/>
        <v>28.66</v>
      </c>
      <c r="AB26" s="48" t="s">
        <v>877</v>
      </c>
      <c r="AC26" s="48" t="s">
        <v>857</v>
      </c>
      <c r="AD26" s="49"/>
    </row>
    <row r="27" spans="2:30" x14ac:dyDescent="0.15">
      <c r="B27" s="38" t="s">
        <v>63</v>
      </c>
      <c r="C27" s="39" t="s">
        <v>64</v>
      </c>
      <c r="D27" s="39" t="s">
        <v>929</v>
      </c>
      <c r="E27" s="39" t="s">
        <v>1220</v>
      </c>
      <c r="F27" s="40" t="s">
        <v>860</v>
      </c>
      <c r="G27" s="40" t="s">
        <v>867</v>
      </c>
      <c r="H27" s="41">
        <v>754650</v>
      </c>
      <c r="I27" s="42">
        <v>0</v>
      </c>
      <c r="J27" s="43">
        <v>0</v>
      </c>
      <c r="K27" s="41">
        <v>0</v>
      </c>
      <c r="L27" s="42">
        <v>524652</v>
      </c>
      <c r="M27" s="43">
        <v>85560</v>
      </c>
      <c r="N27" s="41">
        <v>610212</v>
      </c>
      <c r="O27" s="42">
        <v>0</v>
      </c>
      <c r="P27" s="43">
        <v>0</v>
      </c>
      <c r="Q27" s="41">
        <v>0</v>
      </c>
      <c r="R27" s="42">
        <v>0</v>
      </c>
      <c r="S27" s="43">
        <v>30691</v>
      </c>
      <c r="T27" s="44">
        <v>30691</v>
      </c>
      <c r="U27" s="45">
        <v>524652</v>
      </c>
      <c r="V27" s="43">
        <v>116251</v>
      </c>
      <c r="W27" s="44">
        <v>640903</v>
      </c>
      <c r="X27" s="45">
        <v>113747</v>
      </c>
      <c r="Y27" s="46">
        <v>15.07</v>
      </c>
      <c r="Z27" s="47">
        <f t="shared" si="0"/>
        <v>229998</v>
      </c>
      <c r="AA27" s="46">
        <f t="shared" si="1"/>
        <v>30.48</v>
      </c>
      <c r="AB27" s="48" t="s">
        <v>877</v>
      </c>
      <c r="AC27" s="48" t="s">
        <v>857</v>
      </c>
      <c r="AD27" s="49"/>
    </row>
    <row r="28" spans="2:30" x14ac:dyDescent="0.15">
      <c r="B28" s="38" t="s">
        <v>65</v>
      </c>
      <c r="C28" s="39" t="s">
        <v>66</v>
      </c>
      <c r="D28" s="39" t="s">
        <v>929</v>
      </c>
      <c r="E28" s="39" t="s">
        <v>1221</v>
      </c>
      <c r="F28" s="40" t="s">
        <v>860</v>
      </c>
      <c r="G28" s="40" t="s">
        <v>867</v>
      </c>
      <c r="H28" s="41">
        <v>651300</v>
      </c>
      <c r="I28" s="42">
        <v>0</v>
      </c>
      <c r="J28" s="43">
        <v>0</v>
      </c>
      <c r="K28" s="41">
        <v>0</v>
      </c>
      <c r="L28" s="42">
        <v>478324</v>
      </c>
      <c r="M28" s="43">
        <v>71629</v>
      </c>
      <c r="N28" s="41">
        <v>549953</v>
      </c>
      <c r="O28" s="42">
        <v>0</v>
      </c>
      <c r="P28" s="43">
        <v>0</v>
      </c>
      <c r="Q28" s="41">
        <v>0</v>
      </c>
      <c r="R28" s="42">
        <v>0</v>
      </c>
      <c r="S28" s="43">
        <v>24151</v>
      </c>
      <c r="T28" s="44">
        <v>24151</v>
      </c>
      <c r="U28" s="45">
        <v>478324</v>
      </c>
      <c r="V28" s="43">
        <v>95780</v>
      </c>
      <c r="W28" s="44">
        <v>574104</v>
      </c>
      <c r="X28" s="45">
        <v>77196</v>
      </c>
      <c r="Y28" s="46">
        <v>11.85</v>
      </c>
      <c r="Z28" s="47">
        <f t="shared" si="0"/>
        <v>172976</v>
      </c>
      <c r="AA28" s="46">
        <f t="shared" si="1"/>
        <v>26.56</v>
      </c>
      <c r="AB28" s="48" t="s">
        <v>877</v>
      </c>
      <c r="AC28" s="48" t="s">
        <v>857</v>
      </c>
      <c r="AD28" s="49"/>
    </row>
    <row r="29" spans="2:30" x14ac:dyDescent="0.15">
      <c r="B29" s="38" t="s">
        <v>0</v>
      </c>
      <c r="C29" s="39" t="s">
        <v>0</v>
      </c>
      <c r="D29" s="39"/>
      <c r="E29" s="39"/>
      <c r="F29" s="40"/>
      <c r="G29" s="40"/>
      <c r="H29" s="41"/>
      <c r="I29" s="42"/>
      <c r="J29" s="43"/>
      <c r="K29" s="41"/>
      <c r="L29" s="42"/>
      <c r="M29" s="43"/>
      <c r="N29" s="41"/>
      <c r="O29" s="42"/>
      <c r="P29" s="43"/>
      <c r="Q29" s="41"/>
      <c r="R29" s="42"/>
      <c r="S29" s="43"/>
      <c r="T29" s="44"/>
      <c r="U29" s="45"/>
      <c r="V29" s="43"/>
      <c r="W29" s="44"/>
      <c r="X29" s="45"/>
      <c r="Y29" s="46"/>
      <c r="Z29" s="47"/>
      <c r="AA29" s="46"/>
      <c r="AB29" s="48"/>
      <c r="AC29" s="48"/>
      <c r="AD29" s="49"/>
    </row>
    <row r="30" spans="2:30" x14ac:dyDescent="0.15">
      <c r="B30" s="38" t="s">
        <v>1044</v>
      </c>
      <c r="C30" s="39" t="s">
        <v>67</v>
      </c>
      <c r="D30" s="39" t="s">
        <v>1001</v>
      </c>
      <c r="E30" s="39"/>
      <c r="F30" s="40" t="s">
        <v>858</v>
      </c>
      <c r="G30" s="40" t="s">
        <v>873</v>
      </c>
      <c r="H30" s="41">
        <v>1296000</v>
      </c>
      <c r="I30" s="42">
        <v>0</v>
      </c>
      <c r="J30" s="43">
        <v>0</v>
      </c>
      <c r="K30" s="41">
        <v>0</v>
      </c>
      <c r="L30" s="42">
        <v>966255</v>
      </c>
      <c r="M30" s="43">
        <v>183010</v>
      </c>
      <c r="N30" s="41">
        <v>1149265</v>
      </c>
      <c r="O30" s="42">
        <v>0</v>
      </c>
      <c r="P30" s="43">
        <v>0</v>
      </c>
      <c r="Q30" s="41">
        <v>0</v>
      </c>
      <c r="R30" s="42">
        <v>1020</v>
      </c>
      <c r="S30" s="43">
        <v>32907</v>
      </c>
      <c r="T30" s="44">
        <v>33927</v>
      </c>
      <c r="U30" s="45">
        <v>967275</v>
      </c>
      <c r="V30" s="43">
        <v>215917</v>
      </c>
      <c r="W30" s="44">
        <v>1183192</v>
      </c>
      <c r="X30" s="45">
        <v>112808</v>
      </c>
      <c r="Y30" s="46">
        <v>8.6999999999999993</v>
      </c>
      <c r="Z30" s="47">
        <f t="shared" si="0"/>
        <v>328725</v>
      </c>
      <c r="AA30" s="46">
        <f t="shared" si="1"/>
        <v>25.36</v>
      </c>
      <c r="AB30" s="48" t="s">
        <v>887</v>
      </c>
      <c r="AC30" s="48" t="s">
        <v>857</v>
      </c>
      <c r="AD30" s="49"/>
    </row>
    <row r="31" spans="2:30" x14ac:dyDescent="0.15">
      <c r="B31" s="38" t="s">
        <v>68</v>
      </c>
      <c r="C31" s="39" t="s">
        <v>69</v>
      </c>
      <c r="D31" s="39" t="s">
        <v>1001</v>
      </c>
      <c r="E31" s="39" t="s">
        <v>1220</v>
      </c>
      <c r="F31" s="40" t="s">
        <v>858</v>
      </c>
      <c r="G31" s="40" t="s">
        <v>873</v>
      </c>
      <c r="H31" s="41">
        <v>648000</v>
      </c>
      <c r="I31" s="42">
        <v>0</v>
      </c>
      <c r="J31" s="43">
        <v>0</v>
      </c>
      <c r="K31" s="41">
        <v>0</v>
      </c>
      <c r="L31" s="42">
        <v>481770</v>
      </c>
      <c r="M31" s="43">
        <v>94549</v>
      </c>
      <c r="N31" s="41">
        <v>576319</v>
      </c>
      <c r="O31" s="42">
        <v>0</v>
      </c>
      <c r="P31" s="43">
        <v>0</v>
      </c>
      <c r="Q31" s="41">
        <v>0</v>
      </c>
      <c r="R31" s="42">
        <v>0</v>
      </c>
      <c r="S31" s="43">
        <v>16667</v>
      </c>
      <c r="T31" s="44">
        <v>16667</v>
      </c>
      <c r="U31" s="45">
        <v>481770</v>
      </c>
      <c r="V31" s="43">
        <v>111216</v>
      </c>
      <c r="W31" s="44">
        <v>592986</v>
      </c>
      <c r="X31" s="45">
        <v>55014</v>
      </c>
      <c r="Y31" s="46">
        <v>8.49</v>
      </c>
      <c r="Z31" s="47">
        <f t="shared" si="0"/>
        <v>166230</v>
      </c>
      <c r="AA31" s="46">
        <f t="shared" si="1"/>
        <v>25.65</v>
      </c>
      <c r="AB31" s="48" t="s">
        <v>887</v>
      </c>
      <c r="AC31" s="48" t="s">
        <v>857</v>
      </c>
      <c r="AD31" s="49"/>
    </row>
    <row r="32" spans="2:30" x14ac:dyDescent="0.15">
      <c r="B32" s="38" t="s">
        <v>70</v>
      </c>
      <c r="C32" s="39" t="s">
        <v>71</v>
      </c>
      <c r="D32" s="39" t="s">
        <v>1001</v>
      </c>
      <c r="E32" s="39" t="s">
        <v>1221</v>
      </c>
      <c r="F32" s="40" t="s">
        <v>858</v>
      </c>
      <c r="G32" s="40" t="s">
        <v>873</v>
      </c>
      <c r="H32" s="41">
        <v>648000</v>
      </c>
      <c r="I32" s="42">
        <v>0</v>
      </c>
      <c r="J32" s="43">
        <v>0</v>
      </c>
      <c r="K32" s="41">
        <v>0</v>
      </c>
      <c r="L32" s="42">
        <v>484485</v>
      </c>
      <c r="M32" s="43">
        <v>88461</v>
      </c>
      <c r="N32" s="41">
        <v>572946</v>
      </c>
      <c r="O32" s="42">
        <v>0</v>
      </c>
      <c r="P32" s="43">
        <v>0</v>
      </c>
      <c r="Q32" s="41">
        <v>0</v>
      </c>
      <c r="R32" s="42">
        <v>1020</v>
      </c>
      <c r="S32" s="43">
        <v>16240</v>
      </c>
      <c r="T32" s="44">
        <v>17260</v>
      </c>
      <c r="U32" s="45">
        <v>485505</v>
      </c>
      <c r="V32" s="43">
        <v>104701</v>
      </c>
      <c r="W32" s="44">
        <v>590206</v>
      </c>
      <c r="X32" s="45">
        <v>57794</v>
      </c>
      <c r="Y32" s="46">
        <v>8.92</v>
      </c>
      <c r="Z32" s="47">
        <f t="shared" si="0"/>
        <v>162495</v>
      </c>
      <c r="AA32" s="46">
        <f t="shared" si="1"/>
        <v>25.08</v>
      </c>
      <c r="AB32" s="48" t="s">
        <v>887</v>
      </c>
      <c r="AC32" s="48" t="s">
        <v>857</v>
      </c>
      <c r="AD32" s="49"/>
    </row>
    <row r="33" spans="2:30" x14ac:dyDescent="0.15">
      <c r="B33" s="38" t="s">
        <v>0</v>
      </c>
      <c r="C33" s="39" t="s">
        <v>0</v>
      </c>
      <c r="D33" s="39"/>
      <c r="E33" s="39"/>
      <c r="F33" s="40"/>
      <c r="G33" s="40"/>
      <c r="H33" s="41"/>
      <c r="I33" s="42"/>
      <c r="J33" s="43"/>
      <c r="K33" s="41"/>
      <c r="L33" s="42"/>
      <c r="M33" s="43"/>
      <c r="N33" s="41"/>
      <c r="O33" s="42"/>
      <c r="P33" s="43"/>
      <c r="Q33" s="41"/>
      <c r="R33" s="42"/>
      <c r="S33" s="43"/>
      <c r="T33" s="44"/>
      <c r="U33" s="45"/>
      <c r="V33" s="43"/>
      <c r="W33" s="44"/>
      <c r="X33" s="45"/>
      <c r="Y33" s="46"/>
      <c r="Z33" s="47"/>
      <c r="AA33" s="46"/>
      <c r="AB33" s="48"/>
      <c r="AC33" s="48"/>
      <c r="AD33" s="49"/>
    </row>
    <row r="34" spans="2:30" x14ac:dyDescent="0.15">
      <c r="B34" s="38" t="s">
        <v>1045</v>
      </c>
      <c r="C34" s="39" t="s">
        <v>10</v>
      </c>
      <c r="D34" s="39" t="s">
        <v>897</v>
      </c>
      <c r="E34" s="39"/>
      <c r="F34" s="40" t="s">
        <v>861</v>
      </c>
      <c r="G34" s="40" t="s">
        <v>873</v>
      </c>
      <c r="H34" s="41">
        <v>1700000</v>
      </c>
      <c r="I34" s="42">
        <v>0</v>
      </c>
      <c r="J34" s="43">
        <v>0</v>
      </c>
      <c r="K34" s="41">
        <v>0</v>
      </c>
      <c r="L34" s="42">
        <v>1165338</v>
      </c>
      <c r="M34" s="43">
        <v>221268</v>
      </c>
      <c r="N34" s="41">
        <v>1386606</v>
      </c>
      <c r="O34" s="42">
        <v>0</v>
      </c>
      <c r="P34" s="43">
        <v>0</v>
      </c>
      <c r="Q34" s="41">
        <v>0</v>
      </c>
      <c r="R34" s="42">
        <v>0</v>
      </c>
      <c r="S34" s="43">
        <v>42468</v>
      </c>
      <c r="T34" s="44">
        <v>42468</v>
      </c>
      <c r="U34" s="45">
        <v>1165338</v>
      </c>
      <c r="V34" s="43">
        <v>263736</v>
      </c>
      <c r="W34" s="44">
        <v>1429074</v>
      </c>
      <c r="X34" s="45">
        <v>270926</v>
      </c>
      <c r="Y34" s="46">
        <v>15.94</v>
      </c>
      <c r="Z34" s="47">
        <f t="shared" si="0"/>
        <v>534662</v>
      </c>
      <c r="AA34" s="46">
        <f t="shared" si="1"/>
        <v>31.45</v>
      </c>
      <c r="AB34" s="48" t="s">
        <v>874</v>
      </c>
      <c r="AC34" s="48" t="s">
        <v>857</v>
      </c>
      <c r="AD34" s="49"/>
    </row>
    <row r="35" spans="2:30" x14ac:dyDescent="0.15">
      <c r="B35" s="38" t="s">
        <v>72</v>
      </c>
      <c r="C35" s="39" t="s">
        <v>73</v>
      </c>
      <c r="D35" s="39" t="s">
        <v>897</v>
      </c>
      <c r="E35" s="39" t="s">
        <v>1220</v>
      </c>
      <c r="F35" s="40" t="s">
        <v>861</v>
      </c>
      <c r="G35" s="40" t="s">
        <v>873</v>
      </c>
      <c r="H35" s="41">
        <v>850000</v>
      </c>
      <c r="I35" s="42">
        <v>0</v>
      </c>
      <c r="J35" s="43">
        <v>0</v>
      </c>
      <c r="K35" s="41">
        <v>0</v>
      </c>
      <c r="L35" s="42">
        <v>573113</v>
      </c>
      <c r="M35" s="43">
        <v>110480</v>
      </c>
      <c r="N35" s="41">
        <v>683593</v>
      </c>
      <c r="O35" s="42">
        <v>0</v>
      </c>
      <c r="P35" s="43">
        <v>0</v>
      </c>
      <c r="Q35" s="41">
        <v>0</v>
      </c>
      <c r="R35" s="42">
        <v>0</v>
      </c>
      <c r="S35" s="43">
        <v>22410</v>
      </c>
      <c r="T35" s="44">
        <v>22410</v>
      </c>
      <c r="U35" s="45">
        <v>573113</v>
      </c>
      <c r="V35" s="43">
        <v>132890</v>
      </c>
      <c r="W35" s="44">
        <v>706003</v>
      </c>
      <c r="X35" s="45">
        <v>143997</v>
      </c>
      <c r="Y35" s="46">
        <v>16.940000000000001</v>
      </c>
      <c r="Z35" s="47">
        <f t="shared" si="0"/>
        <v>276887</v>
      </c>
      <c r="AA35" s="46">
        <f t="shared" si="1"/>
        <v>32.57</v>
      </c>
      <c r="AB35" s="48" t="s">
        <v>877</v>
      </c>
      <c r="AC35" s="48" t="s">
        <v>857</v>
      </c>
      <c r="AD35" s="49"/>
    </row>
    <row r="36" spans="2:30" x14ac:dyDescent="0.15">
      <c r="B36" s="38" t="s">
        <v>74</v>
      </c>
      <c r="C36" s="39" t="s">
        <v>75</v>
      </c>
      <c r="D36" s="39" t="s">
        <v>897</v>
      </c>
      <c r="E36" s="39" t="s">
        <v>1221</v>
      </c>
      <c r="F36" s="40" t="s">
        <v>861</v>
      </c>
      <c r="G36" s="40" t="s">
        <v>873</v>
      </c>
      <c r="H36" s="41">
        <v>850000</v>
      </c>
      <c r="I36" s="42">
        <v>0</v>
      </c>
      <c r="J36" s="43">
        <v>0</v>
      </c>
      <c r="K36" s="41">
        <v>0</v>
      </c>
      <c r="L36" s="42">
        <v>592225</v>
      </c>
      <c r="M36" s="43">
        <v>110788</v>
      </c>
      <c r="N36" s="41">
        <v>703013</v>
      </c>
      <c r="O36" s="42">
        <v>0</v>
      </c>
      <c r="P36" s="43">
        <v>0</v>
      </c>
      <c r="Q36" s="41">
        <v>0</v>
      </c>
      <c r="R36" s="42">
        <v>0</v>
      </c>
      <c r="S36" s="43">
        <v>20058</v>
      </c>
      <c r="T36" s="44">
        <v>20058</v>
      </c>
      <c r="U36" s="45">
        <v>592225</v>
      </c>
      <c r="V36" s="43">
        <v>130846</v>
      </c>
      <c r="W36" s="44">
        <v>723071</v>
      </c>
      <c r="X36" s="45">
        <v>126929</v>
      </c>
      <c r="Y36" s="46">
        <v>14.93</v>
      </c>
      <c r="Z36" s="47">
        <f t="shared" si="0"/>
        <v>257775</v>
      </c>
      <c r="AA36" s="46">
        <f t="shared" si="1"/>
        <v>30.33</v>
      </c>
      <c r="AB36" s="48" t="s">
        <v>877</v>
      </c>
      <c r="AC36" s="48" t="s">
        <v>857</v>
      </c>
      <c r="AD36" s="49"/>
    </row>
    <row r="37" spans="2:30" x14ac:dyDescent="0.15">
      <c r="B37" s="38" t="s">
        <v>0</v>
      </c>
      <c r="C37" s="39" t="s">
        <v>0</v>
      </c>
      <c r="D37" s="39"/>
      <c r="E37" s="39"/>
      <c r="F37" s="40"/>
      <c r="G37" s="40"/>
      <c r="H37" s="41"/>
      <c r="I37" s="42"/>
      <c r="J37" s="43"/>
      <c r="K37" s="41"/>
      <c r="L37" s="42"/>
      <c r="M37" s="43"/>
      <c r="N37" s="41"/>
      <c r="O37" s="42"/>
      <c r="P37" s="43"/>
      <c r="Q37" s="41"/>
      <c r="R37" s="42"/>
      <c r="S37" s="43"/>
      <c r="T37" s="44"/>
      <c r="U37" s="45"/>
      <c r="V37" s="43"/>
      <c r="W37" s="44"/>
      <c r="X37" s="45"/>
      <c r="Y37" s="46"/>
      <c r="Z37" s="47"/>
      <c r="AA37" s="46"/>
      <c r="AB37" s="48"/>
      <c r="AC37" s="48"/>
      <c r="AD37" s="49"/>
    </row>
    <row r="38" spans="2:30" x14ac:dyDescent="0.15">
      <c r="B38" s="38" t="s">
        <v>1046</v>
      </c>
      <c r="C38" s="39" t="s">
        <v>76</v>
      </c>
      <c r="D38" s="39" t="s">
        <v>981</v>
      </c>
      <c r="E38" s="39"/>
      <c r="F38" s="40" t="s">
        <v>858</v>
      </c>
      <c r="G38" s="40" t="s">
        <v>873</v>
      </c>
      <c r="H38" s="41">
        <v>820000</v>
      </c>
      <c r="I38" s="42">
        <v>0</v>
      </c>
      <c r="J38" s="43">
        <v>0</v>
      </c>
      <c r="K38" s="41">
        <v>0</v>
      </c>
      <c r="L38" s="42">
        <v>362115</v>
      </c>
      <c r="M38" s="43">
        <v>68838</v>
      </c>
      <c r="N38" s="41">
        <v>430953</v>
      </c>
      <c r="O38" s="42">
        <v>434000</v>
      </c>
      <c r="P38" s="43">
        <v>0</v>
      </c>
      <c r="Q38" s="41">
        <v>434000</v>
      </c>
      <c r="R38" s="42">
        <v>7080</v>
      </c>
      <c r="S38" s="43">
        <v>12355</v>
      </c>
      <c r="T38" s="44">
        <v>19435</v>
      </c>
      <c r="U38" s="45">
        <v>803195</v>
      </c>
      <c r="V38" s="43">
        <v>81193</v>
      </c>
      <c r="W38" s="44">
        <v>884388</v>
      </c>
      <c r="X38" s="45">
        <v>-64388</v>
      </c>
      <c r="Y38" s="46">
        <v>-7.85</v>
      </c>
      <c r="Z38" s="47">
        <f t="shared" si="0"/>
        <v>16805</v>
      </c>
      <c r="AA38" s="46">
        <f t="shared" si="1"/>
        <v>2.0499999999999998</v>
      </c>
      <c r="AB38" s="48" t="s">
        <v>887</v>
      </c>
      <c r="AC38" s="48" t="s">
        <v>857</v>
      </c>
      <c r="AD38" s="49"/>
    </row>
    <row r="39" spans="2:30" x14ac:dyDescent="0.15">
      <c r="B39" s="38" t="s">
        <v>77</v>
      </c>
      <c r="C39" s="39" t="s">
        <v>78</v>
      </c>
      <c r="D39" s="39" t="s">
        <v>981</v>
      </c>
      <c r="E39" s="39" t="s">
        <v>1220</v>
      </c>
      <c r="F39" s="40" t="s">
        <v>858</v>
      </c>
      <c r="G39" s="40" t="s">
        <v>873</v>
      </c>
      <c r="H39" s="41">
        <v>410000</v>
      </c>
      <c r="I39" s="42">
        <v>0</v>
      </c>
      <c r="J39" s="43">
        <v>0</v>
      </c>
      <c r="K39" s="41">
        <v>0</v>
      </c>
      <c r="L39" s="42">
        <v>198935</v>
      </c>
      <c r="M39" s="43">
        <v>39043</v>
      </c>
      <c r="N39" s="41">
        <v>237978</v>
      </c>
      <c r="O39" s="42">
        <v>217000</v>
      </c>
      <c r="P39" s="43">
        <v>0</v>
      </c>
      <c r="Q39" s="41">
        <v>217000</v>
      </c>
      <c r="R39" s="42">
        <v>4600</v>
      </c>
      <c r="S39" s="43">
        <v>6884</v>
      </c>
      <c r="T39" s="44">
        <v>11484</v>
      </c>
      <c r="U39" s="45">
        <v>420535</v>
      </c>
      <c r="V39" s="43">
        <v>45927</v>
      </c>
      <c r="W39" s="44">
        <v>466462</v>
      </c>
      <c r="X39" s="45">
        <v>-56462</v>
      </c>
      <c r="Y39" s="46">
        <v>-13.77</v>
      </c>
      <c r="Z39" s="47">
        <f t="shared" si="0"/>
        <v>-10535</v>
      </c>
      <c r="AA39" s="46">
        <f t="shared" si="1"/>
        <v>-2.57</v>
      </c>
      <c r="AB39" s="48" t="s">
        <v>887</v>
      </c>
      <c r="AC39" s="48" t="s">
        <v>857</v>
      </c>
      <c r="AD39" s="49"/>
    </row>
    <row r="40" spans="2:30" x14ac:dyDescent="0.15">
      <c r="B40" s="38" t="s">
        <v>79</v>
      </c>
      <c r="C40" s="39" t="s">
        <v>80</v>
      </c>
      <c r="D40" s="39" t="s">
        <v>981</v>
      </c>
      <c r="E40" s="39" t="s">
        <v>1221</v>
      </c>
      <c r="F40" s="40" t="s">
        <v>858</v>
      </c>
      <c r="G40" s="40" t="s">
        <v>873</v>
      </c>
      <c r="H40" s="41">
        <v>410000</v>
      </c>
      <c r="I40" s="42">
        <v>0</v>
      </c>
      <c r="J40" s="43">
        <v>0</v>
      </c>
      <c r="K40" s="41">
        <v>0</v>
      </c>
      <c r="L40" s="42">
        <v>163180</v>
      </c>
      <c r="M40" s="43">
        <v>29795</v>
      </c>
      <c r="N40" s="41">
        <v>192975</v>
      </c>
      <c r="O40" s="42">
        <v>217000</v>
      </c>
      <c r="P40" s="43">
        <v>0</v>
      </c>
      <c r="Q40" s="41">
        <v>217000</v>
      </c>
      <c r="R40" s="42">
        <v>2480</v>
      </c>
      <c r="S40" s="43">
        <v>5471</v>
      </c>
      <c r="T40" s="44">
        <v>7951</v>
      </c>
      <c r="U40" s="45">
        <v>382660</v>
      </c>
      <c r="V40" s="43">
        <v>35266</v>
      </c>
      <c r="W40" s="44">
        <v>417926</v>
      </c>
      <c r="X40" s="45">
        <v>-7926</v>
      </c>
      <c r="Y40" s="46">
        <v>-1.93</v>
      </c>
      <c r="Z40" s="47">
        <f t="shared" si="0"/>
        <v>27340</v>
      </c>
      <c r="AA40" s="46">
        <f t="shared" si="1"/>
        <v>6.67</v>
      </c>
      <c r="AB40" s="48" t="s">
        <v>887</v>
      </c>
      <c r="AC40" s="48" t="s">
        <v>857</v>
      </c>
      <c r="AD40" s="49"/>
    </row>
    <row r="41" spans="2:30" x14ac:dyDescent="0.15">
      <c r="B41" s="38" t="s">
        <v>0</v>
      </c>
      <c r="C41" s="39" t="s">
        <v>0</v>
      </c>
      <c r="D41" s="39"/>
      <c r="E41" s="39"/>
      <c r="F41" s="40"/>
      <c r="G41" s="40"/>
      <c r="H41" s="41"/>
      <c r="I41" s="42"/>
      <c r="J41" s="43"/>
      <c r="K41" s="41"/>
      <c r="L41" s="42"/>
      <c r="M41" s="43"/>
      <c r="N41" s="41"/>
      <c r="O41" s="42"/>
      <c r="P41" s="43"/>
      <c r="Q41" s="41"/>
      <c r="R41" s="42"/>
      <c r="S41" s="43"/>
      <c r="T41" s="44"/>
      <c r="U41" s="45"/>
      <c r="V41" s="43"/>
      <c r="W41" s="44"/>
      <c r="X41" s="45"/>
      <c r="Y41" s="46"/>
      <c r="Z41" s="47"/>
      <c r="AA41" s="46"/>
      <c r="AB41" s="48"/>
      <c r="AC41" s="48"/>
      <c r="AD41" s="49"/>
    </row>
    <row r="42" spans="2:30" x14ac:dyDescent="0.15">
      <c r="B42" s="38" t="s">
        <v>1047</v>
      </c>
      <c r="C42" s="39" t="s">
        <v>81</v>
      </c>
      <c r="D42" s="39" t="s">
        <v>986</v>
      </c>
      <c r="E42" s="39"/>
      <c r="F42" s="40" t="s">
        <v>861</v>
      </c>
      <c r="G42" s="40" t="s">
        <v>869</v>
      </c>
      <c r="H42" s="41">
        <v>1866958</v>
      </c>
      <c r="I42" s="42">
        <v>0</v>
      </c>
      <c r="J42" s="43">
        <v>0</v>
      </c>
      <c r="K42" s="41">
        <v>0</v>
      </c>
      <c r="L42" s="42">
        <v>1104042</v>
      </c>
      <c r="M42" s="43">
        <v>173114</v>
      </c>
      <c r="N42" s="41">
        <v>1277156</v>
      </c>
      <c r="O42" s="42">
        <v>0</v>
      </c>
      <c r="P42" s="43">
        <v>0</v>
      </c>
      <c r="Q42" s="41">
        <v>0</v>
      </c>
      <c r="R42" s="42">
        <v>5110</v>
      </c>
      <c r="S42" s="43">
        <v>60418</v>
      </c>
      <c r="T42" s="44">
        <v>65528</v>
      </c>
      <c r="U42" s="45">
        <v>1109152</v>
      </c>
      <c r="V42" s="43">
        <v>233532</v>
      </c>
      <c r="W42" s="44">
        <v>1342684</v>
      </c>
      <c r="X42" s="45">
        <v>524274</v>
      </c>
      <c r="Y42" s="46">
        <v>28.08</v>
      </c>
      <c r="Z42" s="47">
        <f t="shared" si="0"/>
        <v>757806</v>
      </c>
      <c r="AA42" s="46">
        <f t="shared" si="1"/>
        <v>40.590000000000003</v>
      </c>
      <c r="AB42" s="48" t="s">
        <v>877</v>
      </c>
      <c r="AC42" s="48" t="s">
        <v>857</v>
      </c>
      <c r="AD42" s="49"/>
    </row>
    <row r="43" spans="2:30" x14ac:dyDescent="0.15">
      <c r="B43" s="38" t="s">
        <v>82</v>
      </c>
      <c r="C43" s="39" t="s">
        <v>83</v>
      </c>
      <c r="D43" s="39" t="s">
        <v>986</v>
      </c>
      <c r="E43" s="39" t="s">
        <v>1220</v>
      </c>
      <c r="F43" s="40" t="s">
        <v>861</v>
      </c>
      <c r="G43" s="40" t="s">
        <v>869</v>
      </c>
      <c r="H43" s="41">
        <v>1079027</v>
      </c>
      <c r="I43" s="42">
        <v>0</v>
      </c>
      <c r="J43" s="43">
        <v>0</v>
      </c>
      <c r="K43" s="41">
        <v>0</v>
      </c>
      <c r="L43" s="42">
        <v>583853</v>
      </c>
      <c r="M43" s="43">
        <v>95216</v>
      </c>
      <c r="N43" s="41">
        <v>679069</v>
      </c>
      <c r="O43" s="42">
        <v>0</v>
      </c>
      <c r="P43" s="43">
        <v>0</v>
      </c>
      <c r="Q43" s="41">
        <v>0</v>
      </c>
      <c r="R43" s="42">
        <v>0</v>
      </c>
      <c r="S43" s="43">
        <v>34154</v>
      </c>
      <c r="T43" s="44">
        <v>34154</v>
      </c>
      <c r="U43" s="45">
        <v>583853</v>
      </c>
      <c r="V43" s="43">
        <v>129370</v>
      </c>
      <c r="W43" s="44">
        <v>713223</v>
      </c>
      <c r="X43" s="45">
        <v>365804</v>
      </c>
      <c r="Y43" s="46">
        <v>33.9</v>
      </c>
      <c r="Z43" s="47">
        <f t="shared" si="0"/>
        <v>495174</v>
      </c>
      <c r="AA43" s="46">
        <f t="shared" si="1"/>
        <v>45.89</v>
      </c>
      <c r="AB43" s="48" t="s">
        <v>877</v>
      </c>
      <c r="AC43" s="48" t="s">
        <v>857</v>
      </c>
      <c r="AD43" s="49"/>
    </row>
    <row r="44" spans="2:30" x14ac:dyDescent="0.15">
      <c r="B44" s="38" t="s">
        <v>84</v>
      </c>
      <c r="C44" s="39" t="s">
        <v>85</v>
      </c>
      <c r="D44" s="39" t="s">
        <v>986</v>
      </c>
      <c r="E44" s="39" t="s">
        <v>1221</v>
      </c>
      <c r="F44" s="40" t="s">
        <v>861</v>
      </c>
      <c r="G44" s="40" t="s">
        <v>869</v>
      </c>
      <c r="H44" s="41">
        <v>787931</v>
      </c>
      <c r="I44" s="42">
        <v>0</v>
      </c>
      <c r="J44" s="43">
        <v>0</v>
      </c>
      <c r="K44" s="41">
        <v>0</v>
      </c>
      <c r="L44" s="42">
        <v>520189</v>
      </c>
      <c r="M44" s="43">
        <v>77898</v>
      </c>
      <c r="N44" s="41">
        <v>598087</v>
      </c>
      <c r="O44" s="42">
        <v>0</v>
      </c>
      <c r="P44" s="43">
        <v>0</v>
      </c>
      <c r="Q44" s="41">
        <v>0</v>
      </c>
      <c r="R44" s="42">
        <v>5110</v>
      </c>
      <c r="S44" s="43">
        <v>26264</v>
      </c>
      <c r="T44" s="44">
        <v>31374</v>
      </c>
      <c r="U44" s="45">
        <v>525299</v>
      </c>
      <c r="V44" s="43">
        <v>104162</v>
      </c>
      <c r="W44" s="44">
        <v>629461</v>
      </c>
      <c r="X44" s="45">
        <v>158470</v>
      </c>
      <c r="Y44" s="46">
        <v>20.11</v>
      </c>
      <c r="Z44" s="47">
        <f t="shared" si="0"/>
        <v>262632</v>
      </c>
      <c r="AA44" s="46">
        <f t="shared" si="1"/>
        <v>33.33</v>
      </c>
      <c r="AB44" s="48" t="s">
        <v>877</v>
      </c>
      <c r="AC44" s="48" t="s">
        <v>857</v>
      </c>
      <c r="AD44" s="49"/>
    </row>
    <row r="45" spans="2:30" x14ac:dyDescent="0.15">
      <c r="B45" s="38" t="s">
        <v>0</v>
      </c>
      <c r="C45" s="39" t="s">
        <v>0</v>
      </c>
      <c r="D45" s="39"/>
      <c r="E45" s="39"/>
      <c r="F45" s="40"/>
      <c r="G45" s="40"/>
      <c r="H45" s="41"/>
      <c r="I45" s="42"/>
      <c r="J45" s="43"/>
      <c r="K45" s="41"/>
      <c r="L45" s="42"/>
      <c r="M45" s="43"/>
      <c r="N45" s="41"/>
      <c r="O45" s="42"/>
      <c r="P45" s="43"/>
      <c r="Q45" s="41"/>
      <c r="R45" s="42"/>
      <c r="S45" s="43"/>
      <c r="T45" s="44"/>
      <c r="U45" s="45"/>
      <c r="V45" s="43"/>
      <c r="W45" s="44"/>
      <c r="X45" s="45"/>
      <c r="Y45" s="46"/>
      <c r="Z45" s="47"/>
      <c r="AA45" s="46"/>
      <c r="AB45" s="48"/>
      <c r="AC45" s="48"/>
      <c r="AD45" s="49"/>
    </row>
    <row r="46" spans="2:30" x14ac:dyDescent="0.15">
      <c r="B46" s="38" t="s">
        <v>1048</v>
      </c>
      <c r="C46" s="39" t="s">
        <v>1262</v>
      </c>
      <c r="D46" s="39" t="s">
        <v>999</v>
      </c>
      <c r="E46" s="39"/>
      <c r="F46" s="40" t="s">
        <v>861</v>
      </c>
      <c r="G46" s="40" t="s">
        <v>866</v>
      </c>
      <c r="H46" s="41">
        <v>1319850</v>
      </c>
      <c r="I46" s="42">
        <v>0</v>
      </c>
      <c r="J46" s="43">
        <v>0</v>
      </c>
      <c r="K46" s="41">
        <v>0</v>
      </c>
      <c r="L46" s="42">
        <v>864747</v>
      </c>
      <c r="M46" s="43">
        <v>177718</v>
      </c>
      <c r="N46" s="41">
        <v>1042465</v>
      </c>
      <c r="O46" s="42">
        <v>0</v>
      </c>
      <c r="P46" s="43">
        <v>0</v>
      </c>
      <c r="Q46" s="41">
        <v>0</v>
      </c>
      <c r="R46" s="42">
        <v>7040</v>
      </c>
      <c r="S46" s="43">
        <v>703366</v>
      </c>
      <c r="T46" s="44">
        <v>710406</v>
      </c>
      <c r="U46" s="45">
        <v>871787</v>
      </c>
      <c r="V46" s="43">
        <v>881084</v>
      </c>
      <c r="W46" s="44">
        <v>1752871</v>
      </c>
      <c r="X46" s="45">
        <v>-433021</v>
      </c>
      <c r="Y46" s="46">
        <v>-32.81</v>
      </c>
      <c r="Z46" s="47">
        <f t="shared" si="0"/>
        <v>448063</v>
      </c>
      <c r="AA46" s="46">
        <f t="shared" si="1"/>
        <v>33.950000000000003</v>
      </c>
      <c r="AB46" s="48" t="s">
        <v>874</v>
      </c>
      <c r="AC46" s="48" t="s">
        <v>857</v>
      </c>
      <c r="AD46" s="49"/>
    </row>
    <row r="47" spans="2:30" x14ac:dyDescent="0.15">
      <c r="B47" s="38" t="s">
        <v>86</v>
      </c>
      <c r="C47" s="39" t="s">
        <v>87</v>
      </c>
      <c r="D47" s="39" t="s">
        <v>999</v>
      </c>
      <c r="E47" s="39" t="s">
        <v>1220</v>
      </c>
      <c r="F47" s="40" t="s">
        <v>861</v>
      </c>
      <c r="G47" s="40" t="s">
        <v>866</v>
      </c>
      <c r="H47" s="41">
        <v>647850</v>
      </c>
      <c r="I47" s="42">
        <v>0</v>
      </c>
      <c r="J47" s="43">
        <v>0</v>
      </c>
      <c r="K47" s="41">
        <v>0</v>
      </c>
      <c r="L47" s="42">
        <v>416125</v>
      </c>
      <c r="M47" s="43">
        <v>91087</v>
      </c>
      <c r="N47" s="41">
        <v>507212</v>
      </c>
      <c r="O47" s="42">
        <v>0</v>
      </c>
      <c r="P47" s="43">
        <v>0</v>
      </c>
      <c r="Q47" s="41">
        <v>0</v>
      </c>
      <c r="R47" s="42">
        <v>3080</v>
      </c>
      <c r="S47" s="43">
        <v>356218</v>
      </c>
      <c r="T47" s="44">
        <v>359298</v>
      </c>
      <c r="U47" s="45">
        <v>419205</v>
      </c>
      <c r="V47" s="43">
        <v>447305</v>
      </c>
      <c r="W47" s="44">
        <v>866510</v>
      </c>
      <c r="X47" s="45">
        <v>-218660</v>
      </c>
      <c r="Y47" s="46">
        <v>-33.75</v>
      </c>
      <c r="Z47" s="47">
        <f t="shared" si="0"/>
        <v>228645</v>
      </c>
      <c r="AA47" s="46">
        <f t="shared" si="1"/>
        <v>35.29</v>
      </c>
      <c r="AB47" s="48" t="s">
        <v>887</v>
      </c>
      <c r="AC47" s="48" t="s">
        <v>857</v>
      </c>
      <c r="AD47" s="49"/>
    </row>
    <row r="48" spans="2:30" x14ac:dyDescent="0.15">
      <c r="B48" s="38" t="s">
        <v>88</v>
      </c>
      <c r="C48" s="39" t="s">
        <v>89</v>
      </c>
      <c r="D48" s="39" t="s">
        <v>999</v>
      </c>
      <c r="E48" s="39" t="s">
        <v>1221</v>
      </c>
      <c r="F48" s="40" t="s">
        <v>861</v>
      </c>
      <c r="G48" s="40" t="s">
        <v>866</v>
      </c>
      <c r="H48" s="41">
        <v>672000</v>
      </c>
      <c r="I48" s="42">
        <v>0</v>
      </c>
      <c r="J48" s="43">
        <v>0</v>
      </c>
      <c r="K48" s="41">
        <v>0</v>
      </c>
      <c r="L48" s="42">
        <v>448622</v>
      </c>
      <c r="M48" s="43">
        <v>86631</v>
      </c>
      <c r="N48" s="41">
        <v>535253</v>
      </c>
      <c r="O48" s="42">
        <v>0</v>
      </c>
      <c r="P48" s="43">
        <v>0</v>
      </c>
      <c r="Q48" s="41">
        <v>0</v>
      </c>
      <c r="R48" s="42">
        <v>3960</v>
      </c>
      <c r="S48" s="43">
        <v>347148</v>
      </c>
      <c r="T48" s="44">
        <v>351108</v>
      </c>
      <c r="U48" s="45">
        <v>452582</v>
      </c>
      <c r="V48" s="43">
        <v>433779</v>
      </c>
      <c r="W48" s="44">
        <v>886361</v>
      </c>
      <c r="X48" s="45">
        <v>-214361</v>
      </c>
      <c r="Y48" s="46">
        <v>-31.9</v>
      </c>
      <c r="Z48" s="47">
        <f t="shared" si="0"/>
        <v>219418</v>
      </c>
      <c r="AA48" s="46">
        <f t="shared" si="1"/>
        <v>32.65</v>
      </c>
      <c r="AB48" s="48" t="s">
        <v>887</v>
      </c>
      <c r="AC48" s="48" t="s">
        <v>857</v>
      </c>
      <c r="AD48" s="49"/>
    </row>
    <row r="49" spans="2:30" x14ac:dyDescent="0.15">
      <c r="B49" s="38" t="s">
        <v>0</v>
      </c>
      <c r="C49" s="39" t="s">
        <v>0</v>
      </c>
      <c r="D49" s="39"/>
      <c r="E49" s="39"/>
      <c r="F49" s="40"/>
      <c r="G49" s="40"/>
      <c r="H49" s="41"/>
      <c r="I49" s="42"/>
      <c r="J49" s="43"/>
      <c r="K49" s="41"/>
      <c r="L49" s="42"/>
      <c r="M49" s="43"/>
      <c r="N49" s="41"/>
      <c r="O49" s="42"/>
      <c r="P49" s="43"/>
      <c r="Q49" s="41"/>
      <c r="R49" s="42"/>
      <c r="S49" s="43"/>
      <c r="T49" s="44"/>
      <c r="U49" s="45"/>
      <c r="V49" s="43"/>
      <c r="W49" s="44"/>
      <c r="X49" s="45"/>
      <c r="Y49" s="46"/>
      <c r="Z49" s="47"/>
      <c r="AA49" s="46"/>
      <c r="AB49" s="48"/>
      <c r="AC49" s="48"/>
      <c r="AD49" s="49"/>
    </row>
    <row r="50" spans="2:30" x14ac:dyDescent="0.15">
      <c r="B50" s="38" t="s">
        <v>1049</v>
      </c>
      <c r="C50" s="39" t="s">
        <v>90</v>
      </c>
      <c r="D50" s="39" t="s">
        <v>999</v>
      </c>
      <c r="E50" s="39"/>
      <c r="F50" s="40" t="s">
        <v>861</v>
      </c>
      <c r="G50" s="40" t="s">
        <v>869</v>
      </c>
      <c r="H50" s="41">
        <v>1654952</v>
      </c>
      <c r="I50" s="42">
        <v>0</v>
      </c>
      <c r="J50" s="43">
        <v>0</v>
      </c>
      <c r="K50" s="41">
        <v>0</v>
      </c>
      <c r="L50" s="42">
        <v>1126962</v>
      </c>
      <c r="M50" s="43">
        <v>176404</v>
      </c>
      <c r="N50" s="41">
        <v>1303366</v>
      </c>
      <c r="O50" s="42">
        <v>0</v>
      </c>
      <c r="P50" s="43">
        <v>0</v>
      </c>
      <c r="Q50" s="41">
        <v>0</v>
      </c>
      <c r="R50" s="42">
        <v>27615</v>
      </c>
      <c r="S50" s="43">
        <v>61487</v>
      </c>
      <c r="T50" s="44">
        <v>89102</v>
      </c>
      <c r="U50" s="45">
        <v>1154577</v>
      </c>
      <c r="V50" s="43">
        <v>237891</v>
      </c>
      <c r="W50" s="44">
        <v>1392468</v>
      </c>
      <c r="X50" s="45">
        <v>262484</v>
      </c>
      <c r="Y50" s="46">
        <v>15.86</v>
      </c>
      <c r="Z50" s="47">
        <f t="shared" si="0"/>
        <v>500375</v>
      </c>
      <c r="AA50" s="46">
        <f t="shared" si="1"/>
        <v>30.24</v>
      </c>
      <c r="AB50" s="48" t="s">
        <v>877</v>
      </c>
      <c r="AC50" s="48" t="s">
        <v>857</v>
      </c>
      <c r="AD50" s="49"/>
    </row>
    <row r="51" spans="2:30" x14ac:dyDescent="0.15">
      <c r="B51" s="38" t="s">
        <v>91</v>
      </c>
      <c r="C51" s="39" t="s">
        <v>92</v>
      </c>
      <c r="D51" s="39" t="s">
        <v>999</v>
      </c>
      <c r="E51" s="39" t="s">
        <v>1220</v>
      </c>
      <c r="F51" s="40" t="s">
        <v>861</v>
      </c>
      <c r="G51" s="40" t="s">
        <v>869</v>
      </c>
      <c r="H51" s="41">
        <v>860283</v>
      </c>
      <c r="I51" s="42">
        <v>0</v>
      </c>
      <c r="J51" s="43">
        <v>0</v>
      </c>
      <c r="K51" s="41">
        <v>0</v>
      </c>
      <c r="L51" s="42">
        <v>573351</v>
      </c>
      <c r="M51" s="43">
        <v>93503</v>
      </c>
      <c r="N51" s="41">
        <v>666854</v>
      </c>
      <c r="O51" s="42">
        <v>0</v>
      </c>
      <c r="P51" s="43">
        <v>0</v>
      </c>
      <c r="Q51" s="41">
        <v>0</v>
      </c>
      <c r="R51" s="42">
        <v>13150</v>
      </c>
      <c r="S51" s="43">
        <v>33535</v>
      </c>
      <c r="T51" s="44">
        <v>46685</v>
      </c>
      <c r="U51" s="45">
        <v>586501</v>
      </c>
      <c r="V51" s="43">
        <v>127038</v>
      </c>
      <c r="W51" s="44">
        <v>713539</v>
      </c>
      <c r="X51" s="45">
        <v>146744</v>
      </c>
      <c r="Y51" s="46">
        <v>17.059999999999999</v>
      </c>
      <c r="Z51" s="47">
        <f t="shared" si="0"/>
        <v>273782</v>
      </c>
      <c r="AA51" s="46">
        <f t="shared" si="1"/>
        <v>31.82</v>
      </c>
      <c r="AB51" s="48" t="s">
        <v>877</v>
      </c>
      <c r="AC51" s="48" t="s">
        <v>857</v>
      </c>
      <c r="AD51" s="49"/>
    </row>
    <row r="52" spans="2:30" x14ac:dyDescent="0.15">
      <c r="B52" s="38" t="s">
        <v>93</v>
      </c>
      <c r="C52" s="39" t="s">
        <v>94</v>
      </c>
      <c r="D52" s="39" t="s">
        <v>999</v>
      </c>
      <c r="E52" s="39" t="s">
        <v>1221</v>
      </c>
      <c r="F52" s="40" t="s">
        <v>861</v>
      </c>
      <c r="G52" s="40" t="s">
        <v>869</v>
      </c>
      <c r="H52" s="41">
        <v>794669</v>
      </c>
      <c r="I52" s="42">
        <v>0</v>
      </c>
      <c r="J52" s="43">
        <v>0</v>
      </c>
      <c r="K52" s="41">
        <v>0</v>
      </c>
      <c r="L52" s="42">
        <v>553611</v>
      </c>
      <c r="M52" s="43">
        <v>82901</v>
      </c>
      <c r="N52" s="41">
        <v>636512</v>
      </c>
      <c r="O52" s="42">
        <v>0</v>
      </c>
      <c r="P52" s="43">
        <v>0</v>
      </c>
      <c r="Q52" s="41">
        <v>0</v>
      </c>
      <c r="R52" s="42">
        <v>14465</v>
      </c>
      <c r="S52" s="43">
        <v>27952</v>
      </c>
      <c r="T52" s="44">
        <v>42417</v>
      </c>
      <c r="U52" s="45">
        <v>568076</v>
      </c>
      <c r="V52" s="43">
        <v>110853</v>
      </c>
      <c r="W52" s="44">
        <v>678929</v>
      </c>
      <c r="X52" s="45">
        <v>115740</v>
      </c>
      <c r="Y52" s="46">
        <v>14.56</v>
      </c>
      <c r="Z52" s="47">
        <f t="shared" si="0"/>
        <v>226593</v>
      </c>
      <c r="AA52" s="46">
        <f t="shared" si="1"/>
        <v>28.51</v>
      </c>
      <c r="AB52" s="48" t="s">
        <v>877</v>
      </c>
      <c r="AC52" s="48" t="s">
        <v>857</v>
      </c>
      <c r="AD52" s="49"/>
    </row>
    <row r="53" spans="2:30" x14ac:dyDescent="0.15">
      <c r="B53" s="38" t="s">
        <v>0</v>
      </c>
      <c r="C53" s="39" t="s">
        <v>0</v>
      </c>
      <c r="D53" s="39"/>
      <c r="E53" s="39"/>
      <c r="F53" s="40"/>
      <c r="G53" s="40"/>
      <c r="H53" s="41"/>
      <c r="I53" s="42"/>
      <c r="J53" s="43"/>
      <c r="K53" s="41"/>
      <c r="L53" s="42"/>
      <c r="M53" s="43"/>
      <c r="N53" s="41"/>
      <c r="O53" s="42"/>
      <c r="P53" s="43"/>
      <c r="Q53" s="41"/>
      <c r="R53" s="42"/>
      <c r="S53" s="43"/>
      <c r="T53" s="44"/>
      <c r="U53" s="45"/>
      <c r="V53" s="43"/>
      <c r="W53" s="44"/>
      <c r="X53" s="45"/>
      <c r="Y53" s="46"/>
      <c r="Z53" s="47"/>
      <c r="AA53" s="46"/>
      <c r="AB53" s="48"/>
      <c r="AC53" s="48"/>
      <c r="AD53" s="49"/>
    </row>
    <row r="54" spans="2:30" x14ac:dyDescent="0.15">
      <c r="B54" s="38" t="s">
        <v>1050</v>
      </c>
      <c r="C54" s="39" t="s">
        <v>1263</v>
      </c>
      <c r="D54" s="39" t="s">
        <v>999</v>
      </c>
      <c r="E54" s="39"/>
      <c r="F54" s="40" t="s">
        <v>861</v>
      </c>
      <c r="G54" s="40" t="s">
        <v>866</v>
      </c>
      <c r="H54" s="41">
        <v>874350</v>
      </c>
      <c r="I54" s="42">
        <v>0</v>
      </c>
      <c r="J54" s="43">
        <v>0</v>
      </c>
      <c r="K54" s="41">
        <v>0</v>
      </c>
      <c r="L54" s="42">
        <v>521927</v>
      </c>
      <c r="M54" s="43">
        <v>107832</v>
      </c>
      <c r="N54" s="41">
        <v>629759</v>
      </c>
      <c r="O54" s="42">
        <v>0</v>
      </c>
      <c r="P54" s="43">
        <v>0</v>
      </c>
      <c r="Q54" s="41">
        <v>0</v>
      </c>
      <c r="R54" s="42">
        <v>9947</v>
      </c>
      <c r="S54" s="43">
        <v>424687</v>
      </c>
      <c r="T54" s="44">
        <v>434634</v>
      </c>
      <c r="U54" s="45">
        <v>531874</v>
      </c>
      <c r="V54" s="43">
        <v>532519</v>
      </c>
      <c r="W54" s="44">
        <v>1064393</v>
      </c>
      <c r="X54" s="45">
        <v>-190043</v>
      </c>
      <c r="Y54" s="46">
        <v>-21.74</v>
      </c>
      <c r="Z54" s="47">
        <f t="shared" si="0"/>
        <v>342476</v>
      </c>
      <c r="AA54" s="46">
        <f t="shared" si="1"/>
        <v>39.17</v>
      </c>
      <c r="AB54" s="48" t="s">
        <v>874</v>
      </c>
      <c r="AC54" s="48" t="s">
        <v>857</v>
      </c>
      <c r="AD54" s="49"/>
    </row>
    <row r="55" spans="2:30" x14ac:dyDescent="0.15">
      <c r="B55" s="38" t="s">
        <v>95</v>
      </c>
      <c r="C55" s="39" t="s">
        <v>96</v>
      </c>
      <c r="D55" s="39" t="s">
        <v>999</v>
      </c>
      <c r="E55" s="39" t="s">
        <v>1220</v>
      </c>
      <c r="F55" s="40" t="s">
        <v>861</v>
      </c>
      <c r="G55" s="40" t="s">
        <v>866</v>
      </c>
      <c r="H55" s="41">
        <v>448200</v>
      </c>
      <c r="I55" s="42">
        <v>0</v>
      </c>
      <c r="J55" s="43">
        <v>0</v>
      </c>
      <c r="K55" s="41">
        <v>0</v>
      </c>
      <c r="L55" s="42">
        <v>258813</v>
      </c>
      <c r="M55" s="43">
        <v>56809</v>
      </c>
      <c r="N55" s="41">
        <v>315622</v>
      </c>
      <c r="O55" s="42">
        <v>0</v>
      </c>
      <c r="P55" s="43">
        <v>0</v>
      </c>
      <c r="Q55" s="41">
        <v>0</v>
      </c>
      <c r="R55" s="42">
        <v>4128</v>
      </c>
      <c r="S55" s="43">
        <v>220952</v>
      </c>
      <c r="T55" s="44">
        <v>225080</v>
      </c>
      <c r="U55" s="45">
        <v>262941</v>
      </c>
      <c r="V55" s="43">
        <v>277761</v>
      </c>
      <c r="W55" s="44">
        <v>540702</v>
      </c>
      <c r="X55" s="45">
        <v>-92502</v>
      </c>
      <c r="Y55" s="46">
        <v>-20.64</v>
      </c>
      <c r="Z55" s="47">
        <f t="shared" si="0"/>
        <v>185259</v>
      </c>
      <c r="AA55" s="46">
        <f t="shared" si="1"/>
        <v>41.33</v>
      </c>
      <c r="AB55" s="48" t="s">
        <v>887</v>
      </c>
      <c r="AC55" s="48" t="s">
        <v>857</v>
      </c>
      <c r="AD55" s="49"/>
    </row>
    <row r="56" spans="2:30" x14ac:dyDescent="0.15">
      <c r="B56" s="38" t="s">
        <v>97</v>
      </c>
      <c r="C56" s="39" t="s">
        <v>98</v>
      </c>
      <c r="D56" s="39" t="s">
        <v>999</v>
      </c>
      <c r="E56" s="39" t="s">
        <v>1221</v>
      </c>
      <c r="F56" s="40" t="s">
        <v>861</v>
      </c>
      <c r="G56" s="40" t="s">
        <v>866</v>
      </c>
      <c r="H56" s="41">
        <v>426150</v>
      </c>
      <c r="I56" s="42">
        <v>0</v>
      </c>
      <c r="J56" s="43">
        <v>0</v>
      </c>
      <c r="K56" s="41">
        <v>0</v>
      </c>
      <c r="L56" s="42">
        <v>263114</v>
      </c>
      <c r="M56" s="43">
        <v>51023</v>
      </c>
      <c r="N56" s="41">
        <v>314137</v>
      </c>
      <c r="O56" s="42">
        <v>0</v>
      </c>
      <c r="P56" s="43">
        <v>0</v>
      </c>
      <c r="Q56" s="41">
        <v>0</v>
      </c>
      <c r="R56" s="42">
        <v>5819</v>
      </c>
      <c r="S56" s="43">
        <v>203735</v>
      </c>
      <c r="T56" s="44">
        <v>209554</v>
      </c>
      <c r="U56" s="45">
        <v>268933</v>
      </c>
      <c r="V56" s="43">
        <v>254758</v>
      </c>
      <c r="W56" s="44">
        <v>523691</v>
      </c>
      <c r="X56" s="45">
        <v>-97541</v>
      </c>
      <c r="Y56" s="46">
        <v>-22.89</v>
      </c>
      <c r="Z56" s="47">
        <f t="shared" si="0"/>
        <v>157217</v>
      </c>
      <c r="AA56" s="46">
        <f t="shared" si="1"/>
        <v>36.89</v>
      </c>
      <c r="AB56" s="48" t="s">
        <v>887</v>
      </c>
      <c r="AC56" s="48" t="s">
        <v>857</v>
      </c>
      <c r="AD56" s="49"/>
    </row>
    <row r="57" spans="2:30" x14ac:dyDescent="0.15">
      <c r="B57" s="38" t="s">
        <v>0</v>
      </c>
      <c r="C57" s="39" t="s">
        <v>0</v>
      </c>
      <c r="D57" s="39"/>
      <c r="E57" s="39"/>
      <c r="F57" s="40"/>
      <c r="G57" s="40"/>
      <c r="H57" s="41"/>
      <c r="I57" s="42"/>
      <c r="J57" s="43"/>
      <c r="K57" s="41"/>
      <c r="L57" s="42"/>
      <c r="M57" s="43"/>
      <c r="N57" s="41"/>
      <c r="O57" s="42"/>
      <c r="P57" s="43"/>
      <c r="Q57" s="41"/>
      <c r="R57" s="42"/>
      <c r="S57" s="43"/>
      <c r="T57" s="44"/>
      <c r="U57" s="45"/>
      <c r="V57" s="43"/>
      <c r="W57" s="44"/>
      <c r="X57" s="45"/>
      <c r="Y57" s="46"/>
      <c r="Z57" s="47"/>
      <c r="AA57" s="46"/>
      <c r="AB57" s="48"/>
      <c r="AC57" s="48"/>
      <c r="AD57" s="49"/>
    </row>
    <row r="58" spans="2:30" x14ac:dyDescent="0.15">
      <c r="B58" s="38" t="s">
        <v>1051</v>
      </c>
      <c r="C58" s="39" t="s">
        <v>99</v>
      </c>
      <c r="D58" s="39" t="s">
        <v>889</v>
      </c>
      <c r="E58" s="39"/>
      <c r="F58" s="40" t="s">
        <v>861</v>
      </c>
      <c r="G58" s="40" t="s">
        <v>866</v>
      </c>
      <c r="H58" s="41">
        <v>5175700</v>
      </c>
      <c r="I58" s="42">
        <v>0</v>
      </c>
      <c r="J58" s="43">
        <v>0</v>
      </c>
      <c r="K58" s="41">
        <v>0</v>
      </c>
      <c r="L58" s="42">
        <v>2523676</v>
      </c>
      <c r="M58" s="43">
        <v>524569</v>
      </c>
      <c r="N58" s="41">
        <v>3048245</v>
      </c>
      <c r="O58" s="42">
        <v>1624114</v>
      </c>
      <c r="P58" s="43">
        <v>0</v>
      </c>
      <c r="Q58" s="41">
        <v>1624114</v>
      </c>
      <c r="R58" s="42">
        <v>936178</v>
      </c>
      <c r="S58" s="43">
        <v>1977172</v>
      </c>
      <c r="T58" s="44">
        <v>2913350</v>
      </c>
      <c r="U58" s="45">
        <v>5083968</v>
      </c>
      <c r="V58" s="43">
        <v>2501741</v>
      </c>
      <c r="W58" s="44">
        <v>7585709</v>
      </c>
      <c r="X58" s="45">
        <v>-2410009</v>
      </c>
      <c r="Y58" s="46">
        <v>-46.56</v>
      </c>
      <c r="Z58" s="47">
        <f t="shared" si="0"/>
        <v>91732</v>
      </c>
      <c r="AA58" s="46">
        <f t="shared" si="1"/>
        <v>1.77</v>
      </c>
      <c r="AB58" s="48" t="s">
        <v>874</v>
      </c>
      <c r="AC58" s="48" t="s">
        <v>857</v>
      </c>
      <c r="AD58" s="49"/>
    </row>
    <row r="59" spans="2:30" x14ac:dyDescent="0.15">
      <c r="B59" s="38" t="s">
        <v>100</v>
      </c>
      <c r="C59" s="39" t="s">
        <v>101</v>
      </c>
      <c r="D59" s="39" t="s">
        <v>889</v>
      </c>
      <c r="E59" s="39" t="s">
        <v>1220</v>
      </c>
      <c r="F59" s="40" t="s">
        <v>861</v>
      </c>
      <c r="G59" s="40" t="s">
        <v>866</v>
      </c>
      <c r="H59" s="41">
        <v>2995350</v>
      </c>
      <c r="I59" s="42">
        <v>0</v>
      </c>
      <c r="J59" s="43">
        <v>0</v>
      </c>
      <c r="K59" s="41">
        <v>0</v>
      </c>
      <c r="L59" s="42">
        <v>1220246</v>
      </c>
      <c r="M59" s="43">
        <v>284583</v>
      </c>
      <c r="N59" s="41">
        <v>1504829</v>
      </c>
      <c r="O59" s="42">
        <v>703703</v>
      </c>
      <c r="P59" s="43">
        <v>0</v>
      </c>
      <c r="Q59" s="41">
        <v>703703</v>
      </c>
      <c r="R59" s="42">
        <v>413860</v>
      </c>
      <c r="S59" s="43">
        <v>976217</v>
      </c>
      <c r="T59" s="44">
        <v>1390077</v>
      </c>
      <c r="U59" s="45">
        <v>2337809</v>
      </c>
      <c r="V59" s="43">
        <v>1260800</v>
      </c>
      <c r="W59" s="44">
        <v>3598609</v>
      </c>
      <c r="X59" s="45">
        <v>-603259</v>
      </c>
      <c r="Y59" s="46">
        <v>-20.14</v>
      </c>
      <c r="Z59" s="47">
        <f t="shared" si="0"/>
        <v>657541</v>
      </c>
      <c r="AA59" s="46">
        <f t="shared" si="1"/>
        <v>21.95</v>
      </c>
      <c r="AB59" s="48" t="s">
        <v>874</v>
      </c>
      <c r="AC59" s="48" t="s">
        <v>857</v>
      </c>
      <c r="AD59" s="49"/>
    </row>
    <row r="60" spans="2:30" x14ac:dyDescent="0.15">
      <c r="B60" s="38" t="s">
        <v>102</v>
      </c>
      <c r="C60" s="39" t="s">
        <v>103</v>
      </c>
      <c r="D60" s="39" t="s">
        <v>889</v>
      </c>
      <c r="E60" s="39" t="s">
        <v>1221</v>
      </c>
      <c r="F60" s="40" t="s">
        <v>861</v>
      </c>
      <c r="G60" s="40" t="s">
        <v>866</v>
      </c>
      <c r="H60" s="41">
        <v>2180350</v>
      </c>
      <c r="I60" s="42">
        <v>0</v>
      </c>
      <c r="J60" s="43">
        <v>0</v>
      </c>
      <c r="K60" s="41">
        <v>0</v>
      </c>
      <c r="L60" s="42">
        <v>1303430</v>
      </c>
      <c r="M60" s="43">
        <v>239986</v>
      </c>
      <c r="N60" s="41">
        <v>1543416</v>
      </c>
      <c r="O60" s="42">
        <v>920411</v>
      </c>
      <c r="P60" s="43">
        <v>0</v>
      </c>
      <c r="Q60" s="41">
        <v>920411</v>
      </c>
      <c r="R60" s="42">
        <v>522318</v>
      </c>
      <c r="S60" s="43">
        <v>1000955</v>
      </c>
      <c r="T60" s="44">
        <v>1523273</v>
      </c>
      <c r="U60" s="45">
        <v>2746159</v>
      </c>
      <c r="V60" s="43">
        <v>1240941</v>
      </c>
      <c r="W60" s="44">
        <v>3987100</v>
      </c>
      <c r="X60" s="45">
        <v>-1806750</v>
      </c>
      <c r="Y60" s="46">
        <v>-82.87</v>
      </c>
      <c r="Z60" s="47">
        <f t="shared" si="0"/>
        <v>-565809</v>
      </c>
      <c r="AA60" s="46">
        <f t="shared" si="1"/>
        <v>-25.95</v>
      </c>
      <c r="AB60" s="48" t="s">
        <v>874</v>
      </c>
      <c r="AC60" s="48" t="s">
        <v>857</v>
      </c>
      <c r="AD60" s="49"/>
    </row>
    <row r="61" spans="2:30" x14ac:dyDescent="0.15">
      <c r="B61" s="38" t="s">
        <v>0</v>
      </c>
      <c r="C61" s="39" t="s">
        <v>0</v>
      </c>
      <c r="D61" s="39"/>
      <c r="E61" s="39"/>
      <c r="F61" s="40"/>
      <c r="G61" s="40"/>
      <c r="H61" s="41"/>
      <c r="I61" s="42"/>
      <c r="J61" s="43"/>
      <c r="K61" s="41"/>
      <c r="L61" s="42"/>
      <c r="M61" s="43"/>
      <c r="N61" s="41"/>
      <c r="O61" s="42"/>
      <c r="P61" s="43"/>
      <c r="Q61" s="41"/>
      <c r="R61" s="42"/>
      <c r="S61" s="43"/>
      <c r="T61" s="44"/>
      <c r="U61" s="45"/>
      <c r="V61" s="43"/>
      <c r="W61" s="44"/>
      <c r="X61" s="45"/>
      <c r="Y61" s="46"/>
      <c r="Z61" s="47"/>
      <c r="AA61" s="46"/>
      <c r="AB61" s="48"/>
      <c r="AC61" s="48"/>
      <c r="AD61" s="49"/>
    </row>
    <row r="62" spans="2:30" x14ac:dyDescent="0.15">
      <c r="B62" s="38" t="s">
        <v>1052</v>
      </c>
      <c r="C62" s="39" t="s">
        <v>104</v>
      </c>
      <c r="D62" s="39" t="s">
        <v>965</v>
      </c>
      <c r="E62" s="39"/>
      <c r="F62" s="40" t="s">
        <v>859</v>
      </c>
      <c r="G62" s="40" t="s">
        <v>873</v>
      </c>
      <c r="H62" s="41">
        <v>1200000</v>
      </c>
      <c r="I62" s="42">
        <v>0</v>
      </c>
      <c r="J62" s="43">
        <v>0</v>
      </c>
      <c r="K62" s="41">
        <v>0</v>
      </c>
      <c r="L62" s="42">
        <v>943431</v>
      </c>
      <c r="M62" s="43">
        <v>178692</v>
      </c>
      <c r="N62" s="41">
        <v>1122123</v>
      </c>
      <c r="O62" s="42">
        <v>0</v>
      </c>
      <c r="P62" s="43">
        <v>0</v>
      </c>
      <c r="Q62" s="41">
        <v>0</v>
      </c>
      <c r="R62" s="42">
        <v>6526</v>
      </c>
      <c r="S62" s="43">
        <v>32131</v>
      </c>
      <c r="T62" s="44">
        <v>38657</v>
      </c>
      <c r="U62" s="45">
        <v>949957</v>
      </c>
      <c r="V62" s="43">
        <v>210823</v>
      </c>
      <c r="W62" s="44">
        <v>1160780</v>
      </c>
      <c r="X62" s="45">
        <v>39220</v>
      </c>
      <c r="Y62" s="46">
        <v>3.27</v>
      </c>
      <c r="Z62" s="47">
        <f t="shared" si="0"/>
        <v>250043</v>
      </c>
      <c r="AA62" s="46">
        <f t="shared" si="1"/>
        <v>20.84</v>
      </c>
      <c r="AB62" s="48" t="s">
        <v>877</v>
      </c>
      <c r="AC62" s="48" t="s">
        <v>857</v>
      </c>
      <c r="AD62" s="49"/>
    </row>
    <row r="63" spans="2:30" x14ac:dyDescent="0.15">
      <c r="B63" s="38" t="s">
        <v>105</v>
      </c>
      <c r="C63" s="39" t="s">
        <v>106</v>
      </c>
      <c r="D63" s="39" t="s">
        <v>965</v>
      </c>
      <c r="E63" s="39" t="s">
        <v>1220</v>
      </c>
      <c r="F63" s="40" t="s">
        <v>859</v>
      </c>
      <c r="G63" s="40" t="s">
        <v>873</v>
      </c>
      <c r="H63" s="41">
        <v>600000</v>
      </c>
      <c r="I63" s="42">
        <v>0</v>
      </c>
      <c r="J63" s="43">
        <v>0</v>
      </c>
      <c r="K63" s="41">
        <v>0</v>
      </c>
      <c r="L63" s="42">
        <v>470739</v>
      </c>
      <c r="M63" s="43">
        <v>92383</v>
      </c>
      <c r="N63" s="41">
        <v>563122</v>
      </c>
      <c r="O63" s="42">
        <v>0</v>
      </c>
      <c r="P63" s="43">
        <v>0</v>
      </c>
      <c r="Q63" s="41">
        <v>0</v>
      </c>
      <c r="R63" s="42">
        <v>2008</v>
      </c>
      <c r="S63" s="43">
        <v>16287</v>
      </c>
      <c r="T63" s="44">
        <v>18295</v>
      </c>
      <c r="U63" s="45">
        <v>472747</v>
      </c>
      <c r="V63" s="43">
        <v>108670</v>
      </c>
      <c r="W63" s="44">
        <v>581417</v>
      </c>
      <c r="X63" s="45">
        <v>18583</v>
      </c>
      <c r="Y63" s="46">
        <v>3.1</v>
      </c>
      <c r="Z63" s="47">
        <f t="shared" si="0"/>
        <v>127253</v>
      </c>
      <c r="AA63" s="46">
        <f t="shared" si="1"/>
        <v>21.21</v>
      </c>
      <c r="AB63" s="48" t="s">
        <v>877</v>
      </c>
      <c r="AC63" s="48" t="s">
        <v>857</v>
      </c>
      <c r="AD63" s="49"/>
    </row>
    <row r="64" spans="2:30" x14ac:dyDescent="0.15">
      <c r="B64" s="38" t="s">
        <v>107</v>
      </c>
      <c r="C64" s="39" t="s">
        <v>108</v>
      </c>
      <c r="D64" s="39" t="s">
        <v>965</v>
      </c>
      <c r="E64" s="39" t="s">
        <v>1221</v>
      </c>
      <c r="F64" s="40" t="s">
        <v>859</v>
      </c>
      <c r="G64" s="40" t="s">
        <v>873</v>
      </c>
      <c r="H64" s="41">
        <v>600000</v>
      </c>
      <c r="I64" s="42">
        <v>0</v>
      </c>
      <c r="J64" s="43">
        <v>0</v>
      </c>
      <c r="K64" s="41">
        <v>0</v>
      </c>
      <c r="L64" s="42">
        <v>472692</v>
      </c>
      <c r="M64" s="43">
        <v>86309</v>
      </c>
      <c r="N64" s="41">
        <v>559001</v>
      </c>
      <c r="O64" s="42">
        <v>0</v>
      </c>
      <c r="P64" s="43">
        <v>0</v>
      </c>
      <c r="Q64" s="41">
        <v>0</v>
      </c>
      <c r="R64" s="42">
        <v>4518</v>
      </c>
      <c r="S64" s="43">
        <v>15844</v>
      </c>
      <c r="T64" s="44">
        <v>20362</v>
      </c>
      <c r="U64" s="45">
        <v>477210</v>
      </c>
      <c r="V64" s="43">
        <v>102153</v>
      </c>
      <c r="W64" s="44">
        <v>579363</v>
      </c>
      <c r="X64" s="45">
        <v>20637</v>
      </c>
      <c r="Y64" s="46">
        <v>3.44</v>
      </c>
      <c r="Z64" s="47">
        <f t="shared" si="0"/>
        <v>122790</v>
      </c>
      <c r="AA64" s="46">
        <f t="shared" si="1"/>
        <v>20.47</v>
      </c>
      <c r="AB64" s="48" t="s">
        <v>877</v>
      </c>
      <c r="AC64" s="48" t="s">
        <v>857</v>
      </c>
      <c r="AD64" s="49"/>
    </row>
    <row r="65" spans="2:30" x14ac:dyDescent="0.15">
      <c r="B65" s="38" t="s">
        <v>0</v>
      </c>
      <c r="C65" s="39" t="s">
        <v>0</v>
      </c>
      <c r="D65" s="39"/>
      <c r="E65" s="39"/>
      <c r="F65" s="40"/>
      <c r="G65" s="40"/>
      <c r="H65" s="41"/>
      <c r="I65" s="42"/>
      <c r="J65" s="43"/>
      <c r="K65" s="41"/>
      <c r="L65" s="42"/>
      <c r="M65" s="43"/>
      <c r="N65" s="41"/>
      <c r="O65" s="42"/>
      <c r="P65" s="43"/>
      <c r="Q65" s="41"/>
      <c r="R65" s="42"/>
      <c r="S65" s="43"/>
      <c r="T65" s="44"/>
      <c r="U65" s="45"/>
      <c r="V65" s="43"/>
      <c r="W65" s="44"/>
      <c r="X65" s="45"/>
      <c r="Y65" s="46"/>
      <c r="Z65" s="47"/>
      <c r="AA65" s="46"/>
      <c r="AB65" s="48"/>
      <c r="AC65" s="48"/>
      <c r="AD65" s="49"/>
    </row>
    <row r="66" spans="2:30" x14ac:dyDescent="0.15">
      <c r="B66" s="38" t="s">
        <v>1053</v>
      </c>
      <c r="C66" s="39" t="s">
        <v>109</v>
      </c>
      <c r="D66" s="39" t="s">
        <v>897</v>
      </c>
      <c r="E66" s="39"/>
      <c r="F66" s="40" t="s">
        <v>861</v>
      </c>
      <c r="G66" s="40" t="s">
        <v>869</v>
      </c>
      <c r="H66" s="41">
        <v>5900000</v>
      </c>
      <c r="I66" s="42">
        <v>0</v>
      </c>
      <c r="J66" s="43">
        <v>0</v>
      </c>
      <c r="K66" s="41">
        <v>0</v>
      </c>
      <c r="L66" s="42">
        <v>2679456</v>
      </c>
      <c r="M66" s="43">
        <v>419536</v>
      </c>
      <c r="N66" s="41">
        <v>3098992</v>
      </c>
      <c r="O66" s="42">
        <v>0</v>
      </c>
      <c r="P66" s="43">
        <v>0</v>
      </c>
      <c r="Q66" s="41">
        <v>0</v>
      </c>
      <c r="R66" s="42">
        <v>2012</v>
      </c>
      <c r="S66" s="43">
        <v>146266</v>
      </c>
      <c r="T66" s="44">
        <v>148278</v>
      </c>
      <c r="U66" s="45">
        <v>2681468</v>
      </c>
      <c r="V66" s="43">
        <v>565802</v>
      </c>
      <c r="W66" s="44">
        <v>3247270</v>
      </c>
      <c r="X66" s="45">
        <v>2652730</v>
      </c>
      <c r="Y66" s="46">
        <v>44.96</v>
      </c>
      <c r="Z66" s="47">
        <f t="shared" si="0"/>
        <v>3218532</v>
      </c>
      <c r="AA66" s="46">
        <f t="shared" si="1"/>
        <v>54.55</v>
      </c>
      <c r="AB66" s="48" t="s">
        <v>874</v>
      </c>
      <c r="AC66" s="48" t="s">
        <v>857</v>
      </c>
      <c r="AD66" s="49"/>
    </row>
    <row r="67" spans="2:30" x14ac:dyDescent="0.15">
      <c r="B67" s="38" t="s">
        <v>110</v>
      </c>
      <c r="C67" s="39" t="s">
        <v>111</v>
      </c>
      <c r="D67" s="39" t="s">
        <v>897</v>
      </c>
      <c r="E67" s="39" t="s">
        <v>1220</v>
      </c>
      <c r="F67" s="40" t="s">
        <v>861</v>
      </c>
      <c r="G67" s="40" t="s">
        <v>869</v>
      </c>
      <c r="H67" s="41">
        <v>2950000</v>
      </c>
      <c r="I67" s="42">
        <v>0</v>
      </c>
      <c r="J67" s="43">
        <v>0</v>
      </c>
      <c r="K67" s="41">
        <v>0</v>
      </c>
      <c r="L67" s="42">
        <v>1371989</v>
      </c>
      <c r="M67" s="43">
        <v>223744</v>
      </c>
      <c r="N67" s="41">
        <v>1595733</v>
      </c>
      <c r="O67" s="42">
        <v>0</v>
      </c>
      <c r="P67" s="43">
        <v>0</v>
      </c>
      <c r="Q67" s="41">
        <v>0</v>
      </c>
      <c r="R67" s="42">
        <v>2012</v>
      </c>
      <c r="S67" s="43">
        <v>80253</v>
      </c>
      <c r="T67" s="44">
        <v>82265</v>
      </c>
      <c r="U67" s="45">
        <v>1374001</v>
      </c>
      <c r="V67" s="43">
        <v>303997</v>
      </c>
      <c r="W67" s="44">
        <v>1677998</v>
      </c>
      <c r="X67" s="45">
        <v>1272002</v>
      </c>
      <c r="Y67" s="46">
        <v>43.12</v>
      </c>
      <c r="Z67" s="47">
        <f t="shared" si="0"/>
        <v>1575999</v>
      </c>
      <c r="AA67" s="46">
        <f t="shared" si="1"/>
        <v>53.42</v>
      </c>
      <c r="AB67" s="48" t="s">
        <v>874</v>
      </c>
      <c r="AC67" s="48" t="s">
        <v>857</v>
      </c>
      <c r="AD67" s="49"/>
    </row>
    <row r="68" spans="2:30" x14ac:dyDescent="0.15">
      <c r="B68" s="38" t="s">
        <v>112</v>
      </c>
      <c r="C68" s="39" t="s">
        <v>113</v>
      </c>
      <c r="D68" s="39" t="s">
        <v>897</v>
      </c>
      <c r="E68" s="39" t="s">
        <v>1221</v>
      </c>
      <c r="F68" s="40" t="s">
        <v>861</v>
      </c>
      <c r="G68" s="40" t="s">
        <v>869</v>
      </c>
      <c r="H68" s="41">
        <v>2950000</v>
      </c>
      <c r="I68" s="42">
        <v>0</v>
      </c>
      <c r="J68" s="43">
        <v>0</v>
      </c>
      <c r="K68" s="41">
        <v>0</v>
      </c>
      <c r="L68" s="42">
        <v>1307467</v>
      </c>
      <c r="M68" s="43">
        <v>195792</v>
      </c>
      <c r="N68" s="41">
        <v>1503259</v>
      </c>
      <c r="O68" s="42">
        <v>0</v>
      </c>
      <c r="P68" s="43">
        <v>0</v>
      </c>
      <c r="Q68" s="41">
        <v>0</v>
      </c>
      <c r="R68" s="42">
        <v>0</v>
      </c>
      <c r="S68" s="43">
        <v>66013</v>
      </c>
      <c r="T68" s="44">
        <v>66013</v>
      </c>
      <c r="U68" s="45">
        <v>1307467</v>
      </c>
      <c r="V68" s="43">
        <v>261805</v>
      </c>
      <c r="W68" s="44">
        <v>1569272</v>
      </c>
      <c r="X68" s="45">
        <v>1380728</v>
      </c>
      <c r="Y68" s="46">
        <v>46.8</v>
      </c>
      <c r="Z68" s="47">
        <f t="shared" si="0"/>
        <v>1642533</v>
      </c>
      <c r="AA68" s="46">
        <f t="shared" si="1"/>
        <v>55.68</v>
      </c>
      <c r="AB68" s="48" t="s">
        <v>874</v>
      </c>
      <c r="AC68" s="48" t="s">
        <v>857</v>
      </c>
      <c r="AD68" s="49"/>
    </row>
    <row r="69" spans="2:30" x14ac:dyDescent="0.15">
      <c r="B69" s="38" t="s">
        <v>0</v>
      </c>
      <c r="C69" s="39" t="s">
        <v>0</v>
      </c>
      <c r="D69" s="39"/>
      <c r="E69" s="39"/>
      <c r="F69" s="40"/>
      <c r="G69" s="40"/>
      <c r="H69" s="41"/>
      <c r="I69" s="42"/>
      <c r="J69" s="43"/>
      <c r="K69" s="41"/>
      <c r="L69" s="42"/>
      <c r="M69" s="43"/>
      <c r="N69" s="41"/>
      <c r="O69" s="42"/>
      <c r="P69" s="43"/>
      <c r="Q69" s="41"/>
      <c r="R69" s="42"/>
      <c r="S69" s="43"/>
      <c r="T69" s="44"/>
      <c r="U69" s="45"/>
      <c r="V69" s="43"/>
      <c r="W69" s="44"/>
      <c r="X69" s="45"/>
      <c r="Y69" s="46"/>
      <c r="Z69" s="47"/>
      <c r="AA69" s="46"/>
      <c r="AB69" s="48"/>
      <c r="AC69" s="48"/>
      <c r="AD69" s="49"/>
    </row>
    <row r="70" spans="2:30" x14ac:dyDescent="0.15">
      <c r="B70" s="38" t="s">
        <v>1054</v>
      </c>
      <c r="C70" s="39" t="s">
        <v>114</v>
      </c>
      <c r="D70" s="39" t="s">
        <v>965</v>
      </c>
      <c r="E70" s="39"/>
      <c r="F70" s="40" t="s">
        <v>859</v>
      </c>
      <c r="G70" s="40" t="s">
        <v>873</v>
      </c>
      <c r="H70" s="41">
        <v>960000</v>
      </c>
      <c r="I70" s="42">
        <v>0</v>
      </c>
      <c r="J70" s="43">
        <v>0</v>
      </c>
      <c r="K70" s="41">
        <v>0</v>
      </c>
      <c r="L70" s="42">
        <v>695879</v>
      </c>
      <c r="M70" s="43">
        <v>131587</v>
      </c>
      <c r="N70" s="41">
        <v>827466</v>
      </c>
      <c r="O70" s="42">
        <v>0</v>
      </c>
      <c r="P70" s="43">
        <v>0</v>
      </c>
      <c r="Q70" s="41">
        <v>0</v>
      </c>
      <c r="R70" s="42">
        <v>22194</v>
      </c>
      <c r="S70" s="43">
        <v>23684</v>
      </c>
      <c r="T70" s="44">
        <v>45878</v>
      </c>
      <c r="U70" s="45">
        <v>718073</v>
      </c>
      <c r="V70" s="43">
        <v>155271</v>
      </c>
      <c r="W70" s="44">
        <v>873344</v>
      </c>
      <c r="X70" s="45">
        <v>86656</v>
      </c>
      <c r="Y70" s="46">
        <v>9.0299999999999994</v>
      </c>
      <c r="Z70" s="47">
        <f t="shared" si="0"/>
        <v>241927</v>
      </c>
      <c r="AA70" s="46">
        <f t="shared" si="1"/>
        <v>25.2</v>
      </c>
      <c r="AB70" s="48" t="s">
        <v>877</v>
      </c>
      <c r="AC70" s="48" t="s">
        <v>857</v>
      </c>
      <c r="AD70" s="49"/>
    </row>
    <row r="71" spans="2:30" x14ac:dyDescent="0.15">
      <c r="B71" s="38" t="s">
        <v>115</v>
      </c>
      <c r="C71" s="39" t="s">
        <v>116</v>
      </c>
      <c r="D71" s="39" t="s">
        <v>965</v>
      </c>
      <c r="E71" s="39" t="s">
        <v>1220</v>
      </c>
      <c r="F71" s="40" t="s">
        <v>859</v>
      </c>
      <c r="G71" s="40" t="s">
        <v>873</v>
      </c>
      <c r="H71" s="41">
        <v>480000</v>
      </c>
      <c r="I71" s="42">
        <v>0</v>
      </c>
      <c r="J71" s="43">
        <v>0</v>
      </c>
      <c r="K71" s="41">
        <v>0</v>
      </c>
      <c r="L71" s="42">
        <v>331432</v>
      </c>
      <c r="M71" s="43">
        <v>65045</v>
      </c>
      <c r="N71" s="41">
        <v>396477</v>
      </c>
      <c r="O71" s="42">
        <v>0</v>
      </c>
      <c r="P71" s="43">
        <v>0</v>
      </c>
      <c r="Q71" s="41">
        <v>0</v>
      </c>
      <c r="R71" s="42">
        <v>9864</v>
      </c>
      <c r="S71" s="43">
        <v>11466</v>
      </c>
      <c r="T71" s="44">
        <v>21330</v>
      </c>
      <c r="U71" s="45">
        <v>341296</v>
      </c>
      <c r="V71" s="43">
        <v>76511</v>
      </c>
      <c r="W71" s="44">
        <v>417807</v>
      </c>
      <c r="X71" s="45">
        <v>62193</v>
      </c>
      <c r="Y71" s="46">
        <v>12.96</v>
      </c>
      <c r="Z71" s="47">
        <f t="shared" ref="Z71:Z134" si="2">H71-U71</f>
        <v>138704</v>
      </c>
      <c r="AA71" s="46">
        <f t="shared" ref="AA71:AA134" si="3">IF(H71=0,0,ROUND(Z71/H71%,2))</f>
        <v>28.9</v>
      </c>
      <c r="AB71" s="48" t="s">
        <v>877</v>
      </c>
      <c r="AC71" s="48" t="s">
        <v>857</v>
      </c>
      <c r="AD71" s="49"/>
    </row>
    <row r="72" spans="2:30" x14ac:dyDescent="0.15">
      <c r="B72" s="38" t="s">
        <v>117</v>
      </c>
      <c r="C72" s="39" t="s">
        <v>118</v>
      </c>
      <c r="D72" s="39" t="s">
        <v>965</v>
      </c>
      <c r="E72" s="39" t="s">
        <v>1221</v>
      </c>
      <c r="F72" s="40" t="s">
        <v>859</v>
      </c>
      <c r="G72" s="40" t="s">
        <v>873</v>
      </c>
      <c r="H72" s="41">
        <v>480000</v>
      </c>
      <c r="I72" s="42">
        <v>0</v>
      </c>
      <c r="J72" s="43">
        <v>0</v>
      </c>
      <c r="K72" s="41">
        <v>0</v>
      </c>
      <c r="L72" s="42">
        <v>364447</v>
      </c>
      <c r="M72" s="43">
        <v>66542</v>
      </c>
      <c r="N72" s="41">
        <v>430989</v>
      </c>
      <c r="O72" s="42">
        <v>0</v>
      </c>
      <c r="P72" s="43">
        <v>0</v>
      </c>
      <c r="Q72" s="41">
        <v>0</v>
      </c>
      <c r="R72" s="42">
        <v>12330</v>
      </c>
      <c r="S72" s="43">
        <v>12218</v>
      </c>
      <c r="T72" s="44">
        <v>24548</v>
      </c>
      <c r="U72" s="45">
        <v>376777</v>
      </c>
      <c r="V72" s="43">
        <v>78760</v>
      </c>
      <c r="W72" s="44">
        <v>455537</v>
      </c>
      <c r="X72" s="45">
        <v>24463</v>
      </c>
      <c r="Y72" s="46">
        <v>5.0999999999999996</v>
      </c>
      <c r="Z72" s="47">
        <f t="shared" si="2"/>
        <v>103223</v>
      </c>
      <c r="AA72" s="46">
        <f t="shared" si="3"/>
        <v>21.5</v>
      </c>
      <c r="AB72" s="48" t="s">
        <v>877</v>
      </c>
      <c r="AC72" s="48" t="s">
        <v>857</v>
      </c>
      <c r="AD72" s="49"/>
    </row>
    <row r="73" spans="2:30" x14ac:dyDescent="0.15">
      <c r="B73" s="38" t="s">
        <v>0</v>
      </c>
      <c r="C73" s="39" t="s">
        <v>0</v>
      </c>
      <c r="D73" s="39"/>
      <c r="E73" s="39"/>
      <c r="F73" s="40"/>
      <c r="G73" s="40"/>
      <c r="H73" s="41"/>
      <c r="I73" s="42"/>
      <c r="J73" s="43"/>
      <c r="K73" s="41"/>
      <c r="L73" s="42"/>
      <c r="M73" s="43"/>
      <c r="N73" s="41"/>
      <c r="O73" s="42"/>
      <c r="P73" s="43"/>
      <c r="Q73" s="41"/>
      <c r="R73" s="42"/>
      <c r="S73" s="43"/>
      <c r="T73" s="44"/>
      <c r="U73" s="45"/>
      <c r="V73" s="43"/>
      <c r="W73" s="44"/>
      <c r="X73" s="45"/>
      <c r="Y73" s="46"/>
      <c r="Z73" s="47"/>
      <c r="AA73" s="46"/>
      <c r="AB73" s="48"/>
      <c r="AC73" s="48"/>
      <c r="AD73" s="49"/>
    </row>
    <row r="74" spans="2:30" x14ac:dyDescent="0.15">
      <c r="B74" s="38" t="s">
        <v>1055</v>
      </c>
      <c r="C74" s="39" t="s">
        <v>119</v>
      </c>
      <c r="D74" s="39" t="s">
        <v>991</v>
      </c>
      <c r="E74" s="39"/>
      <c r="F74" s="40" t="s">
        <v>861</v>
      </c>
      <c r="G74" s="40" t="s">
        <v>868</v>
      </c>
      <c r="H74" s="41">
        <v>500000</v>
      </c>
      <c r="I74" s="42">
        <v>0</v>
      </c>
      <c r="J74" s="43">
        <v>0</v>
      </c>
      <c r="K74" s="41">
        <v>0</v>
      </c>
      <c r="L74" s="42">
        <v>734831</v>
      </c>
      <c r="M74" s="43">
        <v>114837</v>
      </c>
      <c r="N74" s="41">
        <v>849668</v>
      </c>
      <c r="O74" s="42">
        <v>0</v>
      </c>
      <c r="P74" s="43">
        <v>0</v>
      </c>
      <c r="Q74" s="41">
        <v>0</v>
      </c>
      <c r="R74" s="42">
        <v>3656</v>
      </c>
      <c r="S74" s="43">
        <v>39984</v>
      </c>
      <c r="T74" s="44">
        <v>43640</v>
      </c>
      <c r="U74" s="45">
        <v>738487</v>
      </c>
      <c r="V74" s="43">
        <v>154821</v>
      </c>
      <c r="W74" s="44">
        <v>893308</v>
      </c>
      <c r="X74" s="45">
        <v>-393308</v>
      </c>
      <c r="Y74" s="46">
        <v>-78.66</v>
      </c>
      <c r="Z74" s="47">
        <f t="shared" si="2"/>
        <v>-238487</v>
      </c>
      <c r="AA74" s="46">
        <f t="shared" si="3"/>
        <v>-47.7</v>
      </c>
      <c r="AB74" s="48" t="s">
        <v>874</v>
      </c>
      <c r="AC74" s="48" t="s">
        <v>857</v>
      </c>
      <c r="AD74" s="49"/>
    </row>
    <row r="75" spans="2:30" x14ac:dyDescent="0.15">
      <c r="B75" s="38" t="s">
        <v>120</v>
      </c>
      <c r="C75" s="39" t="s">
        <v>121</v>
      </c>
      <c r="D75" s="39" t="s">
        <v>991</v>
      </c>
      <c r="E75" s="39" t="s">
        <v>1220</v>
      </c>
      <c r="F75" s="40" t="s">
        <v>861</v>
      </c>
      <c r="G75" s="40" t="s">
        <v>868</v>
      </c>
      <c r="H75" s="41">
        <v>250000</v>
      </c>
      <c r="I75" s="42">
        <v>0</v>
      </c>
      <c r="J75" s="43">
        <v>0</v>
      </c>
      <c r="K75" s="41">
        <v>0</v>
      </c>
      <c r="L75" s="42">
        <v>359973</v>
      </c>
      <c r="M75" s="43">
        <v>58704</v>
      </c>
      <c r="N75" s="41">
        <v>418677</v>
      </c>
      <c r="O75" s="42">
        <v>0</v>
      </c>
      <c r="P75" s="43">
        <v>0</v>
      </c>
      <c r="Q75" s="41">
        <v>0</v>
      </c>
      <c r="R75" s="42">
        <v>0</v>
      </c>
      <c r="S75" s="43">
        <v>21057</v>
      </c>
      <c r="T75" s="44">
        <v>21057</v>
      </c>
      <c r="U75" s="45">
        <v>359973</v>
      </c>
      <c r="V75" s="43">
        <v>79761</v>
      </c>
      <c r="W75" s="44">
        <v>439734</v>
      </c>
      <c r="X75" s="45">
        <v>-189734</v>
      </c>
      <c r="Y75" s="46">
        <v>-75.89</v>
      </c>
      <c r="Z75" s="47">
        <f t="shared" si="2"/>
        <v>-109973</v>
      </c>
      <c r="AA75" s="46">
        <f t="shared" si="3"/>
        <v>-43.99</v>
      </c>
      <c r="AB75" s="48" t="s">
        <v>874</v>
      </c>
      <c r="AC75" s="48" t="s">
        <v>857</v>
      </c>
      <c r="AD75" s="49"/>
    </row>
    <row r="76" spans="2:30" x14ac:dyDescent="0.15">
      <c r="B76" s="38" t="s">
        <v>122</v>
      </c>
      <c r="C76" s="39" t="s">
        <v>123</v>
      </c>
      <c r="D76" s="39" t="s">
        <v>991</v>
      </c>
      <c r="E76" s="39" t="s">
        <v>1221</v>
      </c>
      <c r="F76" s="40" t="s">
        <v>861</v>
      </c>
      <c r="G76" s="40" t="s">
        <v>868</v>
      </c>
      <c r="H76" s="41">
        <v>250000</v>
      </c>
      <c r="I76" s="42">
        <v>0</v>
      </c>
      <c r="J76" s="43">
        <v>0</v>
      </c>
      <c r="K76" s="41">
        <v>0</v>
      </c>
      <c r="L76" s="42">
        <v>374858</v>
      </c>
      <c r="M76" s="43">
        <v>56133</v>
      </c>
      <c r="N76" s="41">
        <v>430991</v>
      </c>
      <c r="O76" s="42">
        <v>0</v>
      </c>
      <c r="P76" s="43">
        <v>0</v>
      </c>
      <c r="Q76" s="41">
        <v>0</v>
      </c>
      <c r="R76" s="42">
        <v>3656</v>
      </c>
      <c r="S76" s="43">
        <v>18927</v>
      </c>
      <c r="T76" s="44">
        <v>22583</v>
      </c>
      <c r="U76" s="45">
        <v>378514</v>
      </c>
      <c r="V76" s="43">
        <v>75060</v>
      </c>
      <c r="W76" s="44">
        <v>453574</v>
      </c>
      <c r="X76" s="45">
        <v>-203574</v>
      </c>
      <c r="Y76" s="46">
        <v>-81.430000000000007</v>
      </c>
      <c r="Z76" s="47">
        <f t="shared" si="2"/>
        <v>-128514</v>
      </c>
      <c r="AA76" s="46">
        <f t="shared" si="3"/>
        <v>-51.41</v>
      </c>
      <c r="AB76" s="48" t="s">
        <v>874</v>
      </c>
      <c r="AC76" s="48" t="s">
        <v>857</v>
      </c>
      <c r="AD76" s="49"/>
    </row>
    <row r="77" spans="2:30" x14ac:dyDescent="0.15">
      <c r="B77" s="38" t="s">
        <v>0</v>
      </c>
      <c r="C77" s="39" t="s">
        <v>0</v>
      </c>
      <c r="D77" s="39"/>
      <c r="E77" s="39"/>
      <c r="F77" s="40"/>
      <c r="G77" s="40"/>
      <c r="H77" s="41"/>
      <c r="I77" s="42"/>
      <c r="J77" s="43"/>
      <c r="K77" s="41"/>
      <c r="L77" s="42"/>
      <c r="M77" s="43"/>
      <c r="N77" s="41"/>
      <c r="O77" s="42"/>
      <c r="P77" s="43"/>
      <c r="Q77" s="41"/>
      <c r="R77" s="42"/>
      <c r="S77" s="43"/>
      <c r="T77" s="44"/>
      <c r="U77" s="45"/>
      <c r="V77" s="43"/>
      <c r="W77" s="44"/>
      <c r="X77" s="45"/>
      <c r="Y77" s="46"/>
      <c r="Z77" s="47"/>
      <c r="AA77" s="46"/>
      <c r="AB77" s="48"/>
      <c r="AC77" s="48"/>
      <c r="AD77" s="49"/>
    </row>
    <row r="78" spans="2:30" x14ac:dyDescent="0.15">
      <c r="B78" s="38" t="s">
        <v>1056</v>
      </c>
      <c r="C78" s="39" t="s">
        <v>124</v>
      </c>
      <c r="D78" s="39" t="s">
        <v>1016</v>
      </c>
      <c r="E78" s="39"/>
      <c r="F78" s="40" t="s">
        <v>859</v>
      </c>
      <c r="G78" s="40" t="s">
        <v>871</v>
      </c>
      <c r="H78" s="41">
        <v>4257200</v>
      </c>
      <c r="I78" s="42">
        <v>0</v>
      </c>
      <c r="J78" s="43">
        <v>0</v>
      </c>
      <c r="K78" s="41">
        <v>0</v>
      </c>
      <c r="L78" s="42">
        <v>2395311</v>
      </c>
      <c r="M78" s="43">
        <v>453780</v>
      </c>
      <c r="N78" s="41">
        <v>2849091</v>
      </c>
      <c r="O78" s="42">
        <v>0</v>
      </c>
      <c r="P78" s="43">
        <v>0</v>
      </c>
      <c r="Q78" s="41">
        <v>0</v>
      </c>
      <c r="R78" s="42">
        <v>0</v>
      </c>
      <c r="S78" s="43">
        <v>81577</v>
      </c>
      <c r="T78" s="44">
        <v>81577</v>
      </c>
      <c r="U78" s="45">
        <v>2395311</v>
      </c>
      <c r="V78" s="43">
        <v>535357</v>
      </c>
      <c r="W78" s="44">
        <v>2930668</v>
      </c>
      <c r="X78" s="45">
        <v>1326532</v>
      </c>
      <c r="Y78" s="46">
        <v>31.16</v>
      </c>
      <c r="Z78" s="47">
        <f t="shared" si="2"/>
        <v>1861889</v>
      </c>
      <c r="AA78" s="46">
        <f t="shared" si="3"/>
        <v>43.74</v>
      </c>
      <c r="AB78" s="48" t="s">
        <v>874</v>
      </c>
      <c r="AC78" s="48" t="s">
        <v>857</v>
      </c>
      <c r="AD78" s="49"/>
    </row>
    <row r="79" spans="2:30" x14ac:dyDescent="0.15">
      <c r="B79" s="38" t="s">
        <v>125</v>
      </c>
      <c r="C79" s="39" t="s">
        <v>126</v>
      </c>
      <c r="D79" s="39" t="s">
        <v>1016</v>
      </c>
      <c r="E79" s="39" t="s">
        <v>1220</v>
      </c>
      <c r="F79" s="40" t="s">
        <v>859</v>
      </c>
      <c r="G79" s="40" t="s">
        <v>871</v>
      </c>
      <c r="H79" s="41">
        <v>2140000</v>
      </c>
      <c r="I79" s="42">
        <v>0</v>
      </c>
      <c r="J79" s="43">
        <v>0</v>
      </c>
      <c r="K79" s="41">
        <v>0</v>
      </c>
      <c r="L79" s="42">
        <v>1201833</v>
      </c>
      <c r="M79" s="43">
        <v>235864</v>
      </c>
      <c r="N79" s="41">
        <v>1437697</v>
      </c>
      <c r="O79" s="42">
        <v>0</v>
      </c>
      <c r="P79" s="43">
        <v>0</v>
      </c>
      <c r="Q79" s="41">
        <v>0</v>
      </c>
      <c r="R79" s="42">
        <v>0</v>
      </c>
      <c r="S79" s="43">
        <v>41577</v>
      </c>
      <c r="T79" s="44">
        <v>41577</v>
      </c>
      <c r="U79" s="45">
        <v>1201833</v>
      </c>
      <c r="V79" s="43">
        <v>277441</v>
      </c>
      <c r="W79" s="44">
        <v>1479274</v>
      </c>
      <c r="X79" s="45">
        <v>660726</v>
      </c>
      <c r="Y79" s="46">
        <v>30.88</v>
      </c>
      <c r="Z79" s="47">
        <f t="shared" si="2"/>
        <v>938167</v>
      </c>
      <c r="AA79" s="46">
        <f t="shared" si="3"/>
        <v>43.84</v>
      </c>
      <c r="AB79" s="48" t="s">
        <v>874</v>
      </c>
      <c r="AC79" s="48" t="s">
        <v>857</v>
      </c>
      <c r="AD79" s="49"/>
    </row>
    <row r="80" spans="2:30" x14ac:dyDescent="0.15">
      <c r="B80" s="38" t="s">
        <v>127</v>
      </c>
      <c r="C80" s="39" t="s">
        <v>128</v>
      </c>
      <c r="D80" s="39" t="s">
        <v>1016</v>
      </c>
      <c r="E80" s="39" t="s">
        <v>1221</v>
      </c>
      <c r="F80" s="40" t="s">
        <v>859</v>
      </c>
      <c r="G80" s="40" t="s">
        <v>871</v>
      </c>
      <c r="H80" s="41">
        <v>2117200</v>
      </c>
      <c r="I80" s="42">
        <v>0</v>
      </c>
      <c r="J80" s="43">
        <v>0</v>
      </c>
      <c r="K80" s="41">
        <v>0</v>
      </c>
      <c r="L80" s="42">
        <v>1193478</v>
      </c>
      <c r="M80" s="43">
        <v>217916</v>
      </c>
      <c r="N80" s="41">
        <v>1411394</v>
      </c>
      <c r="O80" s="42">
        <v>0</v>
      </c>
      <c r="P80" s="43">
        <v>0</v>
      </c>
      <c r="Q80" s="41">
        <v>0</v>
      </c>
      <c r="R80" s="42">
        <v>0</v>
      </c>
      <c r="S80" s="43">
        <v>40000</v>
      </c>
      <c r="T80" s="44">
        <v>40000</v>
      </c>
      <c r="U80" s="45">
        <v>1193478</v>
      </c>
      <c r="V80" s="43">
        <v>257916</v>
      </c>
      <c r="W80" s="44">
        <v>1451394</v>
      </c>
      <c r="X80" s="45">
        <v>665806</v>
      </c>
      <c r="Y80" s="46">
        <v>31.45</v>
      </c>
      <c r="Z80" s="47">
        <f t="shared" si="2"/>
        <v>923722</v>
      </c>
      <c r="AA80" s="46">
        <f t="shared" si="3"/>
        <v>43.63</v>
      </c>
      <c r="AB80" s="48" t="s">
        <v>874</v>
      </c>
      <c r="AC80" s="48" t="s">
        <v>857</v>
      </c>
      <c r="AD80" s="49"/>
    </row>
    <row r="81" spans="2:30" x14ac:dyDescent="0.15">
      <c r="B81" s="38" t="s">
        <v>0</v>
      </c>
      <c r="C81" s="39" t="s">
        <v>0</v>
      </c>
      <c r="D81" s="39"/>
      <c r="E81" s="39"/>
      <c r="F81" s="40"/>
      <c r="G81" s="40"/>
      <c r="H81" s="41"/>
      <c r="I81" s="42"/>
      <c r="J81" s="43"/>
      <c r="K81" s="41"/>
      <c r="L81" s="42"/>
      <c r="M81" s="43"/>
      <c r="N81" s="41"/>
      <c r="O81" s="42"/>
      <c r="P81" s="43"/>
      <c r="Q81" s="41"/>
      <c r="R81" s="42"/>
      <c r="S81" s="43"/>
      <c r="T81" s="44"/>
      <c r="U81" s="45"/>
      <c r="V81" s="43"/>
      <c r="W81" s="44"/>
      <c r="X81" s="45"/>
      <c r="Y81" s="46"/>
      <c r="Z81" s="47"/>
      <c r="AA81" s="46"/>
      <c r="AB81" s="48"/>
      <c r="AC81" s="48"/>
      <c r="AD81" s="49"/>
    </row>
    <row r="82" spans="2:30" x14ac:dyDescent="0.15">
      <c r="B82" s="38" t="s">
        <v>1057</v>
      </c>
      <c r="C82" s="39" t="s">
        <v>129</v>
      </c>
      <c r="D82" s="39" t="s">
        <v>929</v>
      </c>
      <c r="E82" s="39"/>
      <c r="F82" s="40" t="s">
        <v>860</v>
      </c>
      <c r="G82" s="40" t="s">
        <v>867</v>
      </c>
      <c r="H82" s="41">
        <v>1308999</v>
      </c>
      <c r="I82" s="42">
        <v>0</v>
      </c>
      <c r="J82" s="43">
        <v>0</v>
      </c>
      <c r="K82" s="41">
        <v>0</v>
      </c>
      <c r="L82" s="42">
        <v>784107</v>
      </c>
      <c r="M82" s="43">
        <v>122694</v>
      </c>
      <c r="N82" s="41">
        <v>906801</v>
      </c>
      <c r="O82" s="42">
        <v>0</v>
      </c>
      <c r="P82" s="43">
        <v>0</v>
      </c>
      <c r="Q82" s="41">
        <v>0</v>
      </c>
      <c r="R82" s="42">
        <v>0</v>
      </c>
      <c r="S82" s="43">
        <v>42754</v>
      </c>
      <c r="T82" s="44">
        <v>42754</v>
      </c>
      <c r="U82" s="45">
        <v>784107</v>
      </c>
      <c r="V82" s="43">
        <v>165448</v>
      </c>
      <c r="W82" s="44">
        <v>949555</v>
      </c>
      <c r="X82" s="45">
        <v>359444</v>
      </c>
      <c r="Y82" s="46">
        <v>27.46</v>
      </c>
      <c r="Z82" s="47">
        <f t="shared" si="2"/>
        <v>524892</v>
      </c>
      <c r="AA82" s="46">
        <f t="shared" si="3"/>
        <v>40.1</v>
      </c>
      <c r="AB82" s="48" t="s">
        <v>877</v>
      </c>
      <c r="AC82" s="48" t="s">
        <v>857</v>
      </c>
      <c r="AD82" s="49"/>
    </row>
    <row r="83" spans="2:30" x14ac:dyDescent="0.15">
      <c r="B83" s="38" t="s">
        <v>130</v>
      </c>
      <c r="C83" s="39" t="s">
        <v>131</v>
      </c>
      <c r="D83" s="39" t="s">
        <v>929</v>
      </c>
      <c r="E83" s="39" t="s">
        <v>1220</v>
      </c>
      <c r="F83" s="40" t="s">
        <v>860</v>
      </c>
      <c r="G83" s="40" t="s">
        <v>867</v>
      </c>
      <c r="H83" s="41">
        <v>676200</v>
      </c>
      <c r="I83" s="42">
        <v>0</v>
      </c>
      <c r="J83" s="43">
        <v>0</v>
      </c>
      <c r="K83" s="41">
        <v>0</v>
      </c>
      <c r="L83" s="42">
        <v>395783</v>
      </c>
      <c r="M83" s="43">
        <v>64544</v>
      </c>
      <c r="N83" s="41">
        <v>460327</v>
      </c>
      <c r="O83" s="42">
        <v>0</v>
      </c>
      <c r="P83" s="43">
        <v>0</v>
      </c>
      <c r="Q83" s="41">
        <v>0</v>
      </c>
      <c r="R83" s="42">
        <v>0</v>
      </c>
      <c r="S83" s="43">
        <v>23152</v>
      </c>
      <c r="T83" s="44">
        <v>23152</v>
      </c>
      <c r="U83" s="45">
        <v>395783</v>
      </c>
      <c r="V83" s="43">
        <v>87696</v>
      </c>
      <c r="W83" s="44">
        <v>483479</v>
      </c>
      <c r="X83" s="45">
        <v>192721</v>
      </c>
      <c r="Y83" s="46">
        <v>28.5</v>
      </c>
      <c r="Z83" s="47">
        <f t="shared" si="2"/>
        <v>280417</v>
      </c>
      <c r="AA83" s="46">
        <f t="shared" si="3"/>
        <v>41.47</v>
      </c>
      <c r="AB83" s="48" t="s">
        <v>877</v>
      </c>
      <c r="AC83" s="48" t="s">
        <v>857</v>
      </c>
      <c r="AD83" s="49"/>
    </row>
    <row r="84" spans="2:30" x14ac:dyDescent="0.15">
      <c r="B84" s="38" t="s">
        <v>132</v>
      </c>
      <c r="C84" s="39" t="s">
        <v>133</v>
      </c>
      <c r="D84" s="39" t="s">
        <v>929</v>
      </c>
      <c r="E84" s="39" t="s">
        <v>1221</v>
      </c>
      <c r="F84" s="40" t="s">
        <v>860</v>
      </c>
      <c r="G84" s="40" t="s">
        <v>867</v>
      </c>
      <c r="H84" s="41">
        <v>632799</v>
      </c>
      <c r="I84" s="42">
        <v>0</v>
      </c>
      <c r="J84" s="43">
        <v>0</v>
      </c>
      <c r="K84" s="41">
        <v>0</v>
      </c>
      <c r="L84" s="42">
        <v>388324</v>
      </c>
      <c r="M84" s="43">
        <v>58150</v>
      </c>
      <c r="N84" s="41">
        <v>446474</v>
      </c>
      <c r="O84" s="42">
        <v>0</v>
      </c>
      <c r="P84" s="43">
        <v>0</v>
      </c>
      <c r="Q84" s="41">
        <v>0</v>
      </c>
      <c r="R84" s="42">
        <v>0</v>
      </c>
      <c r="S84" s="43">
        <v>19602</v>
      </c>
      <c r="T84" s="44">
        <v>19602</v>
      </c>
      <c r="U84" s="45">
        <v>388324</v>
      </c>
      <c r="V84" s="43">
        <v>77752</v>
      </c>
      <c r="W84" s="44">
        <v>466076</v>
      </c>
      <c r="X84" s="45">
        <v>166723</v>
      </c>
      <c r="Y84" s="46">
        <v>26.35</v>
      </c>
      <c r="Z84" s="47">
        <f t="shared" si="2"/>
        <v>244475</v>
      </c>
      <c r="AA84" s="46">
        <f t="shared" si="3"/>
        <v>38.630000000000003</v>
      </c>
      <c r="AB84" s="48" t="s">
        <v>877</v>
      </c>
      <c r="AC84" s="48" t="s">
        <v>857</v>
      </c>
      <c r="AD84" s="49"/>
    </row>
    <row r="85" spans="2:30" x14ac:dyDescent="0.15">
      <c r="B85" s="38" t="s">
        <v>0</v>
      </c>
      <c r="C85" s="39" t="s">
        <v>0</v>
      </c>
      <c r="D85" s="39"/>
      <c r="E85" s="39"/>
      <c r="F85" s="40"/>
      <c r="G85" s="40"/>
      <c r="H85" s="41"/>
      <c r="I85" s="42"/>
      <c r="J85" s="43"/>
      <c r="K85" s="41"/>
      <c r="L85" s="42"/>
      <c r="M85" s="43"/>
      <c r="N85" s="41"/>
      <c r="O85" s="42"/>
      <c r="P85" s="43"/>
      <c r="Q85" s="41"/>
      <c r="R85" s="42"/>
      <c r="S85" s="43"/>
      <c r="T85" s="44"/>
      <c r="U85" s="45"/>
      <c r="V85" s="43"/>
      <c r="W85" s="44"/>
      <c r="X85" s="45"/>
      <c r="Y85" s="46"/>
      <c r="Z85" s="47"/>
      <c r="AA85" s="46"/>
      <c r="AB85" s="48"/>
      <c r="AC85" s="48"/>
      <c r="AD85" s="49"/>
    </row>
    <row r="86" spans="2:30" x14ac:dyDescent="0.15">
      <c r="B86" s="38" t="s">
        <v>1058</v>
      </c>
      <c r="C86" s="39" t="s">
        <v>134</v>
      </c>
      <c r="D86" s="39" t="s">
        <v>953</v>
      </c>
      <c r="E86" s="39"/>
      <c r="F86" s="40" t="s">
        <v>860</v>
      </c>
      <c r="G86" s="40" t="s">
        <v>864</v>
      </c>
      <c r="H86" s="41">
        <v>4900000</v>
      </c>
      <c r="I86" s="42">
        <v>0</v>
      </c>
      <c r="J86" s="43">
        <v>0</v>
      </c>
      <c r="K86" s="41">
        <v>0</v>
      </c>
      <c r="L86" s="42">
        <v>1946202</v>
      </c>
      <c r="M86" s="43">
        <v>465299</v>
      </c>
      <c r="N86" s="41">
        <v>2411501</v>
      </c>
      <c r="O86" s="42">
        <v>1500000</v>
      </c>
      <c r="P86" s="43">
        <v>0</v>
      </c>
      <c r="Q86" s="41">
        <v>1500000</v>
      </c>
      <c r="R86" s="42">
        <v>69725</v>
      </c>
      <c r="S86" s="43">
        <v>177255</v>
      </c>
      <c r="T86" s="44">
        <v>246980</v>
      </c>
      <c r="U86" s="45">
        <v>3515927</v>
      </c>
      <c r="V86" s="43">
        <v>642554</v>
      </c>
      <c r="W86" s="44">
        <v>4158481</v>
      </c>
      <c r="X86" s="45">
        <v>741519</v>
      </c>
      <c r="Y86" s="46">
        <v>15.13</v>
      </c>
      <c r="Z86" s="47">
        <f t="shared" si="2"/>
        <v>1384073</v>
      </c>
      <c r="AA86" s="46">
        <f t="shared" si="3"/>
        <v>28.25</v>
      </c>
      <c r="AB86" s="48" t="s">
        <v>874</v>
      </c>
      <c r="AC86" s="48" t="s">
        <v>857</v>
      </c>
      <c r="AD86" s="49"/>
    </row>
    <row r="87" spans="2:30" x14ac:dyDescent="0.15">
      <c r="B87" s="38" t="s">
        <v>135</v>
      </c>
      <c r="C87" s="39" t="s">
        <v>136</v>
      </c>
      <c r="D87" s="39" t="s">
        <v>953</v>
      </c>
      <c r="E87" s="39" t="s">
        <v>1220</v>
      </c>
      <c r="F87" s="40" t="s">
        <v>860</v>
      </c>
      <c r="G87" s="40" t="s">
        <v>864</v>
      </c>
      <c r="H87" s="41">
        <v>2450000</v>
      </c>
      <c r="I87" s="42">
        <v>0</v>
      </c>
      <c r="J87" s="43">
        <v>0</v>
      </c>
      <c r="K87" s="41">
        <v>0</v>
      </c>
      <c r="L87" s="42">
        <v>996112</v>
      </c>
      <c r="M87" s="43">
        <v>242937</v>
      </c>
      <c r="N87" s="41">
        <v>1239049</v>
      </c>
      <c r="O87" s="42">
        <v>750000</v>
      </c>
      <c r="P87" s="43">
        <v>0</v>
      </c>
      <c r="Q87" s="41">
        <v>750000</v>
      </c>
      <c r="R87" s="42">
        <v>35644</v>
      </c>
      <c r="S87" s="43">
        <v>91522</v>
      </c>
      <c r="T87" s="44">
        <v>127166</v>
      </c>
      <c r="U87" s="45">
        <v>1781756</v>
      </c>
      <c r="V87" s="43">
        <v>334459</v>
      </c>
      <c r="W87" s="44">
        <v>2116215</v>
      </c>
      <c r="X87" s="45">
        <v>333785</v>
      </c>
      <c r="Y87" s="46">
        <v>13.62</v>
      </c>
      <c r="Z87" s="47">
        <f t="shared" si="2"/>
        <v>668244</v>
      </c>
      <c r="AA87" s="46">
        <f t="shared" si="3"/>
        <v>27.28</v>
      </c>
      <c r="AB87" s="48" t="s">
        <v>874</v>
      </c>
      <c r="AC87" s="48" t="s">
        <v>857</v>
      </c>
      <c r="AD87" s="49"/>
    </row>
    <row r="88" spans="2:30" x14ac:dyDescent="0.15">
      <c r="B88" s="38" t="s">
        <v>137</v>
      </c>
      <c r="C88" s="39" t="s">
        <v>138</v>
      </c>
      <c r="D88" s="39" t="s">
        <v>953</v>
      </c>
      <c r="E88" s="39" t="s">
        <v>1221</v>
      </c>
      <c r="F88" s="40" t="s">
        <v>860</v>
      </c>
      <c r="G88" s="40" t="s">
        <v>864</v>
      </c>
      <c r="H88" s="41">
        <v>2450000</v>
      </c>
      <c r="I88" s="42">
        <v>0</v>
      </c>
      <c r="J88" s="43">
        <v>0</v>
      </c>
      <c r="K88" s="41">
        <v>0</v>
      </c>
      <c r="L88" s="42">
        <v>950090</v>
      </c>
      <c r="M88" s="43">
        <v>222362</v>
      </c>
      <c r="N88" s="41">
        <v>1172452</v>
      </c>
      <c r="O88" s="42">
        <v>750000</v>
      </c>
      <c r="P88" s="43">
        <v>0</v>
      </c>
      <c r="Q88" s="41">
        <v>750000</v>
      </c>
      <c r="R88" s="42">
        <v>34081</v>
      </c>
      <c r="S88" s="43">
        <v>85733</v>
      </c>
      <c r="T88" s="44">
        <v>119814</v>
      </c>
      <c r="U88" s="45">
        <v>1734171</v>
      </c>
      <c r="V88" s="43">
        <v>308095</v>
      </c>
      <c r="W88" s="44">
        <v>2042266</v>
      </c>
      <c r="X88" s="45">
        <v>407734</v>
      </c>
      <c r="Y88" s="46">
        <v>16.64</v>
      </c>
      <c r="Z88" s="47">
        <f t="shared" si="2"/>
        <v>715829</v>
      </c>
      <c r="AA88" s="46">
        <f t="shared" si="3"/>
        <v>29.22</v>
      </c>
      <c r="AB88" s="48" t="s">
        <v>874</v>
      </c>
      <c r="AC88" s="48" t="s">
        <v>857</v>
      </c>
      <c r="AD88" s="49"/>
    </row>
    <row r="89" spans="2:30" x14ac:dyDescent="0.15">
      <c r="B89" s="38" t="s">
        <v>0</v>
      </c>
      <c r="C89" s="39" t="s">
        <v>0</v>
      </c>
      <c r="D89" s="39"/>
      <c r="E89" s="39"/>
      <c r="F89" s="40"/>
      <c r="G89" s="40"/>
      <c r="H89" s="41"/>
      <c r="I89" s="42"/>
      <c r="J89" s="43"/>
      <c r="K89" s="41"/>
      <c r="L89" s="42"/>
      <c r="M89" s="43"/>
      <c r="N89" s="41"/>
      <c r="O89" s="42"/>
      <c r="P89" s="43"/>
      <c r="Q89" s="41"/>
      <c r="R89" s="42"/>
      <c r="S89" s="43"/>
      <c r="T89" s="44"/>
      <c r="U89" s="45"/>
      <c r="V89" s="43"/>
      <c r="W89" s="44"/>
      <c r="X89" s="45"/>
      <c r="Y89" s="46"/>
      <c r="Z89" s="47"/>
      <c r="AA89" s="46"/>
      <c r="AB89" s="48"/>
      <c r="AC89" s="48"/>
      <c r="AD89" s="49"/>
    </row>
    <row r="90" spans="2:30" x14ac:dyDescent="0.15">
      <c r="B90" s="38" t="s">
        <v>1059</v>
      </c>
      <c r="C90" s="39" t="s">
        <v>139</v>
      </c>
      <c r="D90" s="39" t="s">
        <v>1015</v>
      </c>
      <c r="E90" s="39"/>
      <c r="F90" s="40" t="s">
        <v>859</v>
      </c>
      <c r="G90" s="40" t="s">
        <v>873</v>
      </c>
      <c r="H90" s="41">
        <v>1400000</v>
      </c>
      <c r="I90" s="42">
        <v>0</v>
      </c>
      <c r="J90" s="43">
        <v>0</v>
      </c>
      <c r="K90" s="41">
        <v>0</v>
      </c>
      <c r="L90" s="42">
        <v>722844</v>
      </c>
      <c r="M90" s="43">
        <v>138087</v>
      </c>
      <c r="N90" s="41">
        <v>860931</v>
      </c>
      <c r="O90" s="42">
        <v>0</v>
      </c>
      <c r="P90" s="43">
        <v>0</v>
      </c>
      <c r="Q90" s="41">
        <v>0</v>
      </c>
      <c r="R90" s="42">
        <v>0</v>
      </c>
      <c r="S90" s="43">
        <v>24708</v>
      </c>
      <c r="T90" s="44">
        <v>24708</v>
      </c>
      <c r="U90" s="45">
        <v>722844</v>
      </c>
      <c r="V90" s="43">
        <v>162795</v>
      </c>
      <c r="W90" s="44">
        <v>885639</v>
      </c>
      <c r="X90" s="45">
        <v>514361</v>
      </c>
      <c r="Y90" s="46">
        <v>36.74</v>
      </c>
      <c r="Z90" s="47">
        <f t="shared" si="2"/>
        <v>677156</v>
      </c>
      <c r="AA90" s="46">
        <f t="shared" si="3"/>
        <v>48.37</v>
      </c>
      <c r="AB90" s="48" t="s">
        <v>887</v>
      </c>
      <c r="AC90" s="48" t="s">
        <v>857</v>
      </c>
      <c r="AD90" s="49"/>
    </row>
    <row r="91" spans="2:30" x14ac:dyDescent="0.15">
      <c r="B91" s="38" t="s">
        <v>140</v>
      </c>
      <c r="C91" s="39" t="s">
        <v>141</v>
      </c>
      <c r="D91" s="39" t="s">
        <v>1015</v>
      </c>
      <c r="E91" s="39" t="s">
        <v>1220</v>
      </c>
      <c r="F91" s="40" t="s">
        <v>859</v>
      </c>
      <c r="G91" s="40" t="s">
        <v>873</v>
      </c>
      <c r="H91" s="41">
        <v>700000</v>
      </c>
      <c r="I91" s="42">
        <v>0</v>
      </c>
      <c r="J91" s="43">
        <v>0</v>
      </c>
      <c r="K91" s="41">
        <v>0</v>
      </c>
      <c r="L91" s="42">
        <v>446855</v>
      </c>
      <c r="M91" s="43">
        <v>87695</v>
      </c>
      <c r="N91" s="41">
        <v>534550</v>
      </c>
      <c r="O91" s="42">
        <v>0</v>
      </c>
      <c r="P91" s="43">
        <v>0</v>
      </c>
      <c r="Q91" s="41">
        <v>0</v>
      </c>
      <c r="R91" s="42">
        <v>0</v>
      </c>
      <c r="S91" s="43">
        <v>15459</v>
      </c>
      <c r="T91" s="44">
        <v>15459</v>
      </c>
      <c r="U91" s="45">
        <v>446855</v>
      </c>
      <c r="V91" s="43">
        <v>103154</v>
      </c>
      <c r="W91" s="44">
        <v>550009</v>
      </c>
      <c r="X91" s="45">
        <v>149991</v>
      </c>
      <c r="Y91" s="46">
        <v>21.43</v>
      </c>
      <c r="Z91" s="47">
        <f t="shared" si="2"/>
        <v>253145</v>
      </c>
      <c r="AA91" s="46">
        <f t="shared" si="3"/>
        <v>36.159999999999997</v>
      </c>
      <c r="AB91" s="48" t="s">
        <v>887</v>
      </c>
      <c r="AC91" s="48" t="s">
        <v>857</v>
      </c>
      <c r="AD91" s="49"/>
    </row>
    <row r="92" spans="2:30" x14ac:dyDescent="0.15">
      <c r="B92" s="38" t="s">
        <v>142</v>
      </c>
      <c r="C92" s="39" t="s">
        <v>143</v>
      </c>
      <c r="D92" s="39" t="s">
        <v>1015</v>
      </c>
      <c r="E92" s="39" t="s">
        <v>1221</v>
      </c>
      <c r="F92" s="40" t="s">
        <v>859</v>
      </c>
      <c r="G92" s="40" t="s">
        <v>873</v>
      </c>
      <c r="H92" s="41">
        <v>700000</v>
      </c>
      <c r="I92" s="42">
        <v>0</v>
      </c>
      <c r="J92" s="43">
        <v>0</v>
      </c>
      <c r="K92" s="41">
        <v>0</v>
      </c>
      <c r="L92" s="42">
        <v>275989</v>
      </c>
      <c r="M92" s="43">
        <v>50392</v>
      </c>
      <c r="N92" s="41">
        <v>326381</v>
      </c>
      <c r="O92" s="42">
        <v>0</v>
      </c>
      <c r="P92" s="43">
        <v>0</v>
      </c>
      <c r="Q92" s="41">
        <v>0</v>
      </c>
      <c r="R92" s="42">
        <v>0</v>
      </c>
      <c r="S92" s="43">
        <v>9249</v>
      </c>
      <c r="T92" s="44">
        <v>9249</v>
      </c>
      <c r="U92" s="45">
        <v>275989</v>
      </c>
      <c r="V92" s="43">
        <v>59641</v>
      </c>
      <c r="W92" s="44">
        <v>335630</v>
      </c>
      <c r="X92" s="45">
        <v>364370</v>
      </c>
      <c r="Y92" s="46">
        <v>52.05</v>
      </c>
      <c r="Z92" s="47">
        <f t="shared" si="2"/>
        <v>424011</v>
      </c>
      <c r="AA92" s="46">
        <f t="shared" si="3"/>
        <v>60.57</v>
      </c>
      <c r="AB92" s="48" t="s">
        <v>887</v>
      </c>
      <c r="AC92" s="48" t="s">
        <v>857</v>
      </c>
      <c r="AD92" s="49"/>
    </row>
    <row r="93" spans="2:30" x14ac:dyDescent="0.15">
      <c r="B93" s="38" t="s">
        <v>0</v>
      </c>
      <c r="C93" s="39" t="s">
        <v>0</v>
      </c>
      <c r="D93" s="39"/>
      <c r="E93" s="39"/>
      <c r="F93" s="40"/>
      <c r="G93" s="40"/>
      <c r="H93" s="41"/>
      <c r="I93" s="42"/>
      <c r="J93" s="43"/>
      <c r="K93" s="41"/>
      <c r="L93" s="42"/>
      <c r="M93" s="43"/>
      <c r="N93" s="41"/>
      <c r="O93" s="42"/>
      <c r="P93" s="43"/>
      <c r="Q93" s="41"/>
      <c r="R93" s="42"/>
      <c r="S93" s="43"/>
      <c r="T93" s="44"/>
      <c r="U93" s="45"/>
      <c r="V93" s="43"/>
      <c r="W93" s="44"/>
      <c r="X93" s="45"/>
      <c r="Y93" s="46"/>
      <c r="Z93" s="47"/>
      <c r="AA93" s="46"/>
      <c r="AB93" s="48"/>
      <c r="AC93" s="48"/>
      <c r="AD93" s="49"/>
    </row>
    <row r="94" spans="2:30" x14ac:dyDescent="0.15">
      <c r="B94" s="38" t="s">
        <v>1060</v>
      </c>
      <c r="C94" s="39" t="s">
        <v>144</v>
      </c>
      <c r="D94" s="39" t="s">
        <v>908</v>
      </c>
      <c r="E94" s="39"/>
      <c r="F94" s="40" t="s">
        <v>861</v>
      </c>
      <c r="G94" s="40" t="s">
        <v>867</v>
      </c>
      <c r="H94" s="41">
        <v>1600000</v>
      </c>
      <c r="I94" s="42">
        <v>0</v>
      </c>
      <c r="J94" s="43">
        <v>0</v>
      </c>
      <c r="K94" s="41">
        <v>0</v>
      </c>
      <c r="L94" s="42">
        <v>1130186</v>
      </c>
      <c r="M94" s="43">
        <v>176777</v>
      </c>
      <c r="N94" s="41">
        <v>1306963</v>
      </c>
      <c r="O94" s="42">
        <v>0</v>
      </c>
      <c r="P94" s="43">
        <v>0</v>
      </c>
      <c r="Q94" s="41">
        <v>0</v>
      </c>
      <c r="R94" s="42">
        <v>22800</v>
      </c>
      <c r="S94" s="43">
        <v>61583</v>
      </c>
      <c r="T94" s="44">
        <v>84383</v>
      </c>
      <c r="U94" s="45">
        <v>1152986</v>
      </c>
      <c r="V94" s="43">
        <v>238360</v>
      </c>
      <c r="W94" s="44">
        <v>1391346</v>
      </c>
      <c r="X94" s="45">
        <v>208654</v>
      </c>
      <c r="Y94" s="46">
        <v>13.04</v>
      </c>
      <c r="Z94" s="47">
        <f t="shared" si="2"/>
        <v>447014</v>
      </c>
      <c r="AA94" s="46">
        <f t="shared" si="3"/>
        <v>27.94</v>
      </c>
      <c r="AB94" s="48" t="s">
        <v>877</v>
      </c>
      <c r="AC94" s="48" t="s">
        <v>857</v>
      </c>
      <c r="AD94" s="49"/>
    </row>
    <row r="95" spans="2:30" x14ac:dyDescent="0.15">
      <c r="B95" s="38" t="s">
        <v>145</v>
      </c>
      <c r="C95" s="39" t="s">
        <v>146</v>
      </c>
      <c r="D95" s="39" t="s">
        <v>908</v>
      </c>
      <c r="E95" s="39" t="s">
        <v>1220</v>
      </c>
      <c r="F95" s="40" t="s">
        <v>861</v>
      </c>
      <c r="G95" s="40" t="s">
        <v>867</v>
      </c>
      <c r="H95" s="41">
        <v>800000</v>
      </c>
      <c r="I95" s="42">
        <v>0</v>
      </c>
      <c r="J95" s="43">
        <v>0</v>
      </c>
      <c r="K95" s="41">
        <v>0</v>
      </c>
      <c r="L95" s="42">
        <v>565093</v>
      </c>
      <c r="M95" s="43">
        <v>92156</v>
      </c>
      <c r="N95" s="41">
        <v>657249</v>
      </c>
      <c r="O95" s="42">
        <v>0</v>
      </c>
      <c r="P95" s="43">
        <v>0</v>
      </c>
      <c r="Q95" s="41">
        <v>0</v>
      </c>
      <c r="R95" s="42">
        <v>11400</v>
      </c>
      <c r="S95" s="43">
        <v>33054</v>
      </c>
      <c r="T95" s="44">
        <v>44454</v>
      </c>
      <c r="U95" s="45">
        <v>576493</v>
      </c>
      <c r="V95" s="43">
        <v>125210</v>
      </c>
      <c r="W95" s="44">
        <v>701703</v>
      </c>
      <c r="X95" s="45">
        <v>98297</v>
      </c>
      <c r="Y95" s="46">
        <v>12.29</v>
      </c>
      <c r="Z95" s="47">
        <f t="shared" si="2"/>
        <v>223507</v>
      </c>
      <c r="AA95" s="46">
        <f t="shared" si="3"/>
        <v>27.94</v>
      </c>
      <c r="AB95" s="48" t="s">
        <v>877</v>
      </c>
      <c r="AC95" s="48" t="s">
        <v>857</v>
      </c>
      <c r="AD95" s="49"/>
    </row>
    <row r="96" spans="2:30" x14ac:dyDescent="0.15">
      <c r="B96" s="38" t="s">
        <v>147</v>
      </c>
      <c r="C96" s="39" t="s">
        <v>148</v>
      </c>
      <c r="D96" s="39" t="s">
        <v>908</v>
      </c>
      <c r="E96" s="39" t="s">
        <v>1221</v>
      </c>
      <c r="F96" s="40" t="s">
        <v>861</v>
      </c>
      <c r="G96" s="40" t="s">
        <v>867</v>
      </c>
      <c r="H96" s="41">
        <v>800000</v>
      </c>
      <c r="I96" s="42">
        <v>0</v>
      </c>
      <c r="J96" s="43">
        <v>0</v>
      </c>
      <c r="K96" s="41">
        <v>0</v>
      </c>
      <c r="L96" s="42">
        <v>565093</v>
      </c>
      <c r="M96" s="43">
        <v>84621</v>
      </c>
      <c r="N96" s="41">
        <v>649714</v>
      </c>
      <c r="O96" s="42">
        <v>0</v>
      </c>
      <c r="P96" s="43">
        <v>0</v>
      </c>
      <c r="Q96" s="41">
        <v>0</v>
      </c>
      <c r="R96" s="42">
        <v>11400</v>
      </c>
      <c r="S96" s="43">
        <v>28529</v>
      </c>
      <c r="T96" s="44">
        <v>39929</v>
      </c>
      <c r="U96" s="45">
        <v>576493</v>
      </c>
      <c r="V96" s="43">
        <v>113150</v>
      </c>
      <c r="W96" s="44">
        <v>689643</v>
      </c>
      <c r="X96" s="45">
        <v>110357</v>
      </c>
      <c r="Y96" s="46">
        <v>13.79</v>
      </c>
      <c r="Z96" s="47">
        <f t="shared" si="2"/>
        <v>223507</v>
      </c>
      <c r="AA96" s="46">
        <f t="shared" si="3"/>
        <v>27.94</v>
      </c>
      <c r="AB96" s="48" t="s">
        <v>877</v>
      </c>
      <c r="AC96" s="48" t="s">
        <v>857</v>
      </c>
      <c r="AD96" s="49"/>
    </row>
    <row r="97" spans="2:30" x14ac:dyDescent="0.15">
      <c r="B97" s="38" t="s">
        <v>0</v>
      </c>
      <c r="C97" s="39" t="s">
        <v>0</v>
      </c>
      <c r="D97" s="39"/>
      <c r="E97" s="39"/>
      <c r="F97" s="40"/>
      <c r="G97" s="40"/>
      <c r="H97" s="41"/>
      <c r="I97" s="42"/>
      <c r="J97" s="43"/>
      <c r="K97" s="41"/>
      <c r="L97" s="42"/>
      <c r="M97" s="43"/>
      <c r="N97" s="41"/>
      <c r="O97" s="42"/>
      <c r="P97" s="43"/>
      <c r="Q97" s="41"/>
      <c r="R97" s="42"/>
      <c r="S97" s="43"/>
      <c r="T97" s="44"/>
      <c r="U97" s="45"/>
      <c r="V97" s="43"/>
      <c r="W97" s="44"/>
      <c r="X97" s="45"/>
      <c r="Y97" s="46"/>
      <c r="Z97" s="47"/>
      <c r="AA97" s="46"/>
      <c r="AB97" s="48"/>
      <c r="AC97" s="48"/>
      <c r="AD97" s="49"/>
    </row>
    <row r="98" spans="2:30" x14ac:dyDescent="0.15">
      <c r="B98" s="38" t="s">
        <v>1061</v>
      </c>
      <c r="C98" s="39" t="s">
        <v>149</v>
      </c>
      <c r="D98" s="39" t="s">
        <v>953</v>
      </c>
      <c r="E98" s="39"/>
      <c r="F98" s="40" t="s">
        <v>860</v>
      </c>
      <c r="G98" s="40" t="s">
        <v>864</v>
      </c>
      <c r="H98" s="41">
        <v>1666000</v>
      </c>
      <c r="I98" s="42">
        <v>0</v>
      </c>
      <c r="J98" s="43">
        <v>0</v>
      </c>
      <c r="K98" s="41">
        <v>0</v>
      </c>
      <c r="L98" s="42">
        <v>0</v>
      </c>
      <c r="M98" s="43">
        <v>0</v>
      </c>
      <c r="N98" s="41">
        <v>0</v>
      </c>
      <c r="O98" s="42">
        <v>1460000</v>
      </c>
      <c r="P98" s="43">
        <v>0</v>
      </c>
      <c r="Q98" s="41">
        <v>1460000</v>
      </c>
      <c r="R98" s="42">
        <v>0</v>
      </c>
      <c r="S98" s="43">
        <v>0</v>
      </c>
      <c r="T98" s="44">
        <v>0</v>
      </c>
      <c r="U98" s="45">
        <v>1460000</v>
      </c>
      <c r="V98" s="43">
        <v>0</v>
      </c>
      <c r="W98" s="44">
        <v>1460000</v>
      </c>
      <c r="X98" s="45">
        <v>206000</v>
      </c>
      <c r="Y98" s="46">
        <v>12.36</v>
      </c>
      <c r="Z98" s="47">
        <f t="shared" si="2"/>
        <v>206000</v>
      </c>
      <c r="AA98" s="46">
        <f t="shared" si="3"/>
        <v>12.36</v>
      </c>
      <c r="AB98" s="48" t="s">
        <v>874</v>
      </c>
      <c r="AC98" s="48" t="s">
        <v>888</v>
      </c>
      <c r="AD98" s="49"/>
    </row>
    <row r="99" spans="2:30" x14ac:dyDescent="0.15">
      <c r="B99" s="38" t="s">
        <v>150</v>
      </c>
      <c r="C99" s="39" t="s">
        <v>151</v>
      </c>
      <c r="D99" s="39" t="s">
        <v>953</v>
      </c>
      <c r="E99" s="39" t="s">
        <v>1220</v>
      </c>
      <c r="F99" s="40" t="s">
        <v>860</v>
      </c>
      <c r="G99" s="40" t="s">
        <v>864</v>
      </c>
      <c r="H99" s="41">
        <v>833000</v>
      </c>
      <c r="I99" s="42">
        <v>0</v>
      </c>
      <c r="J99" s="43">
        <v>0</v>
      </c>
      <c r="K99" s="41">
        <v>0</v>
      </c>
      <c r="L99" s="42">
        <v>0</v>
      </c>
      <c r="M99" s="43">
        <v>0</v>
      </c>
      <c r="N99" s="41">
        <v>0</v>
      </c>
      <c r="O99" s="42">
        <v>730000</v>
      </c>
      <c r="P99" s="43">
        <v>0</v>
      </c>
      <c r="Q99" s="41">
        <v>730000</v>
      </c>
      <c r="R99" s="42">
        <v>0</v>
      </c>
      <c r="S99" s="43">
        <v>0</v>
      </c>
      <c r="T99" s="44">
        <v>0</v>
      </c>
      <c r="U99" s="45">
        <v>730000</v>
      </c>
      <c r="V99" s="43">
        <v>0</v>
      </c>
      <c r="W99" s="44">
        <v>730000</v>
      </c>
      <c r="X99" s="45">
        <v>103000</v>
      </c>
      <c r="Y99" s="46">
        <v>12.36</v>
      </c>
      <c r="Z99" s="47">
        <f t="shared" si="2"/>
        <v>103000</v>
      </c>
      <c r="AA99" s="46">
        <f t="shared" si="3"/>
        <v>12.36</v>
      </c>
      <c r="AB99" s="48" t="s">
        <v>874</v>
      </c>
      <c r="AC99" s="48" t="s">
        <v>888</v>
      </c>
      <c r="AD99" s="49"/>
    </row>
    <row r="100" spans="2:30" x14ac:dyDescent="0.15">
      <c r="B100" s="38" t="s">
        <v>152</v>
      </c>
      <c r="C100" s="39" t="s">
        <v>153</v>
      </c>
      <c r="D100" s="39" t="s">
        <v>953</v>
      </c>
      <c r="E100" s="39" t="s">
        <v>1221</v>
      </c>
      <c r="F100" s="40" t="s">
        <v>860</v>
      </c>
      <c r="G100" s="40" t="s">
        <v>864</v>
      </c>
      <c r="H100" s="41">
        <v>833000</v>
      </c>
      <c r="I100" s="42">
        <v>0</v>
      </c>
      <c r="J100" s="43">
        <v>0</v>
      </c>
      <c r="K100" s="41">
        <v>0</v>
      </c>
      <c r="L100" s="42">
        <v>0</v>
      </c>
      <c r="M100" s="43">
        <v>0</v>
      </c>
      <c r="N100" s="41">
        <v>0</v>
      </c>
      <c r="O100" s="42">
        <v>730000</v>
      </c>
      <c r="P100" s="43">
        <v>0</v>
      </c>
      <c r="Q100" s="41">
        <v>730000</v>
      </c>
      <c r="R100" s="42">
        <v>0</v>
      </c>
      <c r="S100" s="43">
        <v>0</v>
      </c>
      <c r="T100" s="44">
        <v>0</v>
      </c>
      <c r="U100" s="45">
        <v>730000</v>
      </c>
      <c r="V100" s="43">
        <v>0</v>
      </c>
      <c r="W100" s="44">
        <v>730000</v>
      </c>
      <c r="X100" s="45">
        <v>103000</v>
      </c>
      <c r="Y100" s="46">
        <v>12.36</v>
      </c>
      <c r="Z100" s="47">
        <f t="shared" si="2"/>
        <v>103000</v>
      </c>
      <c r="AA100" s="46">
        <f t="shared" si="3"/>
        <v>12.36</v>
      </c>
      <c r="AB100" s="48" t="s">
        <v>874</v>
      </c>
      <c r="AC100" s="48" t="s">
        <v>888</v>
      </c>
      <c r="AD100" s="49"/>
    </row>
    <row r="101" spans="2:30" x14ac:dyDescent="0.15">
      <c r="B101" s="38" t="s">
        <v>0</v>
      </c>
      <c r="C101" s="39" t="s">
        <v>0</v>
      </c>
      <c r="D101" s="39"/>
      <c r="E101" s="39"/>
      <c r="F101" s="40"/>
      <c r="G101" s="40"/>
      <c r="H101" s="41"/>
      <c r="I101" s="42"/>
      <c r="J101" s="43"/>
      <c r="K101" s="41"/>
      <c r="L101" s="42"/>
      <c r="M101" s="43"/>
      <c r="N101" s="41"/>
      <c r="O101" s="42"/>
      <c r="P101" s="43"/>
      <c r="Q101" s="41"/>
      <c r="R101" s="42"/>
      <c r="S101" s="43"/>
      <c r="T101" s="44"/>
      <c r="U101" s="45"/>
      <c r="V101" s="43"/>
      <c r="W101" s="44"/>
      <c r="X101" s="45"/>
      <c r="Y101" s="46"/>
      <c r="Z101" s="47"/>
      <c r="AA101" s="46"/>
      <c r="AB101" s="48"/>
      <c r="AC101" s="48"/>
      <c r="AD101" s="49"/>
    </row>
    <row r="102" spans="2:30" x14ac:dyDescent="0.15">
      <c r="B102" s="38" t="s">
        <v>1062</v>
      </c>
      <c r="C102" s="39" t="s">
        <v>154</v>
      </c>
      <c r="D102" s="39" t="s">
        <v>986</v>
      </c>
      <c r="E102" s="39"/>
      <c r="F102" s="40" t="s">
        <v>861</v>
      </c>
      <c r="G102" s="40" t="s">
        <v>869</v>
      </c>
      <c r="H102" s="41">
        <v>1466439</v>
      </c>
      <c r="I102" s="42">
        <v>0</v>
      </c>
      <c r="J102" s="43">
        <v>0</v>
      </c>
      <c r="K102" s="41">
        <v>0</v>
      </c>
      <c r="L102" s="42">
        <v>1035011</v>
      </c>
      <c r="M102" s="43">
        <v>161881</v>
      </c>
      <c r="N102" s="41">
        <v>1196892</v>
      </c>
      <c r="O102" s="42">
        <v>0</v>
      </c>
      <c r="P102" s="43">
        <v>0</v>
      </c>
      <c r="Q102" s="41">
        <v>0</v>
      </c>
      <c r="R102" s="42">
        <v>0</v>
      </c>
      <c r="S102" s="43">
        <v>56391</v>
      </c>
      <c r="T102" s="44">
        <v>56391</v>
      </c>
      <c r="U102" s="45">
        <v>1035011</v>
      </c>
      <c r="V102" s="43">
        <v>218272</v>
      </c>
      <c r="W102" s="44">
        <v>1253283</v>
      </c>
      <c r="X102" s="45">
        <v>213156</v>
      </c>
      <c r="Y102" s="46">
        <v>14.54</v>
      </c>
      <c r="Z102" s="47">
        <f t="shared" si="2"/>
        <v>431428</v>
      </c>
      <c r="AA102" s="46">
        <f t="shared" si="3"/>
        <v>29.42</v>
      </c>
      <c r="AB102" s="48" t="s">
        <v>877</v>
      </c>
      <c r="AC102" s="48" t="s">
        <v>857</v>
      </c>
      <c r="AD102" s="49"/>
    </row>
    <row r="103" spans="2:30" x14ac:dyDescent="0.15">
      <c r="B103" s="38" t="s">
        <v>155</v>
      </c>
      <c r="C103" s="39" t="s">
        <v>156</v>
      </c>
      <c r="D103" s="39" t="s">
        <v>986</v>
      </c>
      <c r="E103" s="39" t="s">
        <v>1220</v>
      </c>
      <c r="F103" s="40" t="s">
        <v>861</v>
      </c>
      <c r="G103" s="40" t="s">
        <v>869</v>
      </c>
      <c r="H103" s="41">
        <v>729530</v>
      </c>
      <c r="I103" s="42">
        <v>0</v>
      </c>
      <c r="J103" s="43">
        <v>0</v>
      </c>
      <c r="K103" s="41">
        <v>0</v>
      </c>
      <c r="L103" s="42">
        <v>516705</v>
      </c>
      <c r="M103" s="43">
        <v>84265</v>
      </c>
      <c r="N103" s="41">
        <v>600970</v>
      </c>
      <c r="O103" s="42">
        <v>0</v>
      </c>
      <c r="P103" s="43">
        <v>0</v>
      </c>
      <c r="Q103" s="41">
        <v>0</v>
      </c>
      <c r="R103" s="42">
        <v>0</v>
      </c>
      <c r="S103" s="43">
        <v>30223</v>
      </c>
      <c r="T103" s="44">
        <v>30223</v>
      </c>
      <c r="U103" s="45">
        <v>516705</v>
      </c>
      <c r="V103" s="43">
        <v>114488</v>
      </c>
      <c r="W103" s="44">
        <v>631193</v>
      </c>
      <c r="X103" s="45">
        <v>98337</v>
      </c>
      <c r="Y103" s="46">
        <v>13.48</v>
      </c>
      <c r="Z103" s="47">
        <f t="shared" si="2"/>
        <v>212825</v>
      </c>
      <c r="AA103" s="46">
        <f t="shared" si="3"/>
        <v>29.17</v>
      </c>
      <c r="AB103" s="48" t="s">
        <v>877</v>
      </c>
      <c r="AC103" s="48" t="s">
        <v>857</v>
      </c>
      <c r="AD103" s="49"/>
    </row>
    <row r="104" spans="2:30" x14ac:dyDescent="0.15">
      <c r="B104" s="38" t="s">
        <v>157</v>
      </c>
      <c r="C104" s="39" t="s">
        <v>158</v>
      </c>
      <c r="D104" s="39" t="s">
        <v>986</v>
      </c>
      <c r="E104" s="39" t="s">
        <v>1221</v>
      </c>
      <c r="F104" s="40" t="s">
        <v>861</v>
      </c>
      <c r="G104" s="40" t="s">
        <v>869</v>
      </c>
      <c r="H104" s="41">
        <v>736909</v>
      </c>
      <c r="I104" s="42">
        <v>0</v>
      </c>
      <c r="J104" s="43">
        <v>0</v>
      </c>
      <c r="K104" s="41">
        <v>0</v>
      </c>
      <c r="L104" s="42">
        <v>518306</v>
      </c>
      <c r="M104" s="43">
        <v>77616</v>
      </c>
      <c r="N104" s="41">
        <v>595922</v>
      </c>
      <c r="O104" s="42">
        <v>0</v>
      </c>
      <c r="P104" s="43">
        <v>0</v>
      </c>
      <c r="Q104" s="41">
        <v>0</v>
      </c>
      <c r="R104" s="42">
        <v>0</v>
      </c>
      <c r="S104" s="43">
        <v>26168</v>
      </c>
      <c r="T104" s="44">
        <v>26168</v>
      </c>
      <c r="U104" s="45">
        <v>518306</v>
      </c>
      <c r="V104" s="43">
        <v>103784</v>
      </c>
      <c r="W104" s="44">
        <v>622090</v>
      </c>
      <c r="X104" s="45">
        <v>114819</v>
      </c>
      <c r="Y104" s="46">
        <v>15.58</v>
      </c>
      <c r="Z104" s="47">
        <f t="shared" si="2"/>
        <v>218603</v>
      </c>
      <c r="AA104" s="46">
        <f t="shared" si="3"/>
        <v>29.66</v>
      </c>
      <c r="AB104" s="48" t="s">
        <v>877</v>
      </c>
      <c r="AC104" s="48" t="s">
        <v>857</v>
      </c>
      <c r="AD104" s="49"/>
    </row>
    <row r="105" spans="2:30" x14ac:dyDescent="0.15">
      <c r="B105" s="38" t="s">
        <v>0</v>
      </c>
      <c r="C105" s="39" t="s">
        <v>0</v>
      </c>
      <c r="D105" s="39"/>
      <c r="E105" s="39"/>
      <c r="F105" s="40"/>
      <c r="G105" s="40"/>
      <c r="H105" s="41"/>
      <c r="I105" s="42"/>
      <c r="J105" s="43"/>
      <c r="K105" s="41"/>
      <c r="L105" s="42"/>
      <c r="M105" s="43"/>
      <c r="N105" s="41"/>
      <c r="O105" s="42"/>
      <c r="P105" s="43"/>
      <c r="Q105" s="41"/>
      <c r="R105" s="42"/>
      <c r="S105" s="43"/>
      <c r="T105" s="44"/>
      <c r="U105" s="45"/>
      <c r="V105" s="43"/>
      <c r="W105" s="44"/>
      <c r="X105" s="45"/>
      <c r="Y105" s="46"/>
      <c r="Z105" s="47"/>
      <c r="AA105" s="46"/>
      <c r="AB105" s="48"/>
      <c r="AC105" s="48"/>
      <c r="AD105" s="49"/>
    </row>
    <row r="106" spans="2:30" x14ac:dyDescent="0.15">
      <c r="B106" s="38" t="s">
        <v>1063</v>
      </c>
      <c r="C106" s="39" t="s">
        <v>159</v>
      </c>
      <c r="D106" s="39" t="s">
        <v>953</v>
      </c>
      <c r="E106" s="39"/>
      <c r="F106" s="40" t="s">
        <v>860</v>
      </c>
      <c r="G106" s="40" t="s">
        <v>864</v>
      </c>
      <c r="H106" s="41">
        <v>3110000</v>
      </c>
      <c r="I106" s="42">
        <v>0</v>
      </c>
      <c r="J106" s="43">
        <v>0</v>
      </c>
      <c r="K106" s="41">
        <v>0</v>
      </c>
      <c r="L106" s="42">
        <v>2137181</v>
      </c>
      <c r="M106" s="43">
        <v>510576</v>
      </c>
      <c r="N106" s="41">
        <v>2647757</v>
      </c>
      <c r="O106" s="42">
        <v>0</v>
      </c>
      <c r="P106" s="43">
        <v>0</v>
      </c>
      <c r="Q106" s="41">
        <v>0</v>
      </c>
      <c r="R106" s="42">
        <v>56979</v>
      </c>
      <c r="S106" s="43">
        <v>194582</v>
      </c>
      <c r="T106" s="44">
        <v>251561</v>
      </c>
      <c r="U106" s="45">
        <v>2194160</v>
      </c>
      <c r="V106" s="43">
        <v>705158</v>
      </c>
      <c r="W106" s="44">
        <v>2899318</v>
      </c>
      <c r="X106" s="45">
        <v>210682</v>
      </c>
      <c r="Y106" s="46">
        <v>6.77</v>
      </c>
      <c r="Z106" s="47">
        <f t="shared" si="2"/>
        <v>915840</v>
      </c>
      <c r="AA106" s="46">
        <f t="shared" si="3"/>
        <v>29.45</v>
      </c>
      <c r="AB106" s="48" t="s">
        <v>874</v>
      </c>
      <c r="AC106" s="48" t="s">
        <v>857</v>
      </c>
      <c r="AD106" s="49"/>
    </row>
    <row r="107" spans="2:30" x14ac:dyDescent="0.15">
      <c r="B107" s="38" t="s">
        <v>160</v>
      </c>
      <c r="C107" s="39" t="s">
        <v>161</v>
      </c>
      <c r="D107" s="39" t="s">
        <v>953</v>
      </c>
      <c r="E107" s="39" t="s">
        <v>1220</v>
      </c>
      <c r="F107" s="40" t="s">
        <v>860</v>
      </c>
      <c r="G107" s="40" t="s">
        <v>864</v>
      </c>
      <c r="H107" s="41">
        <v>1555000</v>
      </c>
      <c r="I107" s="42">
        <v>0</v>
      </c>
      <c r="J107" s="43">
        <v>0</v>
      </c>
      <c r="K107" s="41">
        <v>0</v>
      </c>
      <c r="L107" s="42">
        <v>1054985</v>
      </c>
      <c r="M107" s="43">
        <v>257294</v>
      </c>
      <c r="N107" s="41">
        <v>1312279</v>
      </c>
      <c r="O107" s="42">
        <v>0</v>
      </c>
      <c r="P107" s="43">
        <v>0</v>
      </c>
      <c r="Q107" s="41">
        <v>0</v>
      </c>
      <c r="R107" s="42">
        <v>30891</v>
      </c>
      <c r="S107" s="43">
        <v>96929</v>
      </c>
      <c r="T107" s="44">
        <v>127820</v>
      </c>
      <c r="U107" s="45">
        <v>1085876</v>
      </c>
      <c r="V107" s="43">
        <v>354223</v>
      </c>
      <c r="W107" s="44">
        <v>1440099</v>
      </c>
      <c r="X107" s="45">
        <v>114901</v>
      </c>
      <c r="Y107" s="46">
        <v>7.39</v>
      </c>
      <c r="Z107" s="47">
        <f t="shared" si="2"/>
        <v>469124</v>
      </c>
      <c r="AA107" s="46">
        <f t="shared" si="3"/>
        <v>30.17</v>
      </c>
      <c r="AB107" s="48" t="s">
        <v>874</v>
      </c>
      <c r="AC107" s="48" t="s">
        <v>857</v>
      </c>
      <c r="AD107" s="49"/>
    </row>
    <row r="108" spans="2:30" x14ac:dyDescent="0.15">
      <c r="B108" s="38" t="s">
        <v>162</v>
      </c>
      <c r="C108" s="39" t="s">
        <v>163</v>
      </c>
      <c r="D108" s="39" t="s">
        <v>953</v>
      </c>
      <c r="E108" s="39" t="s">
        <v>1221</v>
      </c>
      <c r="F108" s="40" t="s">
        <v>860</v>
      </c>
      <c r="G108" s="40" t="s">
        <v>864</v>
      </c>
      <c r="H108" s="41">
        <v>1555000</v>
      </c>
      <c r="I108" s="42">
        <v>0</v>
      </c>
      <c r="J108" s="43">
        <v>0</v>
      </c>
      <c r="K108" s="41">
        <v>0</v>
      </c>
      <c r="L108" s="42">
        <v>1082196</v>
      </c>
      <c r="M108" s="43">
        <v>253282</v>
      </c>
      <c r="N108" s="41">
        <v>1335478</v>
      </c>
      <c r="O108" s="42">
        <v>0</v>
      </c>
      <c r="P108" s="43">
        <v>0</v>
      </c>
      <c r="Q108" s="41">
        <v>0</v>
      </c>
      <c r="R108" s="42">
        <v>26088</v>
      </c>
      <c r="S108" s="43">
        <v>97653</v>
      </c>
      <c r="T108" s="44">
        <v>123741</v>
      </c>
      <c r="U108" s="45">
        <v>1108284</v>
      </c>
      <c r="V108" s="43">
        <v>350935</v>
      </c>
      <c r="W108" s="44">
        <v>1459219</v>
      </c>
      <c r="X108" s="45">
        <v>95781</v>
      </c>
      <c r="Y108" s="46">
        <v>6.16</v>
      </c>
      <c r="Z108" s="47">
        <f t="shared" si="2"/>
        <v>446716</v>
      </c>
      <c r="AA108" s="46">
        <f t="shared" si="3"/>
        <v>28.73</v>
      </c>
      <c r="AB108" s="48" t="s">
        <v>874</v>
      </c>
      <c r="AC108" s="48" t="s">
        <v>857</v>
      </c>
      <c r="AD108" s="49"/>
    </row>
    <row r="109" spans="2:30" x14ac:dyDescent="0.15">
      <c r="B109" s="38" t="s">
        <v>0</v>
      </c>
      <c r="C109" s="39" t="s">
        <v>0</v>
      </c>
      <c r="D109" s="39"/>
      <c r="E109" s="39"/>
      <c r="F109" s="40"/>
      <c r="G109" s="40"/>
      <c r="H109" s="41"/>
      <c r="I109" s="42"/>
      <c r="J109" s="43"/>
      <c r="K109" s="41"/>
      <c r="L109" s="42"/>
      <c r="M109" s="43"/>
      <c r="N109" s="41"/>
      <c r="O109" s="42"/>
      <c r="P109" s="43"/>
      <c r="Q109" s="41"/>
      <c r="R109" s="42"/>
      <c r="S109" s="43"/>
      <c r="T109" s="44"/>
      <c r="U109" s="45"/>
      <c r="V109" s="43"/>
      <c r="W109" s="44"/>
      <c r="X109" s="45"/>
      <c r="Y109" s="46"/>
      <c r="Z109" s="47"/>
      <c r="AA109" s="46"/>
      <c r="AB109" s="48"/>
      <c r="AC109" s="48"/>
      <c r="AD109" s="49"/>
    </row>
    <row r="110" spans="2:30" x14ac:dyDescent="0.15">
      <c r="B110" s="38" t="s">
        <v>1064</v>
      </c>
      <c r="C110" s="39" t="s">
        <v>164</v>
      </c>
      <c r="D110" s="39" t="s">
        <v>1011</v>
      </c>
      <c r="E110" s="39"/>
      <c r="F110" s="40" t="s">
        <v>858</v>
      </c>
      <c r="G110" s="40" t="s">
        <v>867</v>
      </c>
      <c r="H110" s="41">
        <v>1075377</v>
      </c>
      <c r="I110" s="42">
        <v>0</v>
      </c>
      <c r="J110" s="43">
        <v>0</v>
      </c>
      <c r="K110" s="41">
        <v>0</v>
      </c>
      <c r="L110" s="42">
        <v>747236</v>
      </c>
      <c r="M110" s="43">
        <v>116773</v>
      </c>
      <c r="N110" s="41">
        <v>864009</v>
      </c>
      <c r="O110" s="42">
        <v>0</v>
      </c>
      <c r="P110" s="43">
        <v>0</v>
      </c>
      <c r="Q110" s="41">
        <v>0</v>
      </c>
      <c r="R110" s="42">
        <v>36953</v>
      </c>
      <c r="S110" s="43">
        <v>40655</v>
      </c>
      <c r="T110" s="44">
        <v>77608</v>
      </c>
      <c r="U110" s="45">
        <v>784189</v>
      </c>
      <c r="V110" s="43">
        <v>157428</v>
      </c>
      <c r="W110" s="44">
        <v>941617</v>
      </c>
      <c r="X110" s="45">
        <v>133760</v>
      </c>
      <c r="Y110" s="46">
        <v>12.44</v>
      </c>
      <c r="Z110" s="47">
        <f t="shared" si="2"/>
        <v>291188</v>
      </c>
      <c r="AA110" s="46">
        <f t="shared" si="3"/>
        <v>27.08</v>
      </c>
      <c r="AB110" s="48" t="s">
        <v>877</v>
      </c>
      <c r="AC110" s="48" t="s">
        <v>857</v>
      </c>
      <c r="AD110" s="49"/>
    </row>
    <row r="111" spans="2:30" x14ac:dyDescent="0.15">
      <c r="B111" s="38" t="s">
        <v>165</v>
      </c>
      <c r="C111" s="39" t="s">
        <v>166</v>
      </c>
      <c r="D111" s="39" t="s">
        <v>1011</v>
      </c>
      <c r="E111" s="39" t="s">
        <v>1220</v>
      </c>
      <c r="F111" s="40" t="s">
        <v>858</v>
      </c>
      <c r="G111" s="40" t="s">
        <v>867</v>
      </c>
      <c r="H111" s="41">
        <v>535209</v>
      </c>
      <c r="I111" s="42">
        <v>0</v>
      </c>
      <c r="J111" s="43">
        <v>0</v>
      </c>
      <c r="K111" s="41">
        <v>0</v>
      </c>
      <c r="L111" s="42">
        <v>365663</v>
      </c>
      <c r="M111" s="43">
        <v>59633</v>
      </c>
      <c r="N111" s="41">
        <v>425296</v>
      </c>
      <c r="O111" s="42">
        <v>0</v>
      </c>
      <c r="P111" s="43">
        <v>0</v>
      </c>
      <c r="Q111" s="41">
        <v>0</v>
      </c>
      <c r="R111" s="42">
        <v>18258</v>
      </c>
      <c r="S111" s="43">
        <v>21391</v>
      </c>
      <c r="T111" s="44">
        <v>39649</v>
      </c>
      <c r="U111" s="45">
        <v>383921</v>
      </c>
      <c r="V111" s="43">
        <v>81024</v>
      </c>
      <c r="W111" s="44">
        <v>464945</v>
      </c>
      <c r="X111" s="45">
        <v>70264</v>
      </c>
      <c r="Y111" s="46">
        <v>13.13</v>
      </c>
      <c r="Z111" s="47">
        <f t="shared" si="2"/>
        <v>151288</v>
      </c>
      <c r="AA111" s="46">
        <f t="shared" si="3"/>
        <v>28.27</v>
      </c>
      <c r="AB111" s="48" t="s">
        <v>877</v>
      </c>
      <c r="AC111" s="48" t="s">
        <v>857</v>
      </c>
      <c r="AD111" s="49"/>
    </row>
    <row r="112" spans="2:30" x14ac:dyDescent="0.15">
      <c r="B112" s="38" t="s">
        <v>167</v>
      </c>
      <c r="C112" s="39" t="s">
        <v>168</v>
      </c>
      <c r="D112" s="39" t="s">
        <v>1011</v>
      </c>
      <c r="E112" s="39" t="s">
        <v>1221</v>
      </c>
      <c r="F112" s="40" t="s">
        <v>858</v>
      </c>
      <c r="G112" s="40" t="s">
        <v>867</v>
      </c>
      <c r="H112" s="41">
        <v>540168</v>
      </c>
      <c r="I112" s="42">
        <v>0</v>
      </c>
      <c r="J112" s="43">
        <v>0</v>
      </c>
      <c r="K112" s="41">
        <v>0</v>
      </c>
      <c r="L112" s="42">
        <v>381573</v>
      </c>
      <c r="M112" s="43">
        <v>57140</v>
      </c>
      <c r="N112" s="41">
        <v>438713</v>
      </c>
      <c r="O112" s="42">
        <v>0</v>
      </c>
      <c r="P112" s="43">
        <v>0</v>
      </c>
      <c r="Q112" s="41">
        <v>0</v>
      </c>
      <c r="R112" s="42">
        <v>18695</v>
      </c>
      <c r="S112" s="43">
        <v>19264</v>
      </c>
      <c r="T112" s="44">
        <v>37959</v>
      </c>
      <c r="U112" s="45">
        <v>400268</v>
      </c>
      <c r="V112" s="43">
        <v>76404</v>
      </c>
      <c r="W112" s="44">
        <v>476672</v>
      </c>
      <c r="X112" s="45">
        <v>63496</v>
      </c>
      <c r="Y112" s="46">
        <v>11.75</v>
      </c>
      <c r="Z112" s="47">
        <f t="shared" si="2"/>
        <v>139900</v>
      </c>
      <c r="AA112" s="46">
        <f t="shared" si="3"/>
        <v>25.9</v>
      </c>
      <c r="AB112" s="48" t="s">
        <v>877</v>
      </c>
      <c r="AC112" s="48" t="s">
        <v>857</v>
      </c>
      <c r="AD112" s="49"/>
    </row>
    <row r="113" spans="2:30" x14ac:dyDescent="0.15">
      <c r="B113" s="38" t="s">
        <v>0</v>
      </c>
      <c r="C113" s="39" t="s">
        <v>0</v>
      </c>
      <c r="D113" s="39"/>
      <c r="E113" s="39"/>
      <c r="F113" s="40"/>
      <c r="G113" s="40"/>
      <c r="H113" s="41"/>
      <c r="I113" s="42"/>
      <c r="J113" s="43"/>
      <c r="K113" s="41"/>
      <c r="L113" s="42"/>
      <c r="M113" s="43"/>
      <c r="N113" s="41"/>
      <c r="O113" s="42"/>
      <c r="P113" s="43"/>
      <c r="Q113" s="41"/>
      <c r="R113" s="42"/>
      <c r="S113" s="43"/>
      <c r="T113" s="44"/>
      <c r="U113" s="45"/>
      <c r="V113" s="43"/>
      <c r="W113" s="44"/>
      <c r="X113" s="45"/>
      <c r="Y113" s="46"/>
      <c r="Z113" s="47"/>
      <c r="AA113" s="46"/>
      <c r="AB113" s="48"/>
      <c r="AC113" s="48"/>
      <c r="AD113" s="49"/>
    </row>
    <row r="114" spans="2:30" x14ac:dyDescent="0.15">
      <c r="B114" s="38" t="s">
        <v>1065</v>
      </c>
      <c r="C114" s="39" t="s">
        <v>169</v>
      </c>
      <c r="D114" s="39" t="s">
        <v>954</v>
      </c>
      <c r="E114" s="39"/>
      <c r="F114" s="40" t="s">
        <v>858</v>
      </c>
      <c r="G114" s="40" t="s">
        <v>864</v>
      </c>
      <c r="H114" s="41">
        <v>1577249</v>
      </c>
      <c r="I114" s="42">
        <v>0</v>
      </c>
      <c r="J114" s="43">
        <v>0</v>
      </c>
      <c r="K114" s="41">
        <v>0</v>
      </c>
      <c r="L114" s="42">
        <v>1055682</v>
      </c>
      <c r="M114" s="43">
        <v>252337</v>
      </c>
      <c r="N114" s="41">
        <v>1308019</v>
      </c>
      <c r="O114" s="42">
        <v>0</v>
      </c>
      <c r="P114" s="43">
        <v>0</v>
      </c>
      <c r="Q114" s="41">
        <v>0</v>
      </c>
      <c r="R114" s="42">
        <v>1144</v>
      </c>
      <c r="S114" s="43">
        <v>96136</v>
      </c>
      <c r="T114" s="44">
        <v>97280</v>
      </c>
      <c r="U114" s="45">
        <v>1056826</v>
      </c>
      <c r="V114" s="43">
        <v>348473</v>
      </c>
      <c r="W114" s="44">
        <v>1405299</v>
      </c>
      <c r="X114" s="45">
        <v>171950</v>
      </c>
      <c r="Y114" s="46">
        <v>10.9</v>
      </c>
      <c r="Z114" s="47">
        <f t="shared" si="2"/>
        <v>520423</v>
      </c>
      <c r="AA114" s="46">
        <f t="shared" si="3"/>
        <v>33</v>
      </c>
      <c r="AB114" s="48" t="s">
        <v>877</v>
      </c>
      <c r="AC114" s="48" t="s">
        <v>857</v>
      </c>
      <c r="AD114" s="49"/>
    </row>
    <row r="115" spans="2:30" x14ac:dyDescent="0.15">
      <c r="B115" s="38" t="s">
        <v>170</v>
      </c>
      <c r="C115" s="39" t="s">
        <v>171</v>
      </c>
      <c r="D115" s="39" t="s">
        <v>954</v>
      </c>
      <c r="E115" s="39" t="s">
        <v>1220</v>
      </c>
      <c r="F115" s="40" t="s">
        <v>858</v>
      </c>
      <c r="G115" s="40" t="s">
        <v>864</v>
      </c>
      <c r="H115" s="41">
        <v>768093</v>
      </c>
      <c r="I115" s="42">
        <v>0</v>
      </c>
      <c r="J115" s="43">
        <v>0</v>
      </c>
      <c r="K115" s="41">
        <v>0</v>
      </c>
      <c r="L115" s="42">
        <v>534742</v>
      </c>
      <c r="M115" s="43">
        <v>130415</v>
      </c>
      <c r="N115" s="41">
        <v>665157</v>
      </c>
      <c r="O115" s="42">
        <v>0</v>
      </c>
      <c r="P115" s="43">
        <v>0</v>
      </c>
      <c r="Q115" s="41">
        <v>0</v>
      </c>
      <c r="R115" s="42">
        <v>0</v>
      </c>
      <c r="S115" s="43">
        <v>49129</v>
      </c>
      <c r="T115" s="44">
        <v>49129</v>
      </c>
      <c r="U115" s="45">
        <v>534742</v>
      </c>
      <c r="V115" s="43">
        <v>179544</v>
      </c>
      <c r="W115" s="44">
        <v>714286</v>
      </c>
      <c r="X115" s="45">
        <v>53807</v>
      </c>
      <c r="Y115" s="46">
        <v>7.01</v>
      </c>
      <c r="Z115" s="47">
        <f t="shared" si="2"/>
        <v>233351</v>
      </c>
      <c r="AA115" s="46">
        <f t="shared" si="3"/>
        <v>30.38</v>
      </c>
      <c r="AB115" s="48" t="s">
        <v>877</v>
      </c>
      <c r="AC115" s="48" t="s">
        <v>857</v>
      </c>
      <c r="AD115" s="49"/>
    </row>
    <row r="116" spans="2:30" x14ac:dyDescent="0.15">
      <c r="B116" s="38" t="s">
        <v>172</v>
      </c>
      <c r="C116" s="39" t="s">
        <v>173</v>
      </c>
      <c r="D116" s="39" t="s">
        <v>954</v>
      </c>
      <c r="E116" s="39" t="s">
        <v>1221</v>
      </c>
      <c r="F116" s="40" t="s">
        <v>858</v>
      </c>
      <c r="G116" s="40" t="s">
        <v>864</v>
      </c>
      <c r="H116" s="41">
        <v>809156</v>
      </c>
      <c r="I116" s="42">
        <v>0</v>
      </c>
      <c r="J116" s="43">
        <v>0</v>
      </c>
      <c r="K116" s="41">
        <v>0</v>
      </c>
      <c r="L116" s="42">
        <v>520940</v>
      </c>
      <c r="M116" s="43">
        <v>121922</v>
      </c>
      <c r="N116" s="41">
        <v>642862</v>
      </c>
      <c r="O116" s="42">
        <v>0</v>
      </c>
      <c r="P116" s="43">
        <v>0</v>
      </c>
      <c r="Q116" s="41">
        <v>0</v>
      </c>
      <c r="R116" s="42">
        <v>1144</v>
      </c>
      <c r="S116" s="43">
        <v>47007</v>
      </c>
      <c r="T116" s="44">
        <v>48151</v>
      </c>
      <c r="U116" s="45">
        <v>522084</v>
      </c>
      <c r="V116" s="43">
        <v>168929</v>
      </c>
      <c r="W116" s="44">
        <v>691013</v>
      </c>
      <c r="X116" s="45">
        <v>118143</v>
      </c>
      <c r="Y116" s="46">
        <v>14.6</v>
      </c>
      <c r="Z116" s="47">
        <f t="shared" si="2"/>
        <v>287072</v>
      </c>
      <c r="AA116" s="46">
        <f t="shared" si="3"/>
        <v>35.479999999999997</v>
      </c>
      <c r="AB116" s="48" t="s">
        <v>877</v>
      </c>
      <c r="AC116" s="48" t="s">
        <v>857</v>
      </c>
      <c r="AD116" s="49"/>
    </row>
    <row r="117" spans="2:30" x14ac:dyDescent="0.15">
      <c r="B117" s="38" t="s">
        <v>0</v>
      </c>
      <c r="C117" s="39" t="s">
        <v>0</v>
      </c>
      <c r="D117" s="39"/>
      <c r="E117" s="39"/>
      <c r="F117" s="40"/>
      <c r="G117" s="40"/>
      <c r="H117" s="41"/>
      <c r="I117" s="42"/>
      <c r="J117" s="43"/>
      <c r="K117" s="41"/>
      <c r="L117" s="42"/>
      <c r="M117" s="43"/>
      <c r="N117" s="41"/>
      <c r="O117" s="42"/>
      <c r="P117" s="43"/>
      <c r="Q117" s="41"/>
      <c r="R117" s="42"/>
      <c r="S117" s="43"/>
      <c r="T117" s="44"/>
      <c r="U117" s="45"/>
      <c r="V117" s="43"/>
      <c r="W117" s="44"/>
      <c r="X117" s="45"/>
      <c r="Y117" s="46"/>
      <c r="Z117" s="47"/>
      <c r="AA117" s="46"/>
      <c r="AB117" s="48"/>
      <c r="AC117" s="48"/>
      <c r="AD117" s="49"/>
    </row>
    <row r="118" spans="2:30" x14ac:dyDescent="0.15">
      <c r="B118" s="38" t="s">
        <v>1066</v>
      </c>
      <c r="C118" s="39" t="s">
        <v>174</v>
      </c>
      <c r="D118" s="39" t="s">
        <v>929</v>
      </c>
      <c r="E118" s="39"/>
      <c r="F118" s="40" t="s">
        <v>860</v>
      </c>
      <c r="G118" s="40" t="s">
        <v>867</v>
      </c>
      <c r="H118" s="41">
        <v>1649250</v>
      </c>
      <c r="I118" s="42">
        <v>0</v>
      </c>
      <c r="J118" s="43">
        <v>0</v>
      </c>
      <c r="K118" s="41">
        <v>0</v>
      </c>
      <c r="L118" s="42">
        <v>1287224</v>
      </c>
      <c r="M118" s="43">
        <v>201232</v>
      </c>
      <c r="N118" s="41">
        <v>1488456</v>
      </c>
      <c r="O118" s="42">
        <v>0</v>
      </c>
      <c r="P118" s="43">
        <v>0</v>
      </c>
      <c r="Q118" s="41">
        <v>0</v>
      </c>
      <c r="R118" s="42">
        <v>0</v>
      </c>
      <c r="S118" s="43">
        <v>70076</v>
      </c>
      <c r="T118" s="44">
        <v>70076</v>
      </c>
      <c r="U118" s="45">
        <v>1287224</v>
      </c>
      <c r="V118" s="43">
        <v>271308</v>
      </c>
      <c r="W118" s="44">
        <v>1558532</v>
      </c>
      <c r="X118" s="45">
        <v>90718</v>
      </c>
      <c r="Y118" s="46">
        <v>5.5</v>
      </c>
      <c r="Z118" s="47">
        <f t="shared" si="2"/>
        <v>362026</v>
      </c>
      <c r="AA118" s="46">
        <f t="shared" si="3"/>
        <v>21.95</v>
      </c>
      <c r="AB118" s="48" t="s">
        <v>877</v>
      </c>
      <c r="AC118" s="48" t="s">
        <v>857</v>
      </c>
      <c r="AD118" s="49"/>
    </row>
    <row r="119" spans="2:30" x14ac:dyDescent="0.15">
      <c r="B119" s="38" t="s">
        <v>175</v>
      </c>
      <c r="C119" s="39" t="s">
        <v>176</v>
      </c>
      <c r="D119" s="39" t="s">
        <v>929</v>
      </c>
      <c r="E119" s="39" t="s">
        <v>1220</v>
      </c>
      <c r="F119" s="40" t="s">
        <v>860</v>
      </c>
      <c r="G119" s="40" t="s">
        <v>867</v>
      </c>
      <c r="H119" s="41">
        <v>830250</v>
      </c>
      <c r="I119" s="42">
        <v>0</v>
      </c>
      <c r="J119" s="43">
        <v>0</v>
      </c>
      <c r="K119" s="41">
        <v>0</v>
      </c>
      <c r="L119" s="42">
        <v>635337</v>
      </c>
      <c r="M119" s="43">
        <v>103611</v>
      </c>
      <c r="N119" s="41">
        <v>738948</v>
      </c>
      <c r="O119" s="42">
        <v>0</v>
      </c>
      <c r="P119" s="43">
        <v>0</v>
      </c>
      <c r="Q119" s="41">
        <v>0</v>
      </c>
      <c r="R119" s="42">
        <v>0</v>
      </c>
      <c r="S119" s="43">
        <v>37163</v>
      </c>
      <c r="T119" s="44">
        <v>37163</v>
      </c>
      <c r="U119" s="45">
        <v>635337</v>
      </c>
      <c r="V119" s="43">
        <v>140774</v>
      </c>
      <c r="W119" s="44">
        <v>776111</v>
      </c>
      <c r="X119" s="45">
        <v>54139</v>
      </c>
      <c r="Y119" s="46">
        <v>6.52</v>
      </c>
      <c r="Z119" s="47">
        <f t="shared" si="2"/>
        <v>194913</v>
      </c>
      <c r="AA119" s="46">
        <f t="shared" si="3"/>
        <v>23.48</v>
      </c>
      <c r="AB119" s="48" t="s">
        <v>877</v>
      </c>
      <c r="AC119" s="48" t="s">
        <v>857</v>
      </c>
      <c r="AD119" s="49"/>
    </row>
    <row r="120" spans="2:30" x14ac:dyDescent="0.15">
      <c r="B120" s="38" t="s">
        <v>177</v>
      </c>
      <c r="C120" s="39" t="s">
        <v>178</v>
      </c>
      <c r="D120" s="39" t="s">
        <v>929</v>
      </c>
      <c r="E120" s="39" t="s">
        <v>1221</v>
      </c>
      <c r="F120" s="40" t="s">
        <v>860</v>
      </c>
      <c r="G120" s="40" t="s">
        <v>867</v>
      </c>
      <c r="H120" s="41">
        <v>819000</v>
      </c>
      <c r="I120" s="42">
        <v>0</v>
      </c>
      <c r="J120" s="43">
        <v>0</v>
      </c>
      <c r="K120" s="41">
        <v>0</v>
      </c>
      <c r="L120" s="42">
        <v>651887</v>
      </c>
      <c r="M120" s="43">
        <v>97621</v>
      </c>
      <c r="N120" s="41">
        <v>749508</v>
      </c>
      <c r="O120" s="42">
        <v>0</v>
      </c>
      <c r="P120" s="43">
        <v>0</v>
      </c>
      <c r="Q120" s="41">
        <v>0</v>
      </c>
      <c r="R120" s="42">
        <v>0</v>
      </c>
      <c r="S120" s="43">
        <v>32913</v>
      </c>
      <c r="T120" s="44">
        <v>32913</v>
      </c>
      <c r="U120" s="45">
        <v>651887</v>
      </c>
      <c r="V120" s="43">
        <v>130534</v>
      </c>
      <c r="W120" s="44">
        <v>782421</v>
      </c>
      <c r="X120" s="45">
        <v>36579</v>
      </c>
      <c r="Y120" s="46">
        <v>4.47</v>
      </c>
      <c r="Z120" s="47">
        <f t="shared" si="2"/>
        <v>167113</v>
      </c>
      <c r="AA120" s="46">
        <f t="shared" si="3"/>
        <v>20.399999999999999</v>
      </c>
      <c r="AB120" s="48" t="s">
        <v>877</v>
      </c>
      <c r="AC120" s="48" t="s">
        <v>857</v>
      </c>
      <c r="AD120" s="49"/>
    </row>
    <row r="121" spans="2:30" x14ac:dyDescent="0.15">
      <c r="B121" s="38" t="s">
        <v>0</v>
      </c>
      <c r="C121" s="39" t="s">
        <v>0</v>
      </c>
      <c r="D121" s="39"/>
      <c r="E121" s="39"/>
      <c r="F121" s="40"/>
      <c r="G121" s="40"/>
      <c r="H121" s="41"/>
      <c r="I121" s="42"/>
      <c r="J121" s="43"/>
      <c r="K121" s="41"/>
      <c r="L121" s="42"/>
      <c r="M121" s="43"/>
      <c r="N121" s="41"/>
      <c r="O121" s="42"/>
      <c r="P121" s="43"/>
      <c r="Q121" s="41"/>
      <c r="R121" s="42"/>
      <c r="S121" s="43"/>
      <c r="T121" s="44"/>
      <c r="U121" s="45"/>
      <c r="V121" s="43"/>
      <c r="W121" s="44"/>
      <c r="X121" s="45"/>
      <c r="Y121" s="46"/>
      <c r="Z121" s="47"/>
      <c r="AA121" s="46"/>
      <c r="AB121" s="48"/>
      <c r="AC121" s="48"/>
      <c r="AD121" s="49"/>
    </row>
    <row r="122" spans="2:30" x14ac:dyDescent="0.15">
      <c r="B122" s="38" t="s">
        <v>1067</v>
      </c>
      <c r="C122" s="39" t="s">
        <v>179</v>
      </c>
      <c r="D122" s="39" t="s">
        <v>929</v>
      </c>
      <c r="E122" s="39"/>
      <c r="F122" s="40" t="s">
        <v>860</v>
      </c>
      <c r="G122" s="40" t="s">
        <v>867</v>
      </c>
      <c r="H122" s="41">
        <v>1366145</v>
      </c>
      <c r="I122" s="42">
        <v>0</v>
      </c>
      <c r="J122" s="43">
        <v>0</v>
      </c>
      <c r="K122" s="41">
        <v>0</v>
      </c>
      <c r="L122" s="42">
        <v>1064023</v>
      </c>
      <c r="M122" s="43">
        <v>166674</v>
      </c>
      <c r="N122" s="41">
        <v>1230697</v>
      </c>
      <c r="O122" s="42">
        <v>0</v>
      </c>
      <c r="P122" s="43">
        <v>0</v>
      </c>
      <c r="Q122" s="41">
        <v>0</v>
      </c>
      <c r="R122" s="42">
        <v>31716</v>
      </c>
      <c r="S122" s="43">
        <v>58125</v>
      </c>
      <c r="T122" s="44">
        <v>89841</v>
      </c>
      <c r="U122" s="45">
        <v>1095739</v>
      </c>
      <c r="V122" s="43">
        <v>224799</v>
      </c>
      <c r="W122" s="44">
        <v>1320538</v>
      </c>
      <c r="X122" s="45">
        <v>45607</v>
      </c>
      <c r="Y122" s="46">
        <v>3.34</v>
      </c>
      <c r="Z122" s="47">
        <f t="shared" si="2"/>
        <v>270406</v>
      </c>
      <c r="AA122" s="46">
        <f t="shared" si="3"/>
        <v>19.79</v>
      </c>
      <c r="AB122" s="48" t="s">
        <v>877</v>
      </c>
      <c r="AC122" s="48" t="s">
        <v>857</v>
      </c>
      <c r="AD122" s="49"/>
    </row>
    <row r="123" spans="2:30" x14ac:dyDescent="0.15">
      <c r="B123" s="38" t="s">
        <v>180</v>
      </c>
      <c r="C123" s="39" t="s">
        <v>181</v>
      </c>
      <c r="D123" s="39" t="s">
        <v>929</v>
      </c>
      <c r="E123" s="39" t="s">
        <v>1220</v>
      </c>
      <c r="F123" s="40" t="s">
        <v>860</v>
      </c>
      <c r="G123" s="40" t="s">
        <v>867</v>
      </c>
      <c r="H123" s="41">
        <v>729587</v>
      </c>
      <c r="I123" s="42">
        <v>0</v>
      </c>
      <c r="J123" s="43">
        <v>0</v>
      </c>
      <c r="K123" s="41">
        <v>0</v>
      </c>
      <c r="L123" s="42">
        <v>550494</v>
      </c>
      <c r="M123" s="43">
        <v>89774</v>
      </c>
      <c r="N123" s="41">
        <v>640268</v>
      </c>
      <c r="O123" s="42">
        <v>0</v>
      </c>
      <c r="P123" s="43">
        <v>0</v>
      </c>
      <c r="Q123" s="41">
        <v>0</v>
      </c>
      <c r="R123" s="42">
        <v>14096</v>
      </c>
      <c r="S123" s="43">
        <v>32199</v>
      </c>
      <c r="T123" s="44">
        <v>46295</v>
      </c>
      <c r="U123" s="45">
        <v>564590</v>
      </c>
      <c r="V123" s="43">
        <v>121973</v>
      </c>
      <c r="W123" s="44">
        <v>686563</v>
      </c>
      <c r="X123" s="45">
        <v>43024</v>
      </c>
      <c r="Y123" s="46">
        <v>5.9</v>
      </c>
      <c r="Z123" s="47">
        <f t="shared" si="2"/>
        <v>164997</v>
      </c>
      <c r="AA123" s="46">
        <f t="shared" si="3"/>
        <v>22.62</v>
      </c>
      <c r="AB123" s="48" t="s">
        <v>877</v>
      </c>
      <c r="AC123" s="48" t="s">
        <v>857</v>
      </c>
      <c r="AD123" s="49"/>
    </row>
    <row r="124" spans="2:30" x14ac:dyDescent="0.15">
      <c r="B124" s="38" t="s">
        <v>182</v>
      </c>
      <c r="C124" s="39" t="s">
        <v>183</v>
      </c>
      <c r="D124" s="39" t="s">
        <v>929</v>
      </c>
      <c r="E124" s="39" t="s">
        <v>1221</v>
      </c>
      <c r="F124" s="40" t="s">
        <v>860</v>
      </c>
      <c r="G124" s="40" t="s">
        <v>867</v>
      </c>
      <c r="H124" s="41">
        <v>636558</v>
      </c>
      <c r="I124" s="42">
        <v>0</v>
      </c>
      <c r="J124" s="43">
        <v>0</v>
      </c>
      <c r="K124" s="41">
        <v>0</v>
      </c>
      <c r="L124" s="42">
        <v>513529</v>
      </c>
      <c r="M124" s="43">
        <v>76900</v>
      </c>
      <c r="N124" s="41">
        <v>590429</v>
      </c>
      <c r="O124" s="42">
        <v>0</v>
      </c>
      <c r="P124" s="43">
        <v>0</v>
      </c>
      <c r="Q124" s="41">
        <v>0</v>
      </c>
      <c r="R124" s="42">
        <v>17620</v>
      </c>
      <c r="S124" s="43">
        <v>25926</v>
      </c>
      <c r="T124" s="44">
        <v>43546</v>
      </c>
      <c r="U124" s="45">
        <v>531149</v>
      </c>
      <c r="V124" s="43">
        <v>102826</v>
      </c>
      <c r="W124" s="44">
        <v>633975</v>
      </c>
      <c r="X124" s="45">
        <v>2583</v>
      </c>
      <c r="Y124" s="46">
        <v>0.41</v>
      </c>
      <c r="Z124" s="47">
        <f t="shared" si="2"/>
        <v>105409</v>
      </c>
      <c r="AA124" s="46">
        <f t="shared" si="3"/>
        <v>16.559999999999999</v>
      </c>
      <c r="AB124" s="48" t="s">
        <v>877</v>
      </c>
      <c r="AC124" s="48" t="s">
        <v>857</v>
      </c>
      <c r="AD124" s="49"/>
    </row>
    <row r="125" spans="2:30" x14ac:dyDescent="0.15">
      <c r="B125" s="38" t="s">
        <v>0</v>
      </c>
      <c r="C125" s="39" t="s">
        <v>0</v>
      </c>
      <c r="D125" s="39"/>
      <c r="E125" s="39"/>
      <c r="F125" s="40"/>
      <c r="G125" s="40"/>
      <c r="H125" s="41"/>
      <c r="I125" s="42"/>
      <c r="J125" s="43"/>
      <c r="K125" s="41"/>
      <c r="L125" s="42"/>
      <c r="M125" s="43"/>
      <c r="N125" s="41"/>
      <c r="O125" s="42"/>
      <c r="P125" s="43"/>
      <c r="Q125" s="41"/>
      <c r="R125" s="42"/>
      <c r="S125" s="43"/>
      <c r="T125" s="44"/>
      <c r="U125" s="45"/>
      <c r="V125" s="43"/>
      <c r="W125" s="44"/>
      <c r="X125" s="45"/>
      <c r="Y125" s="46"/>
      <c r="Z125" s="47"/>
      <c r="AA125" s="46"/>
      <c r="AB125" s="48"/>
      <c r="AC125" s="48"/>
      <c r="AD125" s="49"/>
    </row>
    <row r="126" spans="2:30" x14ac:dyDescent="0.15">
      <c r="B126" s="38" t="s">
        <v>1068</v>
      </c>
      <c r="C126" s="39" t="s">
        <v>184</v>
      </c>
      <c r="D126" s="39" t="s">
        <v>981</v>
      </c>
      <c r="E126" s="39"/>
      <c r="F126" s="40" t="s">
        <v>858</v>
      </c>
      <c r="G126" s="40" t="s">
        <v>864</v>
      </c>
      <c r="H126" s="41">
        <v>1359491</v>
      </c>
      <c r="I126" s="42">
        <v>0</v>
      </c>
      <c r="J126" s="43">
        <v>0</v>
      </c>
      <c r="K126" s="41">
        <v>0</v>
      </c>
      <c r="L126" s="42">
        <v>898908</v>
      </c>
      <c r="M126" s="43">
        <v>214509</v>
      </c>
      <c r="N126" s="41">
        <v>1113417</v>
      </c>
      <c r="O126" s="42">
        <v>0</v>
      </c>
      <c r="P126" s="43">
        <v>0</v>
      </c>
      <c r="Q126" s="41">
        <v>0</v>
      </c>
      <c r="R126" s="42">
        <v>16507</v>
      </c>
      <c r="S126" s="43">
        <v>81798</v>
      </c>
      <c r="T126" s="44">
        <v>98305</v>
      </c>
      <c r="U126" s="45">
        <v>915415</v>
      </c>
      <c r="V126" s="43">
        <v>296307</v>
      </c>
      <c r="W126" s="44">
        <v>1211722</v>
      </c>
      <c r="X126" s="45">
        <v>147769</v>
      </c>
      <c r="Y126" s="46">
        <v>10.87</v>
      </c>
      <c r="Z126" s="47">
        <f t="shared" si="2"/>
        <v>444076</v>
      </c>
      <c r="AA126" s="46">
        <f t="shared" si="3"/>
        <v>32.659999999999997</v>
      </c>
      <c r="AB126" s="48" t="s">
        <v>877</v>
      </c>
      <c r="AC126" s="48" t="s">
        <v>857</v>
      </c>
      <c r="AD126" s="49"/>
    </row>
    <row r="127" spans="2:30" x14ac:dyDescent="0.15">
      <c r="B127" s="38" t="s">
        <v>185</v>
      </c>
      <c r="C127" s="39" t="s">
        <v>186</v>
      </c>
      <c r="D127" s="39" t="s">
        <v>981</v>
      </c>
      <c r="E127" s="39" t="s">
        <v>1220</v>
      </c>
      <c r="F127" s="40" t="s">
        <v>858</v>
      </c>
      <c r="G127" s="40" t="s">
        <v>864</v>
      </c>
      <c r="H127" s="41">
        <v>632425</v>
      </c>
      <c r="I127" s="42">
        <v>0</v>
      </c>
      <c r="J127" s="43">
        <v>0</v>
      </c>
      <c r="K127" s="41">
        <v>0</v>
      </c>
      <c r="L127" s="42">
        <v>419083</v>
      </c>
      <c r="M127" s="43">
        <v>102208</v>
      </c>
      <c r="N127" s="41">
        <v>521291</v>
      </c>
      <c r="O127" s="42">
        <v>0</v>
      </c>
      <c r="P127" s="43">
        <v>0</v>
      </c>
      <c r="Q127" s="41">
        <v>0</v>
      </c>
      <c r="R127" s="42">
        <v>1942</v>
      </c>
      <c r="S127" s="43">
        <v>38502</v>
      </c>
      <c r="T127" s="44">
        <v>40444</v>
      </c>
      <c r="U127" s="45">
        <v>421025</v>
      </c>
      <c r="V127" s="43">
        <v>140710</v>
      </c>
      <c r="W127" s="44">
        <v>561735</v>
      </c>
      <c r="X127" s="45">
        <v>70690</v>
      </c>
      <c r="Y127" s="46">
        <v>11.18</v>
      </c>
      <c r="Z127" s="47">
        <f t="shared" si="2"/>
        <v>211400</v>
      </c>
      <c r="AA127" s="46">
        <f t="shared" si="3"/>
        <v>33.43</v>
      </c>
      <c r="AB127" s="48" t="s">
        <v>877</v>
      </c>
      <c r="AC127" s="48" t="s">
        <v>857</v>
      </c>
      <c r="AD127" s="49"/>
    </row>
    <row r="128" spans="2:30" x14ac:dyDescent="0.15">
      <c r="B128" s="38" t="s">
        <v>187</v>
      </c>
      <c r="C128" s="39" t="s">
        <v>188</v>
      </c>
      <c r="D128" s="39" t="s">
        <v>981</v>
      </c>
      <c r="E128" s="39" t="s">
        <v>1221</v>
      </c>
      <c r="F128" s="40" t="s">
        <v>858</v>
      </c>
      <c r="G128" s="40" t="s">
        <v>864</v>
      </c>
      <c r="H128" s="41">
        <v>727066</v>
      </c>
      <c r="I128" s="42">
        <v>0</v>
      </c>
      <c r="J128" s="43">
        <v>0</v>
      </c>
      <c r="K128" s="41">
        <v>0</v>
      </c>
      <c r="L128" s="42">
        <v>479825</v>
      </c>
      <c r="M128" s="43">
        <v>112301</v>
      </c>
      <c r="N128" s="41">
        <v>592126</v>
      </c>
      <c r="O128" s="42">
        <v>0</v>
      </c>
      <c r="P128" s="43">
        <v>0</v>
      </c>
      <c r="Q128" s="41">
        <v>0</v>
      </c>
      <c r="R128" s="42">
        <v>14565</v>
      </c>
      <c r="S128" s="43">
        <v>43296</v>
      </c>
      <c r="T128" s="44">
        <v>57861</v>
      </c>
      <c r="U128" s="45">
        <v>494390</v>
      </c>
      <c r="V128" s="43">
        <v>155597</v>
      </c>
      <c r="W128" s="44">
        <v>649987</v>
      </c>
      <c r="X128" s="45">
        <v>77079</v>
      </c>
      <c r="Y128" s="46">
        <v>10.6</v>
      </c>
      <c r="Z128" s="47">
        <f t="shared" si="2"/>
        <v>232676</v>
      </c>
      <c r="AA128" s="46">
        <f t="shared" si="3"/>
        <v>32</v>
      </c>
      <c r="AB128" s="48" t="s">
        <v>877</v>
      </c>
      <c r="AC128" s="48" t="s">
        <v>857</v>
      </c>
      <c r="AD128" s="49"/>
    </row>
    <row r="129" spans="2:30" x14ac:dyDescent="0.15">
      <c r="B129" s="38" t="s">
        <v>0</v>
      </c>
      <c r="C129" s="39" t="s">
        <v>0</v>
      </c>
      <c r="D129" s="39"/>
      <c r="E129" s="39"/>
      <c r="F129" s="40"/>
      <c r="G129" s="40"/>
      <c r="H129" s="41"/>
      <c r="I129" s="42"/>
      <c r="J129" s="43"/>
      <c r="K129" s="41"/>
      <c r="L129" s="42"/>
      <c r="M129" s="43"/>
      <c r="N129" s="41"/>
      <c r="O129" s="42"/>
      <c r="P129" s="43"/>
      <c r="Q129" s="41"/>
      <c r="R129" s="42"/>
      <c r="S129" s="43"/>
      <c r="T129" s="44"/>
      <c r="U129" s="45"/>
      <c r="V129" s="43"/>
      <c r="W129" s="44"/>
      <c r="X129" s="45"/>
      <c r="Y129" s="46"/>
      <c r="Z129" s="47"/>
      <c r="AA129" s="46"/>
      <c r="AB129" s="48"/>
      <c r="AC129" s="48"/>
      <c r="AD129" s="49"/>
    </row>
    <row r="130" spans="2:30" x14ac:dyDescent="0.15">
      <c r="B130" s="38" t="s">
        <v>1069</v>
      </c>
      <c r="C130" s="39" t="s">
        <v>189</v>
      </c>
      <c r="D130" s="39" t="s">
        <v>897</v>
      </c>
      <c r="E130" s="39"/>
      <c r="F130" s="40" t="s">
        <v>861</v>
      </c>
      <c r="G130" s="40" t="s">
        <v>873</v>
      </c>
      <c r="H130" s="41">
        <v>1500000</v>
      </c>
      <c r="I130" s="42">
        <v>0</v>
      </c>
      <c r="J130" s="43">
        <v>0</v>
      </c>
      <c r="K130" s="41">
        <v>0</v>
      </c>
      <c r="L130" s="42">
        <v>13279</v>
      </c>
      <c r="M130" s="43">
        <v>2438</v>
      </c>
      <c r="N130" s="41">
        <v>15717</v>
      </c>
      <c r="O130" s="42">
        <v>0</v>
      </c>
      <c r="P130" s="43">
        <v>0</v>
      </c>
      <c r="Q130" s="41">
        <v>0</v>
      </c>
      <c r="R130" s="42">
        <v>0</v>
      </c>
      <c r="S130" s="43">
        <v>442</v>
      </c>
      <c r="T130" s="44">
        <v>442</v>
      </c>
      <c r="U130" s="45">
        <v>13279</v>
      </c>
      <c r="V130" s="43">
        <v>2880</v>
      </c>
      <c r="W130" s="44">
        <v>16159</v>
      </c>
      <c r="X130" s="45">
        <v>1483841</v>
      </c>
      <c r="Y130" s="46">
        <v>98.92</v>
      </c>
      <c r="Z130" s="47">
        <f t="shared" si="2"/>
        <v>1486721</v>
      </c>
      <c r="AA130" s="46">
        <f t="shared" si="3"/>
        <v>99.11</v>
      </c>
      <c r="AB130" s="48" t="s">
        <v>874</v>
      </c>
      <c r="AC130" s="48" t="s">
        <v>857</v>
      </c>
      <c r="AD130" s="49"/>
    </row>
    <row r="131" spans="2:30" x14ac:dyDescent="0.15">
      <c r="B131" s="38" t="s">
        <v>190</v>
      </c>
      <c r="C131" s="39" t="s">
        <v>191</v>
      </c>
      <c r="D131" s="39" t="s">
        <v>897</v>
      </c>
      <c r="E131" s="39" t="s">
        <v>1220</v>
      </c>
      <c r="F131" s="40" t="s">
        <v>861</v>
      </c>
      <c r="G131" s="40" t="s">
        <v>873</v>
      </c>
      <c r="H131" s="41">
        <v>750000</v>
      </c>
      <c r="I131" s="42">
        <v>0</v>
      </c>
      <c r="J131" s="43">
        <v>0</v>
      </c>
      <c r="K131" s="41">
        <v>0</v>
      </c>
      <c r="L131" s="42">
        <v>964</v>
      </c>
      <c r="M131" s="43">
        <v>189</v>
      </c>
      <c r="N131" s="41">
        <v>1153</v>
      </c>
      <c r="O131" s="42">
        <v>0</v>
      </c>
      <c r="P131" s="43">
        <v>0</v>
      </c>
      <c r="Q131" s="41">
        <v>0</v>
      </c>
      <c r="R131" s="42">
        <v>0</v>
      </c>
      <c r="S131" s="43">
        <v>30</v>
      </c>
      <c r="T131" s="44">
        <v>30</v>
      </c>
      <c r="U131" s="45">
        <v>964</v>
      </c>
      <c r="V131" s="43">
        <v>219</v>
      </c>
      <c r="W131" s="44">
        <v>1183</v>
      </c>
      <c r="X131" s="45">
        <v>748817</v>
      </c>
      <c r="Y131" s="46">
        <v>99.84</v>
      </c>
      <c r="Z131" s="47">
        <f t="shared" si="2"/>
        <v>749036</v>
      </c>
      <c r="AA131" s="46">
        <f t="shared" si="3"/>
        <v>99.87</v>
      </c>
      <c r="AB131" s="48" t="s">
        <v>874</v>
      </c>
      <c r="AC131" s="48" t="s">
        <v>857</v>
      </c>
      <c r="AD131" s="49"/>
    </row>
    <row r="132" spans="2:30" x14ac:dyDescent="0.15">
      <c r="B132" s="38" t="s">
        <v>192</v>
      </c>
      <c r="C132" s="39" t="s">
        <v>193</v>
      </c>
      <c r="D132" s="39" t="s">
        <v>897</v>
      </c>
      <c r="E132" s="39" t="s">
        <v>1221</v>
      </c>
      <c r="F132" s="40" t="s">
        <v>861</v>
      </c>
      <c r="G132" s="40" t="s">
        <v>873</v>
      </c>
      <c r="H132" s="41">
        <v>750000</v>
      </c>
      <c r="I132" s="42">
        <v>0</v>
      </c>
      <c r="J132" s="43">
        <v>0</v>
      </c>
      <c r="K132" s="41">
        <v>0</v>
      </c>
      <c r="L132" s="42">
        <v>12315</v>
      </c>
      <c r="M132" s="43">
        <v>2249</v>
      </c>
      <c r="N132" s="41">
        <v>14564</v>
      </c>
      <c r="O132" s="42">
        <v>0</v>
      </c>
      <c r="P132" s="43">
        <v>0</v>
      </c>
      <c r="Q132" s="41">
        <v>0</v>
      </c>
      <c r="R132" s="42">
        <v>0</v>
      </c>
      <c r="S132" s="43">
        <v>412</v>
      </c>
      <c r="T132" s="44">
        <v>412</v>
      </c>
      <c r="U132" s="45">
        <v>12315</v>
      </c>
      <c r="V132" s="43">
        <v>2661</v>
      </c>
      <c r="W132" s="44">
        <v>14976</v>
      </c>
      <c r="X132" s="45">
        <v>735024</v>
      </c>
      <c r="Y132" s="46">
        <v>98</v>
      </c>
      <c r="Z132" s="47">
        <f t="shared" si="2"/>
        <v>737685</v>
      </c>
      <c r="AA132" s="46">
        <f t="shared" si="3"/>
        <v>98.36</v>
      </c>
      <c r="AB132" s="48" t="s">
        <v>874</v>
      </c>
      <c r="AC132" s="48" t="s">
        <v>857</v>
      </c>
      <c r="AD132" s="49"/>
    </row>
    <row r="133" spans="2:30" x14ac:dyDescent="0.15">
      <c r="B133" s="38" t="s">
        <v>0</v>
      </c>
      <c r="C133" s="39" t="s">
        <v>0</v>
      </c>
      <c r="D133" s="39"/>
      <c r="E133" s="39"/>
      <c r="F133" s="40"/>
      <c r="G133" s="40"/>
      <c r="H133" s="41"/>
      <c r="I133" s="42"/>
      <c r="J133" s="43"/>
      <c r="K133" s="41"/>
      <c r="L133" s="42"/>
      <c r="M133" s="43"/>
      <c r="N133" s="41"/>
      <c r="O133" s="42"/>
      <c r="P133" s="43"/>
      <c r="Q133" s="41"/>
      <c r="R133" s="42"/>
      <c r="S133" s="43"/>
      <c r="T133" s="44"/>
      <c r="U133" s="45"/>
      <c r="V133" s="43"/>
      <c r="W133" s="44"/>
      <c r="X133" s="45"/>
      <c r="Y133" s="46"/>
      <c r="Z133" s="47"/>
      <c r="AA133" s="46"/>
      <c r="AB133" s="48"/>
      <c r="AC133" s="48"/>
      <c r="AD133" s="49"/>
    </row>
    <row r="134" spans="2:30" x14ac:dyDescent="0.15">
      <c r="B134" s="38" t="s">
        <v>1070</v>
      </c>
      <c r="C134" s="39" t="s">
        <v>194</v>
      </c>
      <c r="D134" s="39" t="s">
        <v>897</v>
      </c>
      <c r="E134" s="39"/>
      <c r="F134" s="40" t="s">
        <v>861</v>
      </c>
      <c r="G134" s="40" t="s">
        <v>868</v>
      </c>
      <c r="H134" s="41">
        <v>11582000</v>
      </c>
      <c r="I134" s="42">
        <v>0</v>
      </c>
      <c r="J134" s="43">
        <v>0</v>
      </c>
      <c r="K134" s="41">
        <v>0</v>
      </c>
      <c r="L134" s="42">
        <v>7553877</v>
      </c>
      <c r="M134" s="43">
        <v>1181556</v>
      </c>
      <c r="N134" s="41">
        <v>8735433</v>
      </c>
      <c r="O134" s="42">
        <v>0</v>
      </c>
      <c r="P134" s="43">
        <v>0</v>
      </c>
      <c r="Q134" s="41">
        <v>0</v>
      </c>
      <c r="R134" s="42">
        <v>1691</v>
      </c>
      <c r="S134" s="43">
        <v>411632</v>
      </c>
      <c r="T134" s="44">
        <v>413323</v>
      </c>
      <c r="U134" s="45">
        <v>7555568</v>
      </c>
      <c r="V134" s="43">
        <v>1593188</v>
      </c>
      <c r="W134" s="44">
        <v>9148756</v>
      </c>
      <c r="X134" s="45">
        <v>2433244</v>
      </c>
      <c r="Y134" s="46">
        <v>21.01</v>
      </c>
      <c r="Z134" s="47">
        <f t="shared" si="2"/>
        <v>4026432</v>
      </c>
      <c r="AA134" s="46">
        <f t="shared" si="3"/>
        <v>34.76</v>
      </c>
      <c r="AB134" s="48" t="s">
        <v>874</v>
      </c>
      <c r="AC134" s="48" t="s">
        <v>857</v>
      </c>
      <c r="AD134" s="49"/>
    </row>
    <row r="135" spans="2:30" x14ac:dyDescent="0.15">
      <c r="B135" s="38" t="s">
        <v>195</v>
      </c>
      <c r="C135" s="39" t="s">
        <v>196</v>
      </c>
      <c r="D135" s="39" t="s">
        <v>897</v>
      </c>
      <c r="E135" s="39" t="s">
        <v>1220</v>
      </c>
      <c r="F135" s="40" t="s">
        <v>861</v>
      </c>
      <c r="G135" s="40" t="s">
        <v>868</v>
      </c>
      <c r="H135" s="41">
        <v>5791000</v>
      </c>
      <c r="I135" s="42">
        <v>0</v>
      </c>
      <c r="J135" s="43">
        <v>0</v>
      </c>
      <c r="K135" s="41">
        <v>0</v>
      </c>
      <c r="L135" s="42">
        <v>3778410</v>
      </c>
      <c r="M135" s="43">
        <v>616184</v>
      </c>
      <c r="N135" s="41">
        <v>4394594</v>
      </c>
      <c r="O135" s="42">
        <v>0</v>
      </c>
      <c r="P135" s="43">
        <v>0</v>
      </c>
      <c r="Q135" s="41">
        <v>0</v>
      </c>
      <c r="R135" s="42">
        <v>0</v>
      </c>
      <c r="S135" s="43">
        <v>221015</v>
      </c>
      <c r="T135" s="44">
        <v>221015</v>
      </c>
      <c r="U135" s="45">
        <v>3778410</v>
      </c>
      <c r="V135" s="43">
        <v>837199</v>
      </c>
      <c r="W135" s="44">
        <v>4615609</v>
      </c>
      <c r="X135" s="45">
        <v>1175391</v>
      </c>
      <c r="Y135" s="46">
        <v>20.3</v>
      </c>
      <c r="Z135" s="47">
        <f t="shared" ref="Z135:Z198" si="4">H135-U135</f>
        <v>2012590</v>
      </c>
      <c r="AA135" s="46">
        <f t="shared" ref="AA135:AA198" si="5">IF(H135=0,0,ROUND(Z135/H135%,2))</f>
        <v>34.75</v>
      </c>
      <c r="AB135" s="48" t="s">
        <v>874</v>
      </c>
      <c r="AC135" s="48" t="s">
        <v>857</v>
      </c>
      <c r="AD135" s="49"/>
    </row>
    <row r="136" spans="2:30" x14ac:dyDescent="0.15">
      <c r="B136" s="38" t="s">
        <v>197</v>
      </c>
      <c r="C136" s="39" t="s">
        <v>198</v>
      </c>
      <c r="D136" s="39" t="s">
        <v>897</v>
      </c>
      <c r="E136" s="39" t="s">
        <v>1221</v>
      </c>
      <c r="F136" s="40" t="s">
        <v>861</v>
      </c>
      <c r="G136" s="40" t="s">
        <v>868</v>
      </c>
      <c r="H136" s="41">
        <v>5791000</v>
      </c>
      <c r="I136" s="42">
        <v>0</v>
      </c>
      <c r="J136" s="43">
        <v>0</v>
      </c>
      <c r="K136" s="41">
        <v>0</v>
      </c>
      <c r="L136" s="42">
        <v>3775467</v>
      </c>
      <c r="M136" s="43">
        <v>565372</v>
      </c>
      <c r="N136" s="41">
        <v>4340839</v>
      </c>
      <c r="O136" s="42">
        <v>0</v>
      </c>
      <c r="P136" s="43">
        <v>0</v>
      </c>
      <c r="Q136" s="41">
        <v>0</v>
      </c>
      <c r="R136" s="42">
        <v>1691</v>
      </c>
      <c r="S136" s="43">
        <v>190617</v>
      </c>
      <c r="T136" s="44">
        <v>192308</v>
      </c>
      <c r="U136" s="45">
        <v>3777158</v>
      </c>
      <c r="V136" s="43">
        <v>755989</v>
      </c>
      <c r="W136" s="44">
        <v>4533147</v>
      </c>
      <c r="X136" s="45">
        <v>1257853</v>
      </c>
      <c r="Y136" s="46">
        <v>21.72</v>
      </c>
      <c r="Z136" s="47">
        <f t="shared" si="4"/>
        <v>2013842</v>
      </c>
      <c r="AA136" s="46">
        <f t="shared" si="5"/>
        <v>34.78</v>
      </c>
      <c r="AB136" s="48" t="s">
        <v>874</v>
      </c>
      <c r="AC136" s="48" t="s">
        <v>857</v>
      </c>
      <c r="AD136" s="49"/>
    </row>
    <row r="137" spans="2:30" x14ac:dyDescent="0.15">
      <c r="B137" s="38" t="s">
        <v>0</v>
      </c>
      <c r="C137" s="39" t="s">
        <v>0</v>
      </c>
      <c r="D137" s="39"/>
      <c r="E137" s="39"/>
      <c r="F137" s="40"/>
      <c r="G137" s="40"/>
      <c r="H137" s="41"/>
      <c r="I137" s="42"/>
      <c r="J137" s="43"/>
      <c r="K137" s="41"/>
      <c r="L137" s="42"/>
      <c r="M137" s="43"/>
      <c r="N137" s="41"/>
      <c r="O137" s="42"/>
      <c r="P137" s="43"/>
      <c r="Q137" s="41"/>
      <c r="R137" s="42"/>
      <c r="S137" s="43"/>
      <c r="T137" s="44"/>
      <c r="U137" s="45"/>
      <c r="V137" s="43"/>
      <c r="W137" s="44"/>
      <c r="X137" s="45"/>
      <c r="Y137" s="46"/>
      <c r="Z137" s="47"/>
      <c r="AA137" s="46"/>
      <c r="AB137" s="48"/>
      <c r="AC137" s="48"/>
      <c r="AD137" s="49"/>
    </row>
    <row r="138" spans="2:30" x14ac:dyDescent="0.15">
      <c r="B138" s="38" t="s">
        <v>1071</v>
      </c>
      <c r="C138" s="39" t="s">
        <v>199</v>
      </c>
      <c r="D138" s="39" t="s">
        <v>1012</v>
      </c>
      <c r="E138" s="39"/>
      <c r="F138" s="40" t="s">
        <v>859</v>
      </c>
      <c r="G138" s="40" t="s">
        <v>871</v>
      </c>
      <c r="H138" s="41">
        <v>9220151</v>
      </c>
      <c r="I138" s="42">
        <v>0</v>
      </c>
      <c r="J138" s="43">
        <v>0</v>
      </c>
      <c r="K138" s="41">
        <v>0</v>
      </c>
      <c r="L138" s="42">
        <v>4875217</v>
      </c>
      <c r="M138" s="43">
        <v>919882</v>
      </c>
      <c r="N138" s="41">
        <v>5795099</v>
      </c>
      <c r="O138" s="42">
        <v>1336874</v>
      </c>
      <c r="P138" s="43">
        <v>0</v>
      </c>
      <c r="Q138" s="41">
        <v>1336874</v>
      </c>
      <c r="R138" s="42">
        <v>9232</v>
      </c>
      <c r="S138" s="43">
        <v>165746</v>
      </c>
      <c r="T138" s="44">
        <v>174978</v>
      </c>
      <c r="U138" s="45">
        <v>6221323</v>
      </c>
      <c r="V138" s="43">
        <v>1085628</v>
      </c>
      <c r="W138" s="44">
        <v>7306951</v>
      </c>
      <c r="X138" s="45">
        <v>1913200</v>
      </c>
      <c r="Y138" s="46">
        <v>20.75</v>
      </c>
      <c r="Z138" s="47">
        <f t="shared" si="4"/>
        <v>2998828</v>
      </c>
      <c r="AA138" s="46">
        <f t="shared" si="5"/>
        <v>32.520000000000003</v>
      </c>
      <c r="AB138" s="48" t="s">
        <v>874</v>
      </c>
      <c r="AC138" s="48" t="s">
        <v>857</v>
      </c>
      <c r="AD138" s="49"/>
    </row>
    <row r="139" spans="2:30" x14ac:dyDescent="0.15">
      <c r="B139" s="38" t="s">
        <v>200</v>
      </c>
      <c r="C139" s="39" t="s">
        <v>201</v>
      </c>
      <c r="D139" s="39" t="s">
        <v>1012</v>
      </c>
      <c r="E139" s="39" t="s">
        <v>1220</v>
      </c>
      <c r="F139" s="40" t="s">
        <v>859</v>
      </c>
      <c r="G139" s="40" t="s">
        <v>871</v>
      </c>
      <c r="H139" s="41">
        <v>4217186</v>
      </c>
      <c r="I139" s="42">
        <v>0</v>
      </c>
      <c r="J139" s="43">
        <v>0</v>
      </c>
      <c r="K139" s="41">
        <v>0</v>
      </c>
      <c r="L139" s="42">
        <v>2175146</v>
      </c>
      <c r="M139" s="43">
        <v>426879</v>
      </c>
      <c r="N139" s="41">
        <v>2602025</v>
      </c>
      <c r="O139" s="42">
        <v>633562</v>
      </c>
      <c r="P139" s="43">
        <v>0</v>
      </c>
      <c r="Q139" s="41">
        <v>633562</v>
      </c>
      <c r="R139" s="42">
        <v>968</v>
      </c>
      <c r="S139" s="43">
        <v>75249</v>
      </c>
      <c r="T139" s="44">
        <v>76217</v>
      </c>
      <c r="U139" s="45">
        <v>2809676</v>
      </c>
      <c r="V139" s="43">
        <v>502128</v>
      </c>
      <c r="W139" s="44">
        <v>3311804</v>
      </c>
      <c r="X139" s="45">
        <v>905382</v>
      </c>
      <c r="Y139" s="46">
        <v>21.47</v>
      </c>
      <c r="Z139" s="47">
        <f t="shared" si="4"/>
        <v>1407510</v>
      </c>
      <c r="AA139" s="46">
        <f t="shared" si="5"/>
        <v>33.380000000000003</v>
      </c>
      <c r="AB139" s="48" t="s">
        <v>874</v>
      </c>
      <c r="AC139" s="48" t="s">
        <v>857</v>
      </c>
      <c r="AD139" s="49"/>
    </row>
    <row r="140" spans="2:30" x14ac:dyDescent="0.15">
      <c r="B140" s="38" t="s">
        <v>202</v>
      </c>
      <c r="C140" s="39" t="s">
        <v>203</v>
      </c>
      <c r="D140" s="39" t="s">
        <v>1012</v>
      </c>
      <c r="E140" s="39" t="s">
        <v>1221</v>
      </c>
      <c r="F140" s="40" t="s">
        <v>859</v>
      </c>
      <c r="G140" s="40" t="s">
        <v>871</v>
      </c>
      <c r="H140" s="41">
        <v>5002965</v>
      </c>
      <c r="I140" s="42">
        <v>0</v>
      </c>
      <c r="J140" s="43">
        <v>0</v>
      </c>
      <c r="K140" s="41">
        <v>0</v>
      </c>
      <c r="L140" s="42">
        <v>2700071</v>
      </c>
      <c r="M140" s="43">
        <v>493003</v>
      </c>
      <c r="N140" s="41">
        <v>3193074</v>
      </c>
      <c r="O140" s="42">
        <v>703312</v>
      </c>
      <c r="P140" s="43">
        <v>0</v>
      </c>
      <c r="Q140" s="41">
        <v>703312</v>
      </c>
      <c r="R140" s="42">
        <v>8264</v>
      </c>
      <c r="S140" s="43">
        <v>90497</v>
      </c>
      <c r="T140" s="44">
        <v>98761</v>
      </c>
      <c r="U140" s="45">
        <v>3411647</v>
      </c>
      <c r="V140" s="43">
        <v>583500</v>
      </c>
      <c r="W140" s="44">
        <v>3995147</v>
      </c>
      <c r="X140" s="45">
        <v>1007818</v>
      </c>
      <c r="Y140" s="46">
        <v>20.14</v>
      </c>
      <c r="Z140" s="47">
        <f t="shared" si="4"/>
        <v>1591318</v>
      </c>
      <c r="AA140" s="46">
        <f t="shared" si="5"/>
        <v>31.81</v>
      </c>
      <c r="AB140" s="48" t="s">
        <v>874</v>
      </c>
      <c r="AC140" s="48" t="s">
        <v>857</v>
      </c>
      <c r="AD140" s="49"/>
    </row>
    <row r="141" spans="2:30" x14ac:dyDescent="0.15">
      <c r="B141" s="38" t="s">
        <v>0</v>
      </c>
      <c r="C141" s="39" t="s">
        <v>0</v>
      </c>
      <c r="D141" s="39"/>
      <c r="E141" s="39"/>
      <c r="F141" s="40"/>
      <c r="G141" s="40"/>
      <c r="H141" s="41"/>
      <c r="I141" s="42"/>
      <c r="J141" s="43"/>
      <c r="K141" s="41"/>
      <c r="L141" s="42"/>
      <c r="M141" s="43"/>
      <c r="N141" s="41"/>
      <c r="O141" s="42"/>
      <c r="P141" s="43"/>
      <c r="Q141" s="41"/>
      <c r="R141" s="42"/>
      <c r="S141" s="43"/>
      <c r="T141" s="44"/>
      <c r="U141" s="45"/>
      <c r="V141" s="43"/>
      <c r="W141" s="44"/>
      <c r="X141" s="45"/>
      <c r="Y141" s="46"/>
      <c r="Z141" s="47"/>
      <c r="AA141" s="46"/>
      <c r="AB141" s="48"/>
      <c r="AC141" s="48"/>
      <c r="AD141" s="49"/>
    </row>
    <row r="142" spans="2:30" x14ac:dyDescent="0.15">
      <c r="B142" s="38" t="s">
        <v>1072</v>
      </c>
      <c r="C142" s="39" t="s">
        <v>204</v>
      </c>
      <c r="D142" s="39" t="s">
        <v>897</v>
      </c>
      <c r="E142" s="39"/>
      <c r="F142" s="40" t="s">
        <v>861</v>
      </c>
      <c r="G142" s="40" t="s">
        <v>873</v>
      </c>
      <c r="H142" s="41">
        <v>1300000</v>
      </c>
      <c r="I142" s="42">
        <v>0</v>
      </c>
      <c r="J142" s="43">
        <v>0</v>
      </c>
      <c r="K142" s="41">
        <v>0</v>
      </c>
      <c r="L142" s="42">
        <v>1914909</v>
      </c>
      <c r="M142" s="43">
        <v>362542</v>
      </c>
      <c r="N142" s="41">
        <v>2277451</v>
      </c>
      <c r="O142" s="42">
        <v>0</v>
      </c>
      <c r="P142" s="43">
        <v>0</v>
      </c>
      <c r="Q142" s="41">
        <v>0</v>
      </c>
      <c r="R142" s="42">
        <v>0</v>
      </c>
      <c r="S142" s="43">
        <v>65200</v>
      </c>
      <c r="T142" s="44">
        <v>65200</v>
      </c>
      <c r="U142" s="45">
        <v>1914909</v>
      </c>
      <c r="V142" s="43">
        <v>427742</v>
      </c>
      <c r="W142" s="44">
        <v>2342651</v>
      </c>
      <c r="X142" s="45">
        <v>-1042651</v>
      </c>
      <c r="Y142" s="46">
        <v>-80.2</v>
      </c>
      <c r="Z142" s="47">
        <f t="shared" si="4"/>
        <v>-614909</v>
      </c>
      <c r="AA142" s="46">
        <f t="shared" si="5"/>
        <v>-47.3</v>
      </c>
      <c r="AB142" s="48" t="s">
        <v>887</v>
      </c>
      <c r="AC142" s="48" t="s">
        <v>857</v>
      </c>
      <c r="AD142" s="49"/>
    </row>
    <row r="143" spans="2:30" x14ac:dyDescent="0.15">
      <c r="B143" s="38" t="s">
        <v>205</v>
      </c>
      <c r="C143" s="39" t="s">
        <v>206</v>
      </c>
      <c r="D143" s="39" t="s">
        <v>897</v>
      </c>
      <c r="E143" s="39" t="s">
        <v>1220</v>
      </c>
      <c r="F143" s="40" t="s">
        <v>861</v>
      </c>
      <c r="G143" s="40" t="s">
        <v>873</v>
      </c>
      <c r="H143" s="41">
        <v>650000</v>
      </c>
      <c r="I143" s="42">
        <v>0</v>
      </c>
      <c r="J143" s="43">
        <v>0</v>
      </c>
      <c r="K143" s="41">
        <v>0</v>
      </c>
      <c r="L143" s="42">
        <v>944139</v>
      </c>
      <c r="M143" s="43">
        <v>185290</v>
      </c>
      <c r="N143" s="41">
        <v>1129429</v>
      </c>
      <c r="O143" s="42">
        <v>0</v>
      </c>
      <c r="P143" s="43">
        <v>0</v>
      </c>
      <c r="Q143" s="41">
        <v>0</v>
      </c>
      <c r="R143" s="42">
        <v>0</v>
      </c>
      <c r="S143" s="43">
        <v>32663</v>
      </c>
      <c r="T143" s="44">
        <v>32663</v>
      </c>
      <c r="U143" s="45">
        <v>944139</v>
      </c>
      <c r="V143" s="43">
        <v>217953</v>
      </c>
      <c r="W143" s="44">
        <v>1162092</v>
      </c>
      <c r="X143" s="45">
        <v>-512092</v>
      </c>
      <c r="Y143" s="46">
        <v>-78.78</v>
      </c>
      <c r="Z143" s="47">
        <f t="shared" si="4"/>
        <v>-294139</v>
      </c>
      <c r="AA143" s="46">
        <f t="shared" si="5"/>
        <v>-45.25</v>
      </c>
      <c r="AB143" s="48" t="s">
        <v>887</v>
      </c>
      <c r="AC143" s="48" t="s">
        <v>857</v>
      </c>
      <c r="AD143" s="49"/>
    </row>
    <row r="144" spans="2:30" x14ac:dyDescent="0.15">
      <c r="B144" s="38" t="s">
        <v>207</v>
      </c>
      <c r="C144" s="39" t="s">
        <v>208</v>
      </c>
      <c r="D144" s="39" t="s">
        <v>897</v>
      </c>
      <c r="E144" s="39" t="s">
        <v>1221</v>
      </c>
      <c r="F144" s="40" t="s">
        <v>861</v>
      </c>
      <c r="G144" s="40" t="s">
        <v>873</v>
      </c>
      <c r="H144" s="41">
        <v>650000</v>
      </c>
      <c r="I144" s="42">
        <v>0</v>
      </c>
      <c r="J144" s="43">
        <v>0</v>
      </c>
      <c r="K144" s="41">
        <v>0</v>
      </c>
      <c r="L144" s="42">
        <v>970770</v>
      </c>
      <c r="M144" s="43">
        <v>177252</v>
      </c>
      <c r="N144" s="41">
        <v>1148022</v>
      </c>
      <c r="O144" s="42">
        <v>0</v>
      </c>
      <c r="P144" s="43">
        <v>0</v>
      </c>
      <c r="Q144" s="41">
        <v>0</v>
      </c>
      <c r="R144" s="42">
        <v>0</v>
      </c>
      <c r="S144" s="43">
        <v>32537</v>
      </c>
      <c r="T144" s="44">
        <v>32537</v>
      </c>
      <c r="U144" s="45">
        <v>970770</v>
      </c>
      <c r="V144" s="43">
        <v>209789</v>
      </c>
      <c r="W144" s="44">
        <v>1180559</v>
      </c>
      <c r="X144" s="45">
        <v>-530559</v>
      </c>
      <c r="Y144" s="46">
        <v>-81.62</v>
      </c>
      <c r="Z144" s="47">
        <f t="shared" si="4"/>
        <v>-320770</v>
      </c>
      <c r="AA144" s="46">
        <f t="shared" si="5"/>
        <v>-49.35</v>
      </c>
      <c r="AB144" s="48" t="s">
        <v>887</v>
      </c>
      <c r="AC144" s="48" t="s">
        <v>857</v>
      </c>
      <c r="AD144" s="49"/>
    </row>
    <row r="145" spans="2:30" x14ac:dyDescent="0.15">
      <c r="B145" s="38" t="s">
        <v>0</v>
      </c>
      <c r="C145" s="39" t="s">
        <v>0</v>
      </c>
      <c r="D145" s="39"/>
      <c r="E145" s="39"/>
      <c r="F145" s="40"/>
      <c r="G145" s="40"/>
      <c r="H145" s="41"/>
      <c r="I145" s="42"/>
      <c r="J145" s="43"/>
      <c r="K145" s="41"/>
      <c r="L145" s="42"/>
      <c r="M145" s="43"/>
      <c r="N145" s="41"/>
      <c r="O145" s="42"/>
      <c r="P145" s="43"/>
      <c r="Q145" s="41"/>
      <c r="R145" s="42"/>
      <c r="S145" s="43"/>
      <c r="T145" s="44"/>
      <c r="U145" s="45"/>
      <c r="V145" s="43"/>
      <c r="W145" s="44"/>
      <c r="X145" s="45"/>
      <c r="Y145" s="46"/>
      <c r="Z145" s="47"/>
      <c r="AA145" s="46"/>
      <c r="AB145" s="48"/>
      <c r="AC145" s="48"/>
      <c r="AD145" s="49"/>
    </row>
    <row r="146" spans="2:30" x14ac:dyDescent="0.15">
      <c r="B146" s="38" t="s">
        <v>1073</v>
      </c>
      <c r="C146" s="39" t="s">
        <v>209</v>
      </c>
      <c r="D146" s="39" t="s">
        <v>957</v>
      </c>
      <c r="E146" s="39"/>
      <c r="F146" s="40" t="s">
        <v>859</v>
      </c>
      <c r="G146" s="40" t="s">
        <v>873</v>
      </c>
      <c r="H146" s="41">
        <v>600000</v>
      </c>
      <c r="I146" s="42">
        <v>0</v>
      </c>
      <c r="J146" s="43">
        <v>0</v>
      </c>
      <c r="K146" s="41">
        <v>0</v>
      </c>
      <c r="L146" s="42">
        <v>277726</v>
      </c>
      <c r="M146" s="43">
        <v>52410</v>
      </c>
      <c r="N146" s="41">
        <v>330136</v>
      </c>
      <c r="O146" s="42">
        <v>0</v>
      </c>
      <c r="P146" s="43">
        <v>0</v>
      </c>
      <c r="Q146" s="41">
        <v>0</v>
      </c>
      <c r="R146" s="42">
        <v>0</v>
      </c>
      <c r="S146" s="43">
        <v>9442</v>
      </c>
      <c r="T146" s="44">
        <v>9442</v>
      </c>
      <c r="U146" s="45">
        <v>277726</v>
      </c>
      <c r="V146" s="43">
        <v>61852</v>
      </c>
      <c r="W146" s="44">
        <v>339578</v>
      </c>
      <c r="X146" s="45">
        <v>260422</v>
      </c>
      <c r="Y146" s="46">
        <v>43.4</v>
      </c>
      <c r="Z146" s="47">
        <f t="shared" si="4"/>
        <v>322274</v>
      </c>
      <c r="AA146" s="46">
        <f t="shared" si="5"/>
        <v>53.71</v>
      </c>
      <c r="AB146" s="48" t="s">
        <v>874</v>
      </c>
      <c r="AC146" s="48" t="s">
        <v>857</v>
      </c>
      <c r="AD146" s="49"/>
    </row>
    <row r="147" spans="2:30" x14ac:dyDescent="0.15">
      <c r="B147" s="38" t="s">
        <v>210</v>
      </c>
      <c r="C147" s="39" t="s">
        <v>211</v>
      </c>
      <c r="D147" s="39" t="s">
        <v>957</v>
      </c>
      <c r="E147" s="39" t="s">
        <v>1220</v>
      </c>
      <c r="F147" s="40" t="s">
        <v>859</v>
      </c>
      <c r="G147" s="40" t="s">
        <v>873</v>
      </c>
      <c r="H147" s="41">
        <v>300000</v>
      </c>
      <c r="I147" s="42">
        <v>0</v>
      </c>
      <c r="J147" s="43">
        <v>0</v>
      </c>
      <c r="K147" s="41">
        <v>0</v>
      </c>
      <c r="L147" s="42">
        <v>124334</v>
      </c>
      <c r="M147" s="43">
        <v>24402</v>
      </c>
      <c r="N147" s="41">
        <v>148736</v>
      </c>
      <c r="O147" s="42">
        <v>0</v>
      </c>
      <c r="P147" s="43">
        <v>0</v>
      </c>
      <c r="Q147" s="41">
        <v>0</v>
      </c>
      <c r="R147" s="42">
        <v>0</v>
      </c>
      <c r="S147" s="43">
        <v>4300</v>
      </c>
      <c r="T147" s="44">
        <v>4300</v>
      </c>
      <c r="U147" s="45">
        <v>124334</v>
      </c>
      <c r="V147" s="43">
        <v>28702</v>
      </c>
      <c r="W147" s="44">
        <v>153036</v>
      </c>
      <c r="X147" s="45">
        <v>146964</v>
      </c>
      <c r="Y147" s="46">
        <v>48.99</v>
      </c>
      <c r="Z147" s="47">
        <f t="shared" si="4"/>
        <v>175666</v>
      </c>
      <c r="AA147" s="46">
        <f t="shared" si="5"/>
        <v>58.56</v>
      </c>
      <c r="AB147" s="48" t="s">
        <v>874</v>
      </c>
      <c r="AC147" s="48" t="s">
        <v>857</v>
      </c>
      <c r="AD147" s="49"/>
    </row>
    <row r="148" spans="2:30" x14ac:dyDescent="0.15">
      <c r="B148" s="38" t="s">
        <v>212</v>
      </c>
      <c r="C148" s="39" t="s">
        <v>213</v>
      </c>
      <c r="D148" s="39" t="s">
        <v>957</v>
      </c>
      <c r="E148" s="39" t="s">
        <v>1221</v>
      </c>
      <c r="F148" s="40" t="s">
        <v>859</v>
      </c>
      <c r="G148" s="40" t="s">
        <v>873</v>
      </c>
      <c r="H148" s="41">
        <v>300000</v>
      </c>
      <c r="I148" s="42">
        <v>0</v>
      </c>
      <c r="J148" s="43">
        <v>0</v>
      </c>
      <c r="K148" s="41">
        <v>0</v>
      </c>
      <c r="L148" s="42">
        <v>153392</v>
      </c>
      <c r="M148" s="43">
        <v>28008</v>
      </c>
      <c r="N148" s="41">
        <v>181400</v>
      </c>
      <c r="O148" s="42">
        <v>0</v>
      </c>
      <c r="P148" s="43">
        <v>0</v>
      </c>
      <c r="Q148" s="41">
        <v>0</v>
      </c>
      <c r="R148" s="42">
        <v>0</v>
      </c>
      <c r="S148" s="43">
        <v>5142</v>
      </c>
      <c r="T148" s="44">
        <v>5142</v>
      </c>
      <c r="U148" s="45">
        <v>153392</v>
      </c>
      <c r="V148" s="43">
        <v>33150</v>
      </c>
      <c r="W148" s="44">
        <v>186542</v>
      </c>
      <c r="X148" s="45">
        <v>113458</v>
      </c>
      <c r="Y148" s="46">
        <v>37.82</v>
      </c>
      <c r="Z148" s="47">
        <f t="shared" si="4"/>
        <v>146608</v>
      </c>
      <c r="AA148" s="46">
        <f t="shared" si="5"/>
        <v>48.87</v>
      </c>
      <c r="AB148" s="48" t="s">
        <v>874</v>
      </c>
      <c r="AC148" s="48" t="s">
        <v>857</v>
      </c>
      <c r="AD148" s="49"/>
    </row>
    <row r="149" spans="2:30" x14ac:dyDescent="0.15">
      <c r="B149" s="38" t="s">
        <v>0</v>
      </c>
      <c r="C149" s="39" t="s">
        <v>0</v>
      </c>
      <c r="D149" s="39"/>
      <c r="E149" s="39"/>
      <c r="F149" s="40"/>
      <c r="G149" s="40"/>
      <c r="H149" s="41"/>
      <c r="I149" s="42"/>
      <c r="J149" s="43"/>
      <c r="K149" s="41"/>
      <c r="L149" s="42"/>
      <c r="M149" s="43"/>
      <c r="N149" s="41"/>
      <c r="O149" s="42"/>
      <c r="P149" s="43"/>
      <c r="Q149" s="41"/>
      <c r="R149" s="42"/>
      <c r="S149" s="43"/>
      <c r="T149" s="44"/>
      <c r="U149" s="45"/>
      <c r="V149" s="43"/>
      <c r="W149" s="44"/>
      <c r="X149" s="45"/>
      <c r="Y149" s="46"/>
      <c r="Z149" s="47"/>
      <c r="AA149" s="46"/>
      <c r="AB149" s="48"/>
      <c r="AC149" s="48"/>
      <c r="AD149" s="49"/>
    </row>
    <row r="150" spans="2:30" x14ac:dyDescent="0.15">
      <c r="B150" s="38" t="s">
        <v>1074</v>
      </c>
      <c r="C150" s="39" t="s">
        <v>214</v>
      </c>
      <c r="D150" s="39" t="s">
        <v>981</v>
      </c>
      <c r="E150" s="39"/>
      <c r="F150" s="40" t="s">
        <v>858</v>
      </c>
      <c r="G150" s="40" t="s">
        <v>864</v>
      </c>
      <c r="H150" s="41">
        <v>1124403</v>
      </c>
      <c r="I150" s="42">
        <v>0</v>
      </c>
      <c r="J150" s="43">
        <v>0</v>
      </c>
      <c r="K150" s="41">
        <v>0</v>
      </c>
      <c r="L150" s="42">
        <v>668943</v>
      </c>
      <c r="M150" s="43">
        <v>159709</v>
      </c>
      <c r="N150" s="41">
        <v>828652</v>
      </c>
      <c r="O150" s="42">
        <v>0</v>
      </c>
      <c r="P150" s="43">
        <v>0</v>
      </c>
      <c r="Q150" s="41">
        <v>0</v>
      </c>
      <c r="R150" s="42">
        <v>7331</v>
      </c>
      <c r="S150" s="43">
        <v>60890</v>
      </c>
      <c r="T150" s="44">
        <v>68221</v>
      </c>
      <c r="U150" s="45">
        <v>676274</v>
      </c>
      <c r="V150" s="43">
        <v>220599</v>
      </c>
      <c r="W150" s="44">
        <v>896873</v>
      </c>
      <c r="X150" s="45">
        <v>227530</v>
      </c>
      <c r="Y150" s="46">
        <v>20.239999999999998</v>
      </c>
      <c r="Z150" s="47">
        <f t="shared" si="4"/>
        <v>448129</v>
      </c>
      <c r="AA150" s="46">
        <f t="shared" si="5"/>
        <v>39.85</v>
      </c>
      <c r="AB150" s="48" t="s">
        <v>877</v>
      </c>
      <c r="AC150" s="48" t="s">
        <v>857</v>
      </c>
      <c r="AD150" s="49"/>
    </row>
    <row r="151" spans="2:30" x14ac:dyDescent="0.15">
      <c r="B151" s="38" t="s">
        <v>215</v>
      </c>
      <c r="C151" s="39" t="s">
        <v>216</v>
      </c>
      <c r="D151" s="39" t="s">
        <v>981</v>
      </c>
      <c r="E151" s="39" t="s">
        <v>1220</v>
      </c>
      <c r="F151" s="40" t="s">
        <v>858</v>
      </c>
      <c r="G151" s="40" t="s">
        <v>864</v>
      </c>
      <c r="H151" s="41">
        <v>554087</v>
      </c>
      <c r="I151" s="42">
        <v>0</v>
      </c>
      <c r="J151" s="43">
        <v>0</v>
      </c>
      <c r="K151" s="41">
        <v>0</v>
      </c>
      <c r="L151" s="42">
        <v>319809</v>
      </c>
      <c r="M151" s="43">
        <v>77997</v>
      </c>
      <c r="N151" s="41">
        <v>397806</v>
      </c>
      <c r="O151" s="42">
        <v>0</v>
      </c>
      <c r="P151" s="43">
        <v>0</v>
      </c>
      <c r="Q151" s="41">
        <v>0</v>
      </c>
      <c r="R151" s="42">
        <v>4532</v>
      </c>
      <c r="S151" s="43">
        <v>29384</v>
      </c>
      <c r="T151" s="44">
        <v>33916</v>
      </c>
      <c r="U151" s="45">
        <v>324341</v>
      </c>
      <c r="V151" s="43">
        <v>107381</v>
      </c>
      <c r="W151" s="44">
        <v>431722</v>
      </c>
      <c r="X151" s="45">
        <v>122365</v>
      </c>
      <c r="Y151" s="46">
        <v>22.08</v>
      </c>
      <c r="Z151" s="47">
        <f t="shared" si="4"/>
        <v>229746</v>
      </c>
      <c r="AA151" s="46">
        <f t="shared" si="5"/>
        <v>41.46</v>
      </c>
      <c r="AB151" s="48" t="s">
        <v>877</v>
      </c>
      <c r="AC151" s="48" t="s">
        <v>857</v>
      </c>
      <c r="AD151" s="49"/>
    </row>
    <row r="152" spans="2:30" x14ac:dyDescent="0.15">
      <c r="B152" s="38" t="s">
        <v>217</v>
      </c>
      <c r="C152" s="39" t="s">
        <v>218</v>
      </c>
      <c r="D152" s="39" t="s">
        <v>981</v>
      </c>
      <c r="E152" s="39" t="s">
        <v>1221</v>
      </c>
      <c r="F152" s="40" t="s">
        <v>858</v>
      </c>
      <c r="G152" s="40" t="s">
        <v>864</v>
      </c>
      <c r="H152" s="41">
        <v>570316</v>
      </c>
      <c r="I152" s="42">
        <v>0</v>
      </c>
      <c r="J152" s="43">
        <v>0</v>
      </c>
      <c r="K152" s="41">
        <v>0</v>
      </c>
      <c r="L152" s="42">
        <v>349134</v>
      </c>
      <c r="M152" s="43">
        <v>81712</v>
      </c>
      <c r="N152" s="41">
        <v>430846</v>
      </c>
      <c r="O152" s="42">
        <v>0</v>
      </c>
      <c r="P152" s="43">
        <v>0</v>
      </c>
      <c r="Q152" s="41">
        <v>0</v>
      </c>
      <c r="R152" s="42">
        <v>2799</v>
      </c>
      <c r="S152" s="43">
        <v>31506</v>
      </c>
      <c r="T152" s="44">
        <v>34305</v>
      </c>
      <c r="U152" s="45">
        <v>351933</v>
      </c>
      <c r="V152" s="43">
        <v>113218</v>
      </c>
      <c r="W152" s="44">
        <v>465151</v>
      </c>
      <c r="X152" s="45">
        <v>105165</v>
      </c>
      <c r="Y152" s="46">
        <v>18.440000000000001</v>
      </c>
      <c r="Z152" s="47">
        <f t="shared" si="4"/>
        <v>218383</v>
      </c>
      <c r="AA152" s="46">
        <f t="shared" si="5"/>
        <v>38.29</v>
      </c>
      <c r="AB152" s="48" t="s">
        <v>877</v>
      </c>
      <c r="AC152" s="48" t="s">
        <v>857</v>
      </c>
      <c r="AD152" s="49"/>
    </row>
    <row r="153" spans="2:30" x14ac:dyDescent="0.15">
      <c r="B153" s="38" t="s">
        <v>0</v>
      </c>
      <c r="C153" s="39" t="s">
        <v>0</v>
      </c>
      <c r="D153" s="39"/>
      <c r="E153" s="39"/>
      <c r="F153" s="40"/>
      <c r="G153" s="40"/>
      <c r="H153" s="41"/>
      <c r="I153" s="42"/>
      <c r="J153" s="43"/>
      <c r="K153" s="41"/>
      <c r="L153" s="42"/>
      <c r="M153" s="43"/>
      <c r="N153" s="41"/>
      <c r="O153" s="42"/>
      <c r="P153" s="43"/>
      <c r="Q153" s="41"/>
      <c r="R153" s="42"/>
      <c r="S153" s="43"/>
      <c r="T153" s="44"/>
      <c r="U153" s="45"/>
      <c r="V153" s="43"/>
      <c r="W153" s="44"/>
      <c r="X153" s="45"/>
      <c r="Y153" s="46"/>
      <c r="Z153" s="47"/>
      <c r="AA153" s="46"/>
      <c r="AB153" s="48"/>
      <c r="AC153" s="48"/>
      <c r="AD153" s="49"/>
    </row>
    <row r="154" spans="2:30" x14ac:dyDescent="0.15">
      <c r="B154" s="38" t="s">
        <v>1075</v>
      </c>
      <c r="C154" s="39" t="s">
        <v>219</v>
      </c>
      <c r="D154" s="39" t="s">
        <v>993</v>
      </c>
      <c r="E154" s="39"/>
      <c r="F154" s="40" t="s">
        <v>858</v>
      </c>
      <c r="G154" s="40" t="s">
        <v>864</v>
      </c>
      <c r="H154" s="41">
        <v>3300000</v>
      </c>
      <c r="I154" s="42">
        <v>0</v>
      </c>
      <c r="J154" s="43">
        <v>0</v>
      </c>
      <c r="K154" s="41">
        <v>0</v>
      </c>
      <c r="L154" s="42">
        <v>974777</v>
      </c>
      <c r="M154" s="43">
        <v>233037</v>
      </c>
      <c r="N154" s="41">
        <v>1207814</v>
      </c>
      <c r="O154" s="42">
        <v>1900000</v>
      </c>
      <c r="P154" s="43">
        <v>0</v>
      </c>
      <c r="Q154" s="41">
        <v>1900000</v>
      </c>
      <c r="R154" s="42">
        <v>55717</v>
      </c>
      <c r="S154" s="43">
        <v>88779</v>
      </c>
      <c r="T154" s="44">
        <v>144496</v>
      </c>
      <c r="U154" s="45">
        <v>2930494</v>
      </c>
      <c r="V154" s="43">
        <v>321816</v>
      </c>
      <c r="W154" s="44">
        <v>3252310</v>
      </c>
      <c r="X154" s="45">
        <v>47690</v>
      </c>
      <c r="Y154" s="46">
        <v>1.45</v>
      </c>
      <c r="Z154" s="47">
        <f t="shared" si="4"/>
        <v>369506</v>
      </c>
      <c r="AA154" s="46">
        <f t="shared" si="5"/>
        <v>11.2</v>
      </c>
      <c r="AB154" s="48" t="s">
        <v>874</v>
      </c>
      <c r="AC154" s="48" t="s">
        <v>857</v>
      </c>
      <c r="AD154" s="49"/>
    </row>
    <row r="155" spans="2:30" x14ac:dyDescent="0.15">
      <c r="B155" s="38" t="s">
        <v>220</v>
      </c>
      <c r="C155" s="39" t="s">
        <v>221</v>
      </c>
      <c r="D155" s="39" t="s">
        <v>993</v>
      </c>
      <c r="E155" s="39" t="s">
        <v>1220</v>
      </c>
      <c r="F155" s="40" t="s">
        <v>858</v>
      </c>
      <c r="G155" s="40" t="s">
        <v>864</v>
      </c>
      <c r="H155" s="41">
        <v>1650000</v>
      </c>
      <c r="I155" s="42">
        <v>0</v>
      </c>
      <c r="J155" s="43">
        <v>0</v>
      </c>
      <c r="K155" s="41">
        <v>0</v>
      </c>
      <c r="L155" s="42">
        <v>497712</v>
      </c>
      <c r="M155" s="43">
        <v>121384</v>
      </c>
      <c r="N155" s="41">
        <v>619096</v>
      </c>
      <c r="O155" s="42">
        <v>950000</v>
      </c>
      <c r="P155" s="43">
        <v>0</v>
      </c>
      <c r="Q155" s="41">
        <v>950000</v>
      </c>
      <c r="R155" s="42">
        <v>28123</v>
      </c>
      <c r="S155" s="43">
        <v>45729</v>
      </c>
      <c r="T155" s="44">
        <v>73852</v>
      </c>
      <c r="U155" s="45">
        <v>1475835</v>
      </c>
      <c r="V155" s="43">
        <v>167113</v>
      </c>
      <c r="W155" s="44">
        <v>1642948</v>
      </c>
      <c r="X155" s="45">
        <v>7052</v>
      </c>
      <c r="Y155" s="46">
        <v>0.43</v>
      </c>
      <c r="Z155" s="47">
        <f t="shared" si="4"/>
        <v>174165</v>
      </c>
      <c r="AA155" s="46">
        <f t="shared" si="5"/>
        <v>10.56</v>
      </c>
      <c r="AB155" s="48" t="s">
        <v>874</v>
      </c>
      <c r="AC155" s="48" t="s">
        <v>857</v>
      </c>
      <c r="AD155" s="49"/>
    </row>
    <row r="156" spans="2:30" x14ac:dyDescent="0.15">
      <c r="B156" s="38" t="s">
        <v>222</v>
      </c>
      <c r="C156" s="39" t="s">
        <v>223</v>
      </c>
      <c r="D156" s="39" t="s">
        <v>993</v>
      </c>
      <c r="E156" s="39" t="s">
        <v>1221</v>
      </c>
      <c r="F156" s="40" t="s">
        <v>858</v>
      </c>
      <c r="G156" s="40" t="s">
        <v>864</v>
      </c>
      <c r="H156" s="41">
        <v>1650000</v>
      </c>
      <c r="I156" s="42">
        <v>0</v>
      </c>
      <c r="J156" s="43">
        <v>0</v>
      </c>
      <c r="K156" s="41">
        <v>0</v>
      </c>
      <c r="L156" s="42">
        <v>477065</v>
      </c>
      <c r="M156" s="43">
        <v>111653</v>
      </c>
      <c r="N156" s="41">
        <v>588718</v>
      </c>
      <c r="O156" s="42">
        <v>950000</v>
      </c>
      <c r="P156" s="43">
        <v>0</v>
      </c>
      <c r="Q156" s="41">
        <v>950000</v>
      </c>
      <c r="R156" s="42">
        <v>27594</v>
      </c>
      <c r="S156" s="43">
        <v>43050</v>
      </c>
      <c r="T156" s="44">
        <v>70644</v>
      </c>
      <c r="U156" s="45">
        <v>1454659</v>
      </c>
      <c r="V156" s="43">
        <v>154703</v>
      </c>
      <c r="W156" s="44">
        <v>1609362</v>
      </c>
      <c r="X156" s="45">
        <v>40638</v>
      </c>
      <c r="Y156" s="46">
        <v>2.46</v>
      </c>
      <c r="Z156" s="47">
        <f t="shared" si="4"/>
        <v>195341</v>
      </c>
      <c r="AA156" s="46">
        <f t="shared" si="5"/>
        <v>11.84</v>
      </c>
      <c r="AB156" s="48" t="s">
        <v>874</v>
      </c>
      <c r="AC156" s="48" t="s">
        <v>857</v>
      </c>
      <c r="AD156" s="49"/>
    </row>
    <row r="157" spans="2:30" x14ac:dyDescent="0.15">
      <c r="B157" s="38" t="s">
        <v>0</v>
      </c>
      <c r="C157" s="39" t="s">
        <v>0</v>
      </c>
      <c r="D157" s="39"/>
      <c r="E157" s="39"/>
      <c r="F157" s="40"/>
      <c r="G157" s="40"/>
      <c r="H157" s="41"/>
      <c r="I157" s="42"/>
      <c r="J157" s="43"/>
      <c r="K157" s="41"/>
      <c r="L157" s="42"/>
      <c r="M157" s="43"/>
      <c r="N157" s="41"/>
      <c r="O157" s="42"/>
      <c r="P157" s="43"/>
      <c r="Q157" s="41"/>
      <c r="R157" s="42"/>
      <c r="S157" s="43"/>
      <c r="T157" s="44"/>
      <c r="U157" s="45"/>
      <c r="V157" s="43"/>
      <c r="W157" s="44"/>
      <c r="X157" s="45"/>
      <c r="Y157" s="46"/>
      <c r="Z157" s="47"/>
      <c r="AA157" s="46"/>
      <c r="AB157" s="48"/>
      <c r="AC157" s="48"/>
      <c r="AD157" s="49"/>
    </row>
    <row r="158" spans="2:30" x14ac:dyDescent="0.15">
      <c r="B158" s="38" t="s">
        <v>1076</v>
      </c>
      <c r="C158" s="39" t="s">
        <v>224</v>
      </c>
      <c r="D158" s="39" t="s">
        <v>998</v>
      </c>
      <c r="E158" s="39"/>
      <c r="F158" s="40" t="s">
        <v>858</v>
      </c>
      <c r="G158" s="40" t="s">
        <v>867</v>
      </c>
      <c r="H158" s="41">
        <v>1628800</v>
      </c>
      <c r="I158" s="42">
        <v>0</v>
      </c>
      <c r="J158" s="43">
        <v>0</v>
      </c>
      <c r="K158" s="41">
        <v>0</v>
      </c>
      <c r="L158" s="42">
        <v>0</v>
      </c>
      <c r="M158" s="43">
        <v>0</v>
      </c>
      <c r="N158" s="41">
        <v>0</v>
      </c>
      <c r="O158" s="42">
        <v>1514783</v>
      </c>
      <c r="P158" s="43">
        <v>0</v>
      </c>
      <c r="Q158" s="41">
        <v>1514783</v>
      </c>
      <c r="R158" s="42">
        <v>0</v>
      </c>
      <c r="S158" s="43">
        <v>0</v>
      </c>
      <c r="T158" s="44">
        <v>0</v>
      </c>
      <c r="U158" s="45">
        <v>1514783</v>
      </c>
      <c r="V158" s="43">
        <v>0</v>
      </c>
      <c r="W158" s="44">
        <v>1514783</v>
      </c>
      <c r="X158" s="45">
        <v>114017</v>
      </c>
      <c r="Y158" s="46">
        <v>7</v>
      </c>
      <c r="Z158" s="47">
        <f t="shared" si="4"/>
        <v>114017</v>
      </c>
      <c r="AA158" s="46">
        <f t="shared" si="5"/>
        <v>7</v>
      </c>
      <c r="AB158" s="48" t="s">
        <v>874</v>
      </c>
      <c r="AC158" s="48" t="s">
        <v>888</v>
      </c>
      <c r="AD158" s="49"/>
    </row>
    <row r="159" spans="2:30" x14ac:dyDescent="0.15">
      <c r="B159" s="38" t="s">
        <v>225</v>
      </c>
      <c r="C159" s="39" t="s">
        <v>226</v>
      </c>
      <c r="D159" s="39" t="s">
        <v>998</v>
      </c>
      <c r="E159" s="39" t="s">
        <v>1220</v>
      </c>
      <c r="F159" s="40" t="s">
        <v>858</v>
      </c>
      <c r="G159" s="40" t="s">
        <v>867</v>
      </c>
      <c r="H159" s="41">
        <v>589590</v>
      </c>
      <c r="I159" s="42">
        <v>0</v>
      </c>
      <c r="J159" s="43">
        <v>0</v>
      </c>
      <c r="K159" s="41">
        <v>0</v>
      </c>
      <c r="L159" s="42">
        <v>0</v>
      </c>
      <c r="M159" s="43">
        <v>0</v>
      </c>
      <c r="N159" s="41">
        <v>0</v>
      </c>
      <c r="O159" s="42">
        <v>548318</v>
      </c>
      <c r="P159" s="43">
        <v>0</v>
      </c>
      <c r="Q159" s="41">
        <v>548318</v>
      </c>
      <c r="R159" s="42">
        <v>0</v>
      </c>
      <c r="S159" s="43">
        <v>0</v>
      </c>
      <c r="T159" s="44">
        <v>0</v>
      </c>
      <c r="U159" s="45">
        <v>548318</v>
      </c>
      <c r="V159" s="43">
        <v>0</v>
      </c>
      <c r="W159" s="44">
        <v>548318</v>
      </c>
      <c r="X159" s="45">
        <v>41272</v>
      </c>
      <c r="Y159" s="46">
        <v>7</v>
      </c>
      <c r="Z159" s="47">
        <f t="shared" si="4"/>
        <v>41272</v>
      </c>
      <c r="AA159" s="46">
        <f t="shared" si="5"/>
        <v>7</v>
      </c>
      <c r="AB159" s="48" t="s">
        <v>874</v>
      </c>
      <c r="AC159" s="48" t="s">
        <v>888</v>
      </c>
      <c r="AD159" s="49"/>
    </row>
    <row r="160" spans="2:30" x14ac:dyDescent="0.15">
      <c r="B160" s="38" t="s">
        <v>227</v>
      </c>
      <c r="C160" s="39" t="s">
        <v>228</v>
      </c>
      <c r="D160" s="39" t="s">
        <v>998</v>
      </c>
      <c r="E160" s="39" t="s">
        <v>1221</v>
      </c>
      <c r="F160" s="40" t="s">
        <v>858</v>
      </c>
      <c r="G160" s="40" t="s">
        <v>867</v>
      </c>
      <c r="H160" s="41">
        <v>1039210</v>
      </c>
      <c r="I160" s="42">
        <v>0</v>
      </c>
      <c r="J160" s="43">
        <v>0</v>
      </c>
      <c r="K160" s="41">
        <v>0</v>
      </c>
      <c r="L160" s="42">
        <v>0</v>
      </c>
      <c r="M160" s="43">
        <v>0</v>
      </c>
      <c r="N160" s="41">
        <v>0</v>
      </c>
      <c r="O160" s="42">
        <v>966465</v>
      </c>
      <c r="P160" s="43">
        <v>0</v>
      </c>
      <c r="Q160" s="41">
        <v>966465</v>
      </c>
      <c r="R160" s="42">
        <v>0</v>
      </c>
      <c r="S160" s="43">
        <v>0</v>
      </c>
      <c r="T160" s="44">
        <v>0</v>
      </c>
      <c r="U160" s="45">
        <v>966465</v>
      </c>
      <c r="V160" s="43">
        <v>0</v>
      </c>
      <c r="W160" s="44">
        <v>966465</v>
      </c>
      <c r="X160" s="45">
        <v>72745</v>
      </c>
      <c r="Y160" s="46">
        <v>7</v>
      </c>
      <c r="Z160" s="47">
        <f t="shared" si="4"/>
        <v>72745</v>
      </c>
      <c r="AA160" s="46">
        <f t="shared" si="5"/>
        <v>7</v>
      </c>
      <c r="AB160" s="48" t="s">
        <v>874</v>
      </c>
      <c r="AC160" s="48" t="s">
        <v>888</v>
      </c>
      <c r="AD160" s="49"/>
    </row>
    <row r="161" spans="2:30" x14ac:dyDescent="0.15">
      <c r="B161" s="38" t="s">
        <v>0</v>
      </c>
      <c r="C161" s="39" t="s">
        <v>0</v>
      </c>
      <c r="D161" s="39"/>
      <c r="E161" s="39"/>
      <c r="F161" s="40"/>
      <c r="G161" s="40"/>
      <c r="H161" s="41"/>
      <c r="I161" s="42"/>
      <c r="J161" s="43"/>
      <c r="K161" s="41"/>
      <c r="L161" s="42"/>
      <c r="M161" s="43"/>
      <c r="N161" s="41"/>
      <c r="O161" s="42"/>
      <c r="P161" s="43"/>
      <c r="Q161" s="41"/>
      <c r="R161" s="42"/>
      <c r="S161" s="43"/>
      <c r="T161" s="44"/>
      <c r="U161" s="45"/>
      <c r="V161" s="43"/>
      <c r="W161" s="44"/>
      <c r="X161" s="45"/>
      <c r="Y161" s="46"/>
      <c r="Z161" s="47"/>
      <c r="AA161" s="46"/>
      <c r="AB161" s="48"/>
      <c r="AC161" s="48"/>
      <c r="AD161" s="49"/>
    </row>
    <row r="162" spans="2:30" x14ac:dyDescent="0.15">
      <c r="B162" s="38" t="s">
        <v>1077</v>
      </c>
      <c r="C162" s="39" t="s">
        <v>229</v>
      </c>
      <c r="D162" s="39" t="s">
        <v>993</v>
      </c>
      <c r="E162" s="39"/>
      <c r="F162" s="40" t="s">
        <v>858</v>
      </c>
      <c r="G162" s="40" t="s">
        <v>864</v>
      </c>
      <c r="H162" s="41">
        <v>291500</v>
      </c>
      <c r="I162" s="42">
        <v>260400</v>
      </c>
      <c r="J162" s="43">
        <v>0</v>
      </c>
      <c r="K162" s="41">
        <v>260400</v>
      </c>
      <c r="L162" s="42">
        <v>0</v>
      </c>
      <c r="M162" s="43">
        <v>0</v>
      </c>
      <c r="N162" s="41">
        <v>0</v>
      </c>
      <c r="O162" s="42">
        <v>0</v>
      </c>
      <c r="P162" s="43">
        <v>0</v>
      </c>
      <c r="Q162" s="41">
        <v>0</v>
      </c>
      <c r="R162" s="42">
        <v>0</v>
      </c>
      <c r="S162" s="43">
        <v>0</v>
      </c>
      <c r="T162" s="44">
        <v>0</v>
      </c>
      <c r="U162" s="45">
        <v>260400</v>
      </c>
      <c r="V162" s="43">
        <v>0</v>
      </c>
      <c r="W162" s="44">
        <v>260400</v>
      </c>
      <c r="X162" s="45">
        <v>31100</v>
      </c>
      <c r="Y162" s="46">
        <v>10.67</v>
      </c>
      <c r="Z162" s="47">
        <f t="shared" si="4"/>
        <v>31100</v>
      </c>
      <c r="AA162" s="46">
        <f t="shared" si="5"/>
        <v>10.67</v>
      </c>
      <c r="AB162" s="48" t="s">
        <v>874</v>
      </c>
      <c r="AC162" s="48" t="s">
        <v>888</v>
      </c>
      <c r="AD162" s="49"/>
    </row>
    <row r="163" spans="2:30" x14ac:dyDescent="0.15">
      <c r="B163" s="38" t="s">
        <v>230</v>
      </c>
      <c r="C163" s="39" t="s">
        <v>231</v>
      </c>
      <c r="D163" s="39" t="s">
        <v>993</v>
      </c>
      <c r="E163" s="39" t="s">
        <v>1220</v>
      </c>
      <c r="F163" s="40" t="s">
        <v>858</v>
      </c>
      <c r="G163" s="40" t="s">
        <v>864</v>
      </c>
      <c r="H163" s="41">
        <v>145750</v>
      </c>
      <c r="I163" s="42">
        <v>130200</v>
      </c>
      <c r="J163" s="43">
        <v>0</v>
      </c>
      <c r="K163" s="41">
        <v>130200</v>
      </c>
      <c r="L163" s="42">
        <v>0</v>
      </c>
      <c r="M163" s="43">
        <v>0</v>
      </c>
      <c r="N163" s="41">
        <v>0</v>
      </c>
      <c r="O163" s="42">
        <v>0</v>
      </c>
      <c r="P163" s="43">
        <v>0</v>
      </c>
      <c r="Q163" s="41">
        <v>0</v>
      </c>
      <c r="R163" s="42">
        <v>0</v>
      </c>
      <c r="S163" s="43">
        <v>0</v>
      </c>
      <c r="T163" s="44">
        <v>0</v>
      </c>
      <c r="U163" s="45">
        <v>130200</v>
      </c>
      <c r="V163" s="43">
        <v>0</v>
      </c>
      <c r="W163" s="44">
        <v>130200</v>
      </c>
      <c r="X163" s="45">
        <v>15550</v>
      </c>
      <c r="Y163" s="46">
        <v>10.67</v>
      </c>
      <c r="Z163" s="47">
        <f t="shared" si="4"/>
        <v>15550</v>
      </c>
      <c r="AA163" s="46">
        <f t="shared" si="5"/>
        <v>10.67</v>
      </c>
      <c r="AB163" s="48" t="s">
        <v>874</v>
      </c>
      <c r="AC163" s="48" t="s">
        <v>888</v>
      </c>
      <c r="AD163" s="49"/>
    </row>
    <row r="164" spans="2:30" x14ac:dyDescent="0.15">
      <c r="B164" s="38" t="s">
        <v>232</v>
      </c>
      <c r="C164" s="39" t="s">
        <v>233</v>
      </c>
      <c r="D164" s="39" t="s">
        <v>993</v>
      </c>
      <c r="E164" s="39" t="s">
        <v>1221</v>
      </c>
      <c r="F164" s="40" t="s">
        <v>858</v>
      </c>
      <c r="G164" s="40" t="s">
        <v>864</v>
      </c>
      <c r="H164" s="41">
        <v>145750</v>
      </c>
      <c r="I164" s="42">
        <v>130200</v>
      </c>
      <c r="J164" s="43">
        <v>0</v>
      </c>
      <c r="K164" s="41">
        <v>130200</v>
      </c>
      <c r="L164" s="42">
        <v>0</v>
      </c>
      <c r="M164" s="43">
        <v>0</v>
      </c>
      <c r="N164" s="41">
        <v>0</v>
      </c>
      <c r="O164" s="42">
        <v>0</v>
      </c>
      <c r="P164" s="43">
        <v>0</v>
      </c>
      <c r="Q164" s="41">
        <v>0</v>
      </c>
      <c r="R164" s="42">
        <v>0</v>
      </c>
      <c r="S164" s="43">
        <v>0</v>
      </c>
      <c r="T164" s="44">
        <v>0</v>
      </c>
      <c r="U164" s="45">
        <v>130200</v>
      </c>
      <c r="V164" s="43">
        <v>0</v>
      </c>
      <c r="W164" s="44">
        <v>130200</v>
      </c>
      <c r="X164" s="45">
        <v>15550</v>
      </c>
      <c r="Y164" s="46">
        <v>10.67</v>
      </c>
      <c r="Z164" s="47">
        <f t="shared" si="4"/>
        <v>15550</v>
      </c>
      <c r="AA164" s="46">
        <f t="shared" si="5"/>
        <v>10.67</v>
      </c>
      <c r="AB164" s="48" t="s">
        <v>874</v>
      </c>
      <c r="AC164" s="48" t="s">
        <v>888</v>
      </c>
      <c r="AD164" s="49"/>
    </row>
    <row r="165" spans="2:30" x14ac:dyDescent="0.15">
      <c r="B165" s="38" t="s">
        <v>0</v>
      </c>
      <c r="C165" s="39" t="s">
        <v>0</v>
      </c>
      <c r="D165" s="39"/>
      <c r="E165" s="39"/>
      <c r="F165" s="40"/>
      <c r="G165" s="40"/>
      <c r="H165" s="41"/>
      <c r="I165" s="42"/>
      <c r="J165" s="43"/>
      <c r="K165" s="41"/>
      <c r="L165" s="42"/>
      <c r="M165" s="43"/>
      <c r="N165" s="41"/>
      <c r="O165" s="42"/>
      <c r="P165" s="43"/>
      <c r="Q165" s="41"/>
      <c r="R165" s="42"/>
      <c r="S165" s="43"/>
      <c r="T165" s="44"/>
      <c r="U165" s="45"/>
      <c r="V165" s="43"/>
      <c r="W165" s="44"/>
      <c r="X165" s="45"/>
      <c r="Y165" s="46"/>
      <c r="Z165" s="47"/>
      <c r="AA165" s="46"/>
      <c r="AB165" s="48"/>
      <c r="AC165" s="48"/>
      <c r="AD165" s="49"/>
    </row>
    <row r="166" spans="2:30" x14ac:dyDescent="0.15">
      <c r="B166" s="38" t="s">
        <v>1078</v>
      </c>
      <c r="C166" s="39" t="s">
        <v>234</v>
      </c>
      <c r="D166" s="39" t="s">
        <v>930</v>
      </c>
      <c r="E166" s="39"/>
      <c r="F166" s="40" t="s">
        <v>861</v>
      </c>
      <c r="G166" s="40" t="s">
        <v>873</v>
      </c>
      <c r="H166" s="41">
        <v>1500000</v>
      </c>
      <c r="I166" s="42">
        <v>0</v>
      </c>
      <c r="J166" s="43">
        <v>0</v>
      </c>
      <c r="K166" s="41">
        <v>0</v>
      </c>
      <c r="L166" s="42">
        <v>0</v>
      </c>
      <c r="M166" s="43">
        <v>0</v>
      </c>
      <c r="N166" s="41">
        <v>0</v>
      </c>
      <c r="O166" s="42">
        <v>1460000</v>
      </c>
      <c r="P166" s="43">
        <v>0</v>
      </c>
      <c r="Q166" s="41">
        <v>1460000</v>
      </c>
      <c r="R166" s="42">
        <v>0</v>
      </c>
      <c r="S166" s="43">
        <v>0</v>
      </c>
      <c r="T166" s="44">
        <v>0</v>
      </c>
      <c r="U166" s="45">
        <v>1460000</v>
      </c>
      <c r="V166" s="43">
        <v>0</v>
      </c>
      <c r="W166" s="44">
        <v>1460000</v>
      </c>
      <c r="X166" s="45">
        <v>40000</v>
      </c>
      <c r="Y166" s="46">
        <v>2.67</v>
      </c>
      <c r="Z166" s="47">
        <f t="shared" si="4"/>
        <v>40000</v>
      </c>
      <c r="AA166" s="46">
        <f t="shared" si="5"/>
        <v>2.67</v>
      </c>
      <c r="AB166" s="48" t="s">
        <v>887</v>
      </c>
      <c r="AC166" s="48" t="s">
        <v>857</v>
      </c>
      <c r="AD166" s="49"/>
    </row>
    <row r="167" spans="2:30" x14ac:dyDescent="0.15">
      <c r="B167" s="38" t="s">
        <v>235</v>
      </c>
      <c r="C167" s="39" t="s">
        <v>236</v>
      </c>
      <c r="D167" s="39" t="s">
        <v>930</v>
      </c>
      <c r="E167" s="39" t="s">
        <v>1220</v>
      </c>
      <c r="F167" s="40" t="s">
        <v>861</v>
      </c>
      <c r="G167" s="40" t="s">
        <v>873</v>
      </c>
      <c r="H167" s="41">
        <v>750000</v>
      </c>
      <c r="I167" s="42">
        <v>0</v>
      </c>
      <c r="J167" s="43">
        <v>0</v>
      </c>
      <c r="K167" s="41">
        <v>0</v>
      </c>
      <c r="L167" s="42">
        <v>0</v>
      </c>
      <c r="M167" s="43">
        <v>0</v>
      </c>
      <c r="N167" s="41">
        <v>0</v>
      </c>
      <c r="O167" s="42">
        <v>730000</v>
      </c>
      <c r="P167" s="43">
        <v>0</v>
      </c>
      <c r="Q167" s="41">
        <v>730000</v>
      </c>
      <c r="R167" s="42">
        <v>0</v>
      </c>
      <c r="S167" s="43">
        <v>0</v>
      </c>
      <c r="T167" s="44">
        <v>0</v>
      </c>
      <c r="U167" s="45">
        <v>730000</v>
      </c>
      <c r="V167" s="43">
        <v>0</v>
      </c>
      <c r="W167" s="44">
        <v>730000</v>
      </c>
      <c r="X167" s="45">
        <v>20000</v>
      </c>
      <c r="Y167" s="46">
        <v>2.67</v>
      </c>
      <c r="Z167" s="47">
        <f t="shared" si="4"/>
        <v>20000</v>
      </c>
      <c r="AA167" s="46">
        <f t="shared" si="5"/>
        <v>2.67</v>
      </c>
      <c r="AB167" s="48" t="s">
        <v>887</v>
      </c>
      <c r="AC167" s="48" t="s">
        <v>857</v>
      </c>
      <c r="AD167" s="49"/>
    </row>
    <row r="168" spans="2:30" x14ac:dyDescent="0.15">
      <c r="B168" s="38" t="s">
        <v>237</v>
      </c>
      <c r="C168" s="39" t="s">
        <v>238</v>
      </c>
      <c r="D168" s="39" t="s">
        <v>930</v>
      </c>
      <c r="E168" s="39" t="s">
        <v>1221</v>
      </c>
      <c r="F168" s="40" t="s">
        <v>861</v>
      </c>
      <c r="G168" s="40" t="s">
        <v>873</v>
      </c>
      <c r="H168" s="41">
        <v>750000</v>
      </c>
      <c r="I168" s="42">
        <v>0</v>
      </c>
      <c r="J168" s="43">
        <v>0</v>
      </c>
      <c r="K168" s="41">
        <v>0</v>
      </c>
      <c r="L168" s="42">
        <v>0</v>
      </c>
      <c r="M168" s="43">
        <v>0</v>
      </c>
      <c r="N168" s="41">
        <v>0</v>
      </c>
      <c r="O168" s="42">
        <v>730000</v>
      </c>
      <c r="P168" s="43">
        <v>0</v>
      </c>
      <c r="Q168" s="41">
        <v>730000</v>
      </c>
      <c r="R168" s="42">
        <v>0</v>
      </c>
      <c r="S168" s="43">
        <v>0</v>
      </c>
      <c r="T168" s="44">
        <v>0</v>
      </c>
      <c r="U168" s="45">
        <v>730000</v>
      </c>
      <c r="V168" s="43">
        <v>0</v>
      </c>
      <c r="W168" s="44">
        <v>730000</v>
      </c>
      <c r="X168" s="45">
        <v>20000</v>
      </c>
      <c r="Y168" s="46">
        <v>2.67</v>
      </c>
      <c r="Z168" s="47">
        <f t="shared" si="4"/>
        <v>20000</v>
      </c>
      <c r="AA168" s="46">
        <f t="shared" si="5"/>
        <v>2.67</v>
      </c>
      <c r="AB168" s="48" t="s">
        <v>887</v>
      </c>
      <c r="AC168" s="48" t="s">
        <v>857</v>
      </c>
      <c r="AD168" s="49"/>
    </row>
    <row r="169" spans="2:30" x14ac:dyDescent="0.15">
      <c r="B169" s="38" t="s">
        <v>0</v>
      </c>
      <c r="C169" s="39" t="s">
        <v>0</v>
      </c>
      <c r="D169" s="39"/>
      <c r="E169" s="39"/>
      <c r="F169" s="40"/>
      <c r="G169" s="40"/>
      <c r="H169" s="41"/>
      <c r="I169" s="42"/>
      <c r="J169" s="43"/>
      <c r="K169" s="41"/>
      <c r="L169" s="42"/>
      <c r="M169" s="43"/>
      <c r="N169" s="41"/>
      <c r="O169" s="42"/>
      <c r="P169" s="43"/>
      <c r="Q169" s="41"/>
      <c r="R169" s="42"/>
      <c r="S169" s="43"/>
      <c r="T169" s="44"/>
      <c r="U169" s="45"/>
      <c r="V169" s="43"/>
      <c r="W169" s="44"/>
      <c r="X169" s="45"/>
      <c r="Y169" s="46"/>
      <c r="Z169" s="47"/>
      <c r="AA169" s="46"/>
      <c r="AB169" s="48"/>
      <c r="AC169" s="48"/>
      <c r="AD169" s="49"/>
    </row>
    <row r="170" spans="2:30" x14ac:dyDescent="0.15">
      <c r="B170" s="38" t="s">
        <v>1079</v>
      </c>
      <c r="C170" s="39" t="s">
        <v>239</v>
      </c>
      <c r="D170" s="39" t="s">
        <v>996</v>
      </c>
      <c r="E170" s="39"/>
      <c r="F170" s="40" t="s">
        <v>861</v>
      </c>
      <c r="G170" s="40" t="s">
        <v>869</v>
      </c>
      <c r="H170" s="41">
        <v>13000000</v>
      </c>
      <c r="I170" s="42">
        <v>0</v>
      </c>
      <c r="J170" s="43">
        <v>0</v>
      </c>
      <c r="K170" s="41">
        <v>0</v>
      </c>
      <c r="L170" s="42">
        <v>7380521</v>
      </c>
      <c r="M170" s="43">
        <v>1152510</v>
      </c>
      <c r="N170" s="41">
        <v>8533031</v>
      </c>
      <c r="O170" s="42">
        <v>2100000</v>
      </c>
      <c r="P170" s="43">
        <v>0</v>
      </c>
      <c r="Q170" s="41">
        <v>2100000</v>
      </c>
      <c r="R170" s="42">
        <v>311937</v>
      </c>
      <c r="S170" s="43">
        <v>401040</v>
      </c>
      <c r="T170" s="44">
        <v>712977</v>
      </c>
      <c r="U170" s="45">
        <v>9792458</v>
      </c>
      <c r="V170" s="43">
        <v>1553550</v>
      </c>
      <c r="W170" s="44">
        <v>11346008</v>
      </c>
      <c r="X170" s="45">
        <v>1653992</v>
      </c>
      <c r="Y170" s="46">
        <v>12.72</v>
      </c>
      <c r="Z170" s="47">
        <f t="shared" si="4"/>
        <v>3207542</v>
      </c>
      <c r="AA170" s="46">
        <f t="shared" si="5"/>
        <v>24.67</v>
      </c>
      <c r="AB170" s="48" t="s">
        <v>874</v>
      </c>
      <c r="AC170" s="48" t="s">
        <v>857</v>
      </c>
      <c r="AD170" s="49"/>
    </row>
    <row r="171" spans="2:30" x14ac:dyDescent="0.15">
      <c r="B171" s="38" t="s">
        <v>240</v>
      </c>
      <c r="C171" s="39" t="s">
        <v>241</v>
      </c>
      <c r="D171" s="39" t="s">
        <v>996</v>
      </c>
      <c r="E171" s="39" t="s">
        <v>1220</v>
      </c>
      <c r="F171" s="40" t="s">
        <v>861</v>
      </c>
      <c r="G171" s="40" t="s">
        <v>869</v>
      </c>
      <c r="H171" s="41">
        <v>6500000</v>
      </c>
      <c r="I171" s="42">
        <v>0</v>
      </c>
      <c r="J171" s="43">
        <v>0</v>
      </c>
      <c r="K171" s="41">
        <v>0</v>
      </c>
      <c r="L171" s="42">
        <v>3547069</v>
      </c>
      <c r="M171" s="43">
        <v>578456</v>
      </c>
      <c r="N171" s="41">
        <v>4125525</v>
      </c>
      <c r="O171" s="42">
        <v>1050000</v>
      </c>
      <c r="P171" s="43">
        <v>0</v>
      </c>
      <c r="Q171" s="41">
        <v>1050000</v>
      </c>
      <c r="R171" s="42">
        <v>151965</v>
      </c>
      <c r="S171" s="43">
        <v>207479</v>
      </c>
      <c r="T171" s="44">
        <v>359444</v>
      </c>
      <c r="U171" s="45">
        <v>4749034</v>
      </c>
      <c r="V171" s="43">
        <v>785935</v>
      </c>
      <c r="W171" s="44">
        <v>5534969</v>
      </c>
      <c r="X171" s="45">
        <v>965031</v>
      </c>
      <c r="Y171" s="46">
        <v>14.85</v>
      </c>
      <c r="Z171" s="47">
        <f t="shared" si="4"/>
        <v>1750966</v>
      </c>
      <c r="AA171" s="46">
        <f t="shared" si="5"/>
        <v>26.94</v>
      </c>
      <c r="AB171" s="48" t="s">
        <v>874</v>
      </c>
      <c r="AC171" s="48" t="s">
        <v>857</v>
      </c>
      <c r="AD171" s="49"/>
    </row>
    <row r="172" spans="2:30" x14ac:dyDescent="0.15">
      <c r="B172" s="38" t="s">
        <v>242</v>
      </c>
      <c r="C172" s="39" t="s">
        <v>243</v>
      </c>
      <c r="D172" s="39" t="s">
        <v>996</v>
      </c>
      <c r="E172" s="39" t="s">
        <v>1221</v>
      </c>
      <c r="F172" s="40" t="s">
        <v>861</v>
      </c>
      <c r="G172" s="40" t="s">
        <v>869</v>
      </c>
      <c r="H172" s="41">
        <v>6500000</v>
      </c>
      <c r="I172" s="42">
        <v>0</v>
      </c>
      <c r="J172" s="43">
        <v>0</v>
      </c>
      <c r="K172" s="41">
        <v>0</v>
      </c>
      <c r="L172" s="42">
        <v>3833452</v>
      </c>
      <c r="M172" s="43">
        <v>574054</v>
      </c>
      <c r="N172" s="41">
        <v>4407506</v>
      </c>
      <c r="O172" s="42">
        <v>1050000</v>
      </c>
      <c r="P172" s="43">
        <v>0</v>
      </c>
      <c r="Q172" s="41">
        <v>1050000</v>
      </c>
      <c r="R172" s="42">
        <v>159972</v>
      </c>
      <c r="S172" s="43">
        <v>193561</v>
      </c>
      <c r="T172" s="44">
        <v>353533</v>
      </c>
      <c r="U172" s="45">
        <v>5043424</v>
      </c>
      <c r="V172" s="43">
        <v>767615</v>
      </c>
      <c r="W172" s="44">
        <v>5811039</v>
      </c>
      <c r="X172" s="45">
        <v>688961</v>
      </c>
      <c r="Y172" s="46">
        <v>10.6</v>
      </c>
      <c r="Z172" s="47">
        <f t="shared" si="4"/>
        <v>1456576</v>
      </c>
      <c r="AA172" s="46">
        <f t="shared" si="5"/>
        <v>22.41</v>
      </c>
      <c r="AB172" s="48" t="s">
        <v>874</v>
      </c>
      <c r="AC172" s="48" t="s">
        <v>857</v>
      </c>
      <c r="AD172" s="49"/>
    </row>
    <row r="173" spans="2:30" x14ac:dyDescent="0.15">
      <c r="B173" s="38" t="s">
        <v>0</v>
      </c>
      <c r="C173" s="39" t="s">
        <v>0</v>
      </c>
      <c r="D173" s="39"/>
      <c r="E173" s="39"/>
      <c r="F173" s="40"/>
      <c r="G173" s="40"/>
      <c r="H173" s="41"/>
      <c r="I173" s="42"/>
      <c r="J173" s="43"/>
      <c r="K173" s="41"/>
      <c r="L173" s="42"/>
      <c r="M173" s="43"/>
      <c r="N173" s="41"/>
      <c r="O173" s="42"/>
      <c r="P173" s="43"/>
      <c r="Q173" s="41"/>
      <c r="R173" s="42"/>
      <c r="S173" s="43"/>
      <c r="T173" s="44"/>
      <c r="U173" s="45"/>
      <c r="V173" s="43"/>
      <c r="W173" s="44"/>
      <c r="X173" s="45"/>
      <c r="Y173" s="46"/>
      <c r="Z173" s="47"/>
      <c r="AA173" s="46"/>
      <c r="AB173" s="48"/>
      <c r="AC173" s="48"/>
      <c r="AD173" s="49"/>
    </row>
    <row r="174" spans="2:30" x14ac:dyDescent="0.15">
      <c r="B174" s="38" t="s">
        <v>1080</v>
      </c>
      <c r="C174" s="39" t="s">
        <v>244</v>
      </c>
      <c r="D174" s="39" t="s">
        <v>996</v>
      </c>
      <c r="E174" s="39"/>
      <c r="F174" s="40" t="s">
        <v>861</v>
      </c>
      <c r="G174" s="40" t="s">
        <v>869</v>
      </c>
      <c r="H174" s="41">
        <v>6280000</v>
      </c>
      <c r="I174" s="42">
        <v>0</v>
      </c>
      <c r="J174" s="43">
        <v>0</v>
      </c>
      <c r="K174" s="41">
        <v>0</v>
      </c>
      <c r="L174" s="42">
        <v>4706020</v>
      </c>
      <c r="M174" s="43">
        <v>735755</v>
      </c>
      <c r="N174" s="41">
        <v>5441775</v>
      </c>
      <c r="O174" s="42">
        <v>0</v>
      </c>
      <c r="P174" s="43">
        <v>0</v>
      </c>
      <c r="Q174" s="41">
        <v>0</v>
      </c>
      <c r="R174" s="42">
        <v>1171</v>
      </c>
      <c r="S174" s="43">
        <v>256233</v>
      </c>
      <c r="T174" s="44">
        <v>257404</v>
      </c>
      <c r="U174" s="45">
        <v>4707191</v>
      </c>
      <c r="V174" s="43">
        <v>991988</v>
      </c>
      <c r="W174" s="44">
        <v>5699179</v>
      </c>
      <c r="X174" s="45">
        <v>580821</v>
      </c>
      <c r="Y174" s="46">
        <v>9.25</v>
      </c>
      <c r="Z174" s="47">
        <f t="shared" si="4"/>
        <v>1572809</v>
      </c>
      <c r="AA174" s="46">
        <f t="shared" si="5"/>
        <v>25.04</v>
      </c>
      <c r="AB174" s="48" t="s">
        <v>874</v>
      </c>
      <c r="AC174" s="48" t="s">
        <v>857</v>
      </c>
      <c r="AD174" s="49"/>
    </row>
    <row r="175" spans="2:30" x14ac:dyDescent="0.15">
      <c r="B175" s="38" t="s">
        <v>245</v>
      </c>
      <c r="C175" s="39" t="s">
        <v>246</v>
      </c>
      <c r="D175" s="39" t="s">
        <v>996</v>
      </c>
      <c r="E175" s="39" t="s">
        <v>1220</v>
      </c>
      <c r="F175" s="40" t="s">
        <v>861</v>
      </c>
      <c r="G175" s="40" t="s">
        <v>869</v>
      </c>
      <c r="H175" s="41">
        <v>3140000</v>
      </c>
      <c r="I175" s="42">
        <v>0</v>
      </c>
      <c r="J175" s="43">
        <v>0</v>
      </c>
      <c r="K175" s="41">
        <v>0</v>
      </c>
      <c r="L175" s="42">
        <v>2328111</v>
      </c>
      <c r="M175" s="43">
        <v>379666</v>
      </c>
      <c r="N175" s="41">
        <v>2707777</v>
      </c>
      <c r="O175" s="42">
        <v>0</v>
      </c>
      <c r="P175" s="43">
        <v>0</v>
      </c>
      <c r="Q175" s="41">
        <v>0</v>
      </c>
      <c r="R175" s="42">
        <v>0</v>
      </c>
      <c r="S175" s="43">
        <v>136178</v>
      </c>
      <c r="T175" s="44">
        <v>136178</v>
      </c>
      <c r="U175" s="45">
        <v>2328111</v>
      </c>
      <c r="V175" s="43">
        <v>515844</v>
      </c>
      <c r="W175" s="44">
        <v>2843955</v>
      </c>
      <c r="X175" s="45">
        <v>296045</v>
      </c>
      <c r="Y175" s="46">
        <v>9.43</v>
      </c>
      <c r="Z175" s="47">
        <f t="shared" si="4"/>
        <v>811889</v>
      </c>
      <c r="AA175" s="46">
        <f t="shared" si="5"/>
        <v>25.86</v>
      </c>
      <c r="AB175" s="48" t="s">
        <v>874</v>
      </c>
      <c r="AC175" s="48" t="s">
        <v>857</v>
      </c>
      <c r="AD175" s="49"/>
    </row>
    <row r="176" spans="2:30" x14ac:dyDescent="0.15">
      <c r="B176" s="38" t="s">
        <v>247</v>
      </c>
      <c r="C176" s="39" t="s">
        <v>248</v>
      </c>
      <c r="D176" s="39" t="s">
        <v>996</v>
      </c>
      <c r="E176" s="39" t="s">
        <v>1221</v>
      </c>
      <c r="F176" s="40" t="s">
        <v>861</v>
      </c>
      <c r="G176" s="40" t="s">
        <v>869</v>
      </c>
      <c r="H176" s="41">
        <v>3140000</v>
      </c>
      <c r="I176" s="42">
        <v>0</v>
      </c>
      <c r="J176" s="43">
        <v>0</v>
      </c>
      <c r="K176" s="41">
        <v>0</v>
      </c>
      <c r="L176" s="42">
        <v>2377909</v>
      </c>
      <c r="M176" s="43">
        <v>356089</v>
      </c>
      <c r="N176" s="41">
        <v>2733998</v>
      </c>
      <c r="O176" s="42">
        <v>0</v>
      </c>
      <c r="P176" s="43">
        <v>0</v>
      </c>
      <c r="Q176" s="41">
        <v>0</v>
      </c>
      <c r="R176" s="42">
        <v>1171</v>
      </c>
      <c r="S176" s="43">
        <v>120055</v>
      </c>
      <c r="T176" s="44">
        <v>121226</v>
      </c>
      <c r="U176" s="45">
        <v>2379080</v>
      </c>
      <c r="V176" s="43">
        <v>476144</v>
      </c>
      <c r="W176" s="44">
        <v>2855224</v>
      </c>
      <c r="X176" s="45">
        <v>284776</v>
      </c>
      <c r="Y176" s="46">
        <v>9.07</v>
      </c>
      <c r="Z176" s="47">
        <f t="shared" si="4"/>
        <v>760920</v>
      </c>
      <c r="AA176" s="46">
        <f t="shared" si="5"/>
        <v>24.23</v>
      </c>
      <c r="AB176" s="48" t="s">
        <v>874</v>
      </c>
      <c r="AC176" s="48" t="s">
        <v>857</v>
      </c>
      <c r="AD176" s="49"/>
    </row>
    <row r="177" spans="2:30" x14ac:dyDescent="0.15">
      <c r="B177" s="38" t="s">
        <v>0</v>
      </c>
      <c r="C177" s="39" t="s">
        <v>0</v>
      </c>
      <c r="D177" s="39"/>
      <c r="E177" s="39"/>
      <c r="F177" s="40"/>
      <c r="G177" s="40"/>
      <c r="H177" s="41"/>
      <c r="I177" s="42"/>
      <c r="J177" s="43"/>
      <c r="K177" s="41"/>
      <c r="L177" s="42"/>
      <c r="M177" s="43"/>
      <c r="N177" s="41"/>
      <c r="O177" s="42"/>
      <c r="P177" s="43"/>
      <c r="Q177" s="41"/>
      <c r="R177" s="42"/>
      <c r="S177" s="43"/>
      <c r="T177" s="44"/>
      <c r="U177" s="45"/>
      <c r="V177" s="43"/>
      <c r="W177" s="44"/>
      <c r="X177" s="45"/>
      <c r="Y177" s="46"/>
      <c r="Z177" s="47"/>
      <c r="AA177" s="46"/>
      <c r="AB177" s="48"/>
      <c r="AC177" s="48"/>
      <c r="AD177" s="49"/>
    </row>
    <row r="178" spans="2:30" x14ac:dyDescent="0.15">
      <c r="B178" s="38" t="s">
        <v>1081</v>
      </c>
      <c r="C178" s="39" t="s">
        <v>249</v>
      </c>
      <c r="D178" s="39" t="s">
        <v>1003</v>
      </c>
      <c r="E178" s="39"/>
      <c r="F178" s="40" t="s">
        <v>859</v>
      </c>
      <c r="G178" s="40" t="s">
        <v>867</v>
      </c>
      <c r="H178" s="41">
        <v>1120000</v>
      </c>
      <c r="I178" s="42">
        <v>0</v>
      </c>
      <c r="J178" s="43">
        <v>0</v>
      </c>
      <c r="K178" s="41">
        <v>0</v>
      </c>
      <c r="L178" s="42">
        <v>0</v>
      </c>
      <c r="M178" s="43">
        <v>0</v>
      </c>
      <c r="N178" s="41">
        <v>0</v>
      </c>
      <c r="O178" s="42">
        <v>1040000</v>
      </c>
      <c r="P178" s="43">
        <v>0</v>
      </c>
      <c r="Q178" s="41">
        <v>1040000</v>
      </c>
      <c r="R178" s="42">
        <v>0</v>
      </c>
      <c r="S178" s="43">
        <v>0</v>
      </c>
      <c r="T178" s="44">
        <v>0</v>
      </c>
      <c r="U178" s="45">
        <v>1040000</v>
      </c>
      <c r="V178" s="43">
        <v>0</v>
      </c>
      <c r="W178" s="44">
        <v>1040000</v>
      </c>
      <c r="X178" s="45">
        <v>80000</v>
      </c>
      <c r="Y178" s="46">
        <v>7.14</v>
      </c>
      <c r="Z178" s="47">
        <f t="shared" si="4"/>
        <v>80000</v>
      </c>
      <c r="AA178" s="46">
        <f t="shared" si="5"/>
        <v>7.14</v>
      </c>
      <c r="AB178" s="48" t="s">
        <v>887</v>
      </c>
      <c r="AC178" s="48" t="s">
        <v>888</v>
      </c>
      <c r="AD178" s="49"/>
    </row>
    <row r="179" spans="2:30" x14ac:dyDescent="0.15">
      <c r="B179" s="38" t="s">
        <v>250</v>
      </c>
      <c r="C179" s="39" t="s">
        <v>251</v>
      </c>
      <c r="D179" s="39" t="s">
        <v>1003</v>
      </c>
      <c r="E179" s="39" t="s">
        <v>1220</v>
      </c>
      <c r="F179" s="40" t="s">
        <v>859</v>
      </c>
      <c r="G179" s="40" t="s">
        <v>867</v>
      </c>
      <c r="H179" s="41">
        <v>560000</v>
      </c>
      <c r="I179" s="42">
        <v>0</v>
      </c>
      <c r="J179" s="43">
        <v>0</v>
      </c>
      <c r="K179" s="41">
        <v>0</v>
      </c>
      <c r="L179" s="42">
        <v>0</v>
      </c>
      <c r="M179" s="43">
        <v>0</v>
      </c>
      <c r="N179" s="41">
        <v>0</v>
      </c>
      <c r="O179" s="42">
        <v>520000</v>
      </c>
      <c r="P179" s="43">
        <v>0</v>
      </c>
      <c r="Q179" s="41">
        <v>520000</v>
      </c>
      <c r="R179" s="42">
        <v>0</v>
      </c>
      <c r="S179" s="43">
        <v>0</v>
      </c>
      <c r="T179" s="44">
        <v>0</v>
      </c>
      <c r="U179" s="45">
        <v>520000</v>
      </c>
      <c r="V179" s="43">
        <v>0</v>
      </c>
      <c r="W179" s="44">
        <v>520000</v>
      </c>
      <c r="X179" s="45">
        <v>40000</v>
      </c>
      <c r="Y179" s="46">
        <v>7.14</v>
      </c>
      <c r="Z179" s="47">
        <f t="shared" si="4"/>
        <v>40000</v>
      </c>
      <c r="AA179" s="46">
        <f t="shared" si="5"/>
        <v>7.14</v>
      </c>
      <c r="AB179" s="48" t="s">
        <v>887</v>
      </c>
      <c r="AC179" s="48" t="s">
        <v>888</v>
      </c>
      <c r="AD179" s="49"/>
    </row>
    <row r="180" spans="2:30" x14ac:dyDescent="0.15">
      <c r="B180" s="38" t="s">
        <v>252</v>
      </c>
      <c r="C180" s="39" t="s">
        <v>253</v>
      </c>
      <c r="D180" s="39" t="s">
        <v>1003</v>
      </c>
      <c r="E180" s="39" t="s">
        <v>1221</v>
      </c>
      <c r="F180" s="40" t="s">
        <v>859</v>
      </c>
      <c r="G180" s="40" t="s">
        <v>867</v>
      </c>
      <c r="H180" s="41">
        <v>560000</v>
      </c>
      <c r="I180" s="42">
        <v>0</v>
      </c>
      <c r="J180" s="43">
        <v>0</v>
      </c>
      <c r="K180" s="41">
        <v>0</v>
      </c>
      <c r="L180" s="42">
        <v>0</v>
      </c>
      <c r="M180" s="43">
        <v>0</v>
      </c>
      <c r="N180" s="41">
        <v>0</v>
      </c>
      <c r="O180" s="42">
        <v>520000</v>
      </c>
      <c r="P180" s="43">
        <v>0</v>
      </c>
      <c r="Q180" s="41">
        <v>520000</v>
      </c>
      <c r="R180" s="42">
        <v>0</v>
      </c>
      <c r="S180" s="43">
        <v>0</v>
      </c>
      <c r="T180" s="44">
        <v>0</v>
      </c>
      <c r="U180" s="45">
        <v>520000</v>
      </c>
      <c r="V180" s="43">
        <v>0</v>
      </c>
      <c r="W180" s="44">
        <v>520000</v>
      </c>
      <c r="X180" s="45">
        <v>40000</v>
      </c>
      <c r="Y180" s="46">
        <v>7.14</v>
      </c>
      <c r="Z180" s="47">
        <f t="shared" si="4"/>
        <v>40000</v>
      </c>
      <c r="AA180" s="46">
        <f t="shared" si="5"/>
        <v>7.14</v>
      </c>
      <c r="AB180" s="48" t="s">
        <v>887</v>
      </c>
      <c r="AC180" s="48" t="s">
        <v>888</v>
      </c>
      <c r="AD180" s="49"/>
    </row>
    <row r="181" spans="2:30" x14ac:dyDescent="0.15">
      <c r="B181" s="38" t="s">
        <v>0</v>
      </c>
      <c r="C181" s="39" t="s">
        <v>0</v>
      </c>
      <c r="D181" s="39"/>
      <c r="E181" s="39"/>
      <c r="F181" s="40"/>
      <c r="G181" s="40"/>
      <c r="H181" s="41"/>
      <c r="I181" s="42"/>
      <c r="J181" s="43"/>
      <c r="K181" s="41"/>
      <c r="L181" s="42"/>
      <c r="M181" s="43"/>
      <c r="N181" s="41"/>
      <c r="O181" s="42"/>
      <c r="P181" s="43"/>
      <c r="Q181" s="41"/>
      <c r="R181" s="42"/>
      <c r="S181" s="43"/>
      <c r="T181" s="44"/>
      <c r="U181" s="45"/>
      <c r="V181" s="43"/>
      <c r="W181" s="44"/>
      <c r="X181" s="45"/>
      <c r="Y181" s="46"/>
      <c r="Z181" s="47"/>
      <c r="AA181" s="46"/>
      <c r="AB181" s="48"/>
      <c r="AC181" s="48"/>
      <c r="AD181" s="49"/>
    </row>
    <row r="182" spans="2:30" x14ac:dyDescent="0.15">
      <c r="B182" s="38" t="s">
        <v>1082</v>
      </c>
      <c r="C182" s="39" t="s">
        <v>17</v>
      </c>
      <c r="D182" s="39" t="s">
        <v>897</v>
      </c>
      <c r="E182" s="39"/>
      <c r="F182" s="40" t="s">
        <v>861</v>
      </c>
      <c r="G182" s="40" t="s">
        <v>866</v>
      </c>
      <c r="H182" s="41">
        <v>12615500</v>
      </c>
      <c r="I182" s="42">
        <v>0</v>
      </c>
      <c r="J182" s="43">
        <v>0</v>
      </c>
      <c r="K182" s="41">
        <v>0</v>
      </c>
      <c r="L182" s="42">
        <v>4657206</v>
      </c>
      <c r="M182" s="43">
        <v>952389</v>
      </c>
      <c r="N182" s="41">
        <v>5609595</v>
      </c>
      <c r="O182" s="42">
        <v>1498388</v>
      </c>
      <c r="P182" s="43">
        <v>0</v>
      </c>
      <c r="Q182" s="41">
        <v>1498388</v>
      </c>
      <c r="R182" s="42">
        <v>263972</v>
      </c>
      <c r="S182" s="43">
        <v>3893700</v>
      </c>
      <c r="T182" s="44">
        <v>4157672</v>
      </c>
      <c r="U182" s="45">
        <v>6419566</v>
      </c>
      <c r="V182" s="43">
        <v>4846089</v>
      </c>
      <c r="W182" s="44">
        <v>11265655</v>
      </c>
      <c r="X182" s="45">
        <v>1349845</v>
      </c>
      <c r="Y182" s="46">
        <v>10.7</v>
      </c>
      <c r="Z182" s="47">
        <f t="shared" si="4"/>
        <v>6195934</v>
      </c>
      <c r="AA182" s="46">
        <f t="shared" si="5"/>
        <v>49.11</v>
      </c>
      <c r="AB182" s="48" t="s">
        <v>874</v>
      </c>
      <c r="AC182" s="48" t="s">
        <v>857</v>
      </c>
      <c r="AD182" s="49"/>
    </row>
    <row r="183" spans="2:30" x14ac:dyDescent="0.15">
      <c r="B183" s="38" t="s">
        <v>254</v>
      </c>
      <c r="C183" s="39" t="s">
        <v>255</v>
      </c>
      <c r="D183" s="39" t="s">
        <v>897</v>
      </c>
      <c r="E183" s="39" t="s">
        <v>1220</v>
      </c>
      <c r="F183" s="40" t="s">
        <v>861</v>
      </c>
      <c r="G183" s="40" t="s">
        <v>866</v>
      </c>
      <c r="H183" s="41">
        <v>6374000</v>
      </c>
      <c r="I183" s="42">
        <v>0</v>
      </c>
      <c r="J183" s="43">
        <v>0</v>
      </c>
      <c r="K183" s="41">
        <v>0</v>
      </c>
      <c r="L183" s="42">
        <v>2281352</v>
      </c>
      <c r="M183" s="43">
        <v>476141</v>
      </c>
      <c r="N183" s="41">
        <v>2757493</v>
      </c>
      <c r="O183" s="42">
        <v>645751</v>
      </c>
      <c r="P183" s="43">
        <v>0</v>
      </c>
      <c r="Q183" s="41">
        <v>645751</v>
      </c>
      <c r="R183" s="42">
        <v>125801</v>
      </c>
      <c r="S183" s="43">
        <v>2043836</v>
      </c>
      <c r="T183" s="44">
        <v>2169637</v>
      </c>
      <c r="U183" s="45">
        <v>3052904</v>
      </c>
      <c r="V183" s="43">
        <v>2519977</v>
      </c>
      <c r="W183" s="44">
        <v>5572881</v>
      </c>
      <c r="X183" s="45">
        <v>801119</v>
      </c>
      <c r="Y183" s="46">
        <v>12.57</v>
      </c>
      <c r="Z183" s="47">
        <f t="shared" si="4"/>
        <v>3321096</v>
      </c>
      <c r="AA183" s="46">
        <f t="shared" si="5"/>
        <v>52.1</v>
      </c>
      <c r="AB183" s="48" t="s">
        <v>874</v>
      </c>
      <c r="AC183" s="48" t="s">
        <v>857</v>
      </c>
      <c r="AD183" s="49"/>
    </row>
    <row r="184" spans="2:30" x14ac:dyDescent="0.15">
      <c r="B184" s="38" t="s">
        <v>256</v>
      </c>
      <c r="C184" s="39" t="s">
        <v>257</v>
      </c>
      <c r="D184" s="39" t="s">
        <v>897</v>
      </c>
      <c r="E184" s="39" t="s">
        <v>1221</v>
      </c>
      <c r="F184" s="40" t="s">
        <v>861</v>
      </c>
      <c r="G184" s="40" t="s">
        <v>866</v>
      </c>
      <c r="H184" s="41">
        <v>6241500</v>
      </c>
      <c r="I184" s="42">
        <v>0</v>
      </c>
      <c r="J184" s="43">
        <v>0</v>
      </c>
      <c r="K184" s="41">
        <v>0</v>
      </c>
      <c r="L184" s="42">
        <v>2375854</v>
      </c>
      <c r="M184" s="43">
        <v>476248</v>
      </c>
      <c r="N184" s="41">
        <v>2852102</v>
      </c>
      <c r="O184" s="42">
        <v>852637</v>
      </c>
      <c r="P184" s="43">
        <v>0</v>
      </c>
      <c r="Q184" s="41">
        <v>852637</v>
      </c>
      <c r="R184" s="42">
        <v>138171</v>
      </c>
      <c r="S184" s="43">
        <v>1849864</v>
      </c>
      <c r="T184" s="44">
        <v>1988035</v>
      </c>
      <c r="U184" s="45">
        <v>3366662</v>
      </c>
      <c r="V184" s="43">
        <v>2326112</v>
      </c>
      <c r="W184" s="44">
        <v>5692774</v>
      </c>
      <c r="X184" s="45">
        <v>548726</v>
      </c>
      <c r="Y184" s="46">
        <v>8.7899999999999991</v>
      </c>
      <c r="Z184" s="47">
        <f t="shared" si="4"/>
        <v>2874838</v>
      </c>
      <c r="AA184" s="46">
        <f t="shared" si="5"/>
        <v>46.06</v>
      </c>
      <c r="AB184" s="48" t="s">
        <v>874</v>
      </c>
      <c r="AC184" s="48" t="s">
        <v>857</v>
      </c>
      <c r="AD184" s="49"/>
    </row>
    <row r="185" spans="2:30" x14ac:dyDescent="0.15">
      <c r="B185" s="38" t="s">
        <v>0</v>
      </c>
      <c r="C185" s="39" t="s">
        <v>0</v>
      </c>
      <c r="D185" s="39"/>
      <c r="E185" s="39"/>
      <c r="F185" s="40"/>
      <c r="G185" s="40"/>
      <c r="H185" s="41"/>
      <c r="I185" s="42"/>
      <c r="J185" s="43"/>
      <c r="K185" s="41"/>
      <c r="L185" s="42"/>
      <c r="M185" s="43"/>
      <c r="N185" s="41"/>
      <c r="O185" s="42"/>
      <c r="P185" s="43"/>
      <c r="Q185" s="41"/>
      <c r="R185" s="42"/>
      <c r="S185" s="43"/>
      <c r="T185" s="44"/>
      <c r="U185" s="45"/>
      <c r="V185" s="43"/>
      <c r="W185" s="44"/>
      <c r="X185" s="45"/>
      <c r="Y185" s="46"/>
      <c r="Z185" s="47"/>
      <c r="AA185" s="46"/>
      <c r="AB185" s="48"/>
      <c r="AC185" s="48"/>
      <c r="AD185" s="49"/>
    </row>
    <row r="186" spans="2:30" x14ac:dyDescent="0.15">
      <c r="B186" s="38" t="s">
        <v>1083</v>
      </c>
      <c r="C186" s="39" t="s">
        <v>258</v>
      </c>
      <c r="D186" s="39" t="s">
        <v>953</v>
      </c>
      <c r="E186" s="39"/>
      <c r="F186" s="40" t="s">
        <v>860</v>
      </c>
      <c r="G186" s="40" t="s">
        <v>864</v>
      </c>
      <c r="H186" s="41">
        <v>8970000</v>
      </c>
      <c r="I186" s="42">
        <v>0</v>
      </c>
      <c r="J186" s="43">
        <v>0</v>
      </c>
      <c r="K186" s="41">
        <v>0</v>
      </c>
      <c r="L186" s="42">
        <v>4486086</v>
      </c>
      <c r="M186" s="43">
        <v>1071500</v>
      </c>
      <c r="N186" s="41">
        <v>5557586</v>
      </c>
      <c r="O186" s="42">
        <v>1500000</v>
      </c>
      <c r="P186" s="43">
        <v>0</v>
      </c>
      <c r="Q186" s="41">
        <v>1500000</v>
      </c>
      <c r="R186" s="42">
        <v>150705</v>
      </c>
      <c r="S186" s="43">
        <v>408399</v>
      </c>
      <c r="T186" s="44">
        <v>559104</v>
      </c>
      <c r="U186" s="45">
        <v>6136791</v>
      </c>
      <c r="V186" s="43">
        <v>1479899</v>
      </c>
      <c r="W186" s="44">
        <v>7616690</v>
      </c>
      <c r="X186" s="45">
        <v>1353310</v>
      </c>
      <c r="Y186" s="46">
        <v>15.09</v>
      </c>
      <c r="Z186" s="47">
        <f t="shared" si="4"/>
        <v>2833209</v>
      </c>
      <c r="AA186" s="46">
        <f t="shared" si="5"/>
        <v>31.59</v>
      </c>
      <c r="AB186" s="48" t="s">
        <v>874</v>
      </c>
      <c r="AC186" s="48" t="s">
        <v>857</v>
      </c>
      <c r="AD186" s="49"/>
    </row>
    <row r="187" spans="2:30" x14ac:dyDescent="0.15">
      <c r="B187" s="38" t="s">
        <v>259</v>
      </c>
      <c r="C187" s="39" t="s">
        <v>260</v>
      </c>
      <c r="D187" s="39" t="s">
        <v>953</v>
      </c>
      <c r="E187" s="39" t="s">
        <v>1220</v>
      </c>
      <c r="F187" s="40" t="s">
        <v>860</v>
      </c>
      <c r="G187" s="40" t="s">
        <v>864</v>
      </c>
      <c r="H187" s="41">
        <v>4485000</v>
      </c>
      <c r="I187" s="42">
        <v>0</v>
      </c>
      <c r="J187" s="43">
        <v>0</v>
      </c>
      <c r="K187" s="41">
        <v>0</v>
      </c>
      <c r="L187" s="42">
        <v>2191420</v>
      </c>
      <c r="M187" s="43">
        <v>534451</v>
      </c>
      <c r="N187" s="41">
        <v>2725871</v>
      </c>
      <c r="O187" s="42">
        <v>750000</v>
      </c>
      <c r="P187" s="43">
        <v>0</v>
      </c>
      <c r="Q187" s="41">
        <v>750000</v>
      </c>
      <c r="R187" s="42">
        <v>57605</v>
      </c>
      <c r="S187" s="43">
        <v>201352</v>
      </c>
      <c r="T187" s="44">
        <v>258957</v>
      </c>
      <c r="U187" s="45">
        <v>2999025</v>
      </c>
      <c r="V187" s="43">
        <v>735803</v>
      </c>
      <c r="W187" s="44">
        <v>3734828</v>
      </c>
      <c r="X187" s="45">
        <v>750172</v>
      </c>
      <c r="Y187" s="46">
        <v>16.73</v>
      </c>
      <c r="Z187" s="47">
        <f t="shared" si="4"/>
        <v>1485975</v>
      </c>
      <c r="AA187" s="46">
        <f t="shared" si="5"/>
        <v>33.130000000000003</v>
      </c>
      <c r="AB187" s="48" t="s">
        <v>874</v>
      </c>
      <c r="AC187" s="48" t="s">
        <v>857</v>
      </c>
      <c r="AD187" s="49"/>
    </row>
    <row r="188" spans="2:30" x14ac:dyDescent="0.15">
      <c r="B188" s="38" t="s">
        <v>261</v>
      </c>
      <c r="C188" s="39" t="s">
        <v>262</v>
      </c>
      <c r="D188" s="39" t="s">
        <v>953</v>
      </c>
      <c r="E188" s="39" t="s">
        <v>1221</v>
      </c>
      <c r="F188" s="40" t="s">
        <v>860</v>
      </c>
      <c r="G188" s="40" t="s">
        <v>864</v>
      </c>
      <c r="H188" s="41">
        <v>4485000</v>
      </c>
      <c r="I188" s="42">
        <v>0</v>
      </c>
      <c r="J188" s="43">
        <v>0</v>
      </c>
      <c r="K188" s="41">
        <v>0</v>
      </c>
      <c r="L188" s="42">
        <v>2294666</v>
      </c>
      <c r="M188" s="43">
        <v>537049</v>
      </c>
      <c r="N188" s="41">
        <v>2831715</v>
      </c>
      <c r="O188" s="42">
        <v>750000</v>
      </c>
      <c r="P188" s="43">
        <v>0</v>
      </c>
      <c r="Q188" s="41">
        <v>750000</v>
      </c>
      <c r="R188" s="42">
        <v>93100</v>
      </c>
      <c r="S188" s="43">
        <v>207047</v>
      </c>
      <c r="T188" s="44">
        <v>300147</v>
      </c>
      <c r="U188" s="45">
        <v>3137766</v>
      </c>
      <c r="V188" s="43">
        <v>744096</v>
      </c>
      <c r="W188" s="44">
        <v>3881862</v>
      </c>
      <c r="X188" s="45">
        <v>603138</v>
      </c>
      <c r="Y188" s="46">
        <v>13.45</v>
      </c>
      <c r="Z188" s="47">
        <f t="shared" si="4"/>
        <v>1347234</v>
      </c>
      <c r="AA188" s="46">
        <f t="shared" si="5"/>
        <v>30.04</v>
      </c>
      <c r="AB188" s="48" t="s">
        <v>874</v>
      </c>
      <c r="AC188" s="48" t="s">
        <v>857</v>
      </c>
      <c r="AD188" s="49"/>
    </row>
    <row r="189" spans="2:30" x14ac:dyDescent="0.15">
      <c r="B189" s="38" t="s">
        <v>0</v>
      </c>
      <c r="C189" s="39" t="s">
        <v>0</v>
      </c>
      <c r="D189" s="39"/>
      <c r="E189" s="39"/>
      <c r="F189" s="40"/>
      <c r="G189" s="40"/>
      <c r="H189" s="41"/>
      <c r="I189" s="42"/>
      <c r="J189" s="43"/>
      <c r="K189" s="41"/>
      <c r="L189" s="42"/>
      <c r="M189" s="43"/>
      <c r="N189" s="41"/>
      <c r="O189" s="42"/>
      <c r="P189" s="43"/>
      <c r="Q189" s="41"/>
      <c r="R189" s="42"/>
      <c r="S189" s="43"/>
      <c r="T189" s="44"/>
      <c r="U189" s="45"/>
      <c r="V189" s="43"/>
      <c r="W189" s="44"/>
      <c r="X189" s="45"/>
      <c r="Y189" s="46"/>
      <c r="Z189" s="47"/>
      <c r="AA189" s="46"/>
      <c r="AB189" s="48"/>
      <c r="AC189" s="48"/>
      <c r="AD189" s="49"/>
    </row>
    <row r="190" spans="2:30" x14ac:dyDescent="0.15">
      <c r="B190" s="38" t="s">
        <v>1084</v>
      </c>
      <c r="C190" s="39" t="s">
        <v>263</v>
      </c>
      <c r="D190" s="39" t="s">
        <v>886</v>
      </c>
      <c r="E190" s="39"/>
      <c r="F190" s="40" t="s">
        <v>860</v>
      </c>
      <c r="G190" s="40" t="s">
        <v>870</v>
      </c>
      <c r="H190" s="41">
        <v>4400000</v>
      </c>
      <c r="I190" s="42">
        <v>0</v>
      </c>
      <c r="J190" s="43">
        <v>0</v>
      </c>
      <c r="K190" s="41">
        <v>0</v>
      </c>
      <c r="L190" s="42">
        <v>3326535</v>
      </c>
      <c r="M190" s="43">
        <v>630369</v>
      </c>
      <c r="N190" s="41">
        <v>3956904</v>
      </c>
      <c r="O190" s="42">
        <v>0</v>
      </c>
      <c r="P190" s="43">
        <v>0</v>
      </c>
      <c r="Q190" s="41">
        <v>0</v>
      </c>
      <c r="R190" s="42">
        <v>1790</v>
      </c>
      <c r="S190" s="43">
        <v>113311</v>
      </c>
      <c r="T190" s="44">
        <v>115101</v>
      </c>
      <c r="U190" s="45">
        <v>3328325</v>
      </c>
      <c r="V190" s="43">
        <v>743680</v>
      </c>
      <c r="W190" s="44">
        <v>4072005</v>
      </c>
      <c r="X190" s="45">
        <v>327995</v>
      </c>
      <c r="Y190" s="46">
        <v>7.45</v>
      </c>
      <c r="Z190" s="47">
        <f t="shared" si="4"/>
        <v>1071675</v>
      </c>
      <c r="AA190" s="46">
        <f t="shared" si="5"/>
        <v>24.36</v>
      </c>
      <c r="AB190" s="48" t="s">
        <v>887</v>
      </c>
      <c r="AC190" s="48" t="s">
        <v>857</v>
      </c>
      <c r="AD190" s="49"/>
    </row>
    <row r="191" spans="2:30" x14ac:dyDescent="0.15">
      <c r="B191" s="38" t="s">
        <v>264</v>
      </c>
      <c r="C191" s="39" t="s">
        <v>265</v>
      </c>
      <c r="D191" s="39" t="s">
        <v>886</v>
      </c>
      <c r="E191" s="39" t="s">
        <v>1220</v>
      </c>
      <c r="F191" s="40" t="s">
        <v>860</v>
      </c>
      <c r="G191" s="40" t="s">
        <v>870</v>
      </c>
      <c r="H191" s="41">
        <v>2200000</v>
      </c>
      <c r="I191" s="42">
        <v>0</v>
      </c>
      <c r="J191" s="43">
        <v>0</v>
      </c>
      <c r="K191" s="41">
        <v>0</v>
      </c>
      <c r="L191" s="42">
        <v>1681715</v>
      </c>
      <c r="M191" s="43">
        <v>330042</v>
      </c>
      <c r="N191" s="41">
        <v>2011757</v>
      </c>
      <c r="O191" s="42">
        <v>0</v>
      </c>
      <c r="P191" s="43">
        <v>0</v>
      </c>
      <c r="Q191" s="41">
        <v>0</v>
      </c>
      <c r="R191" s="42">
        <v>1790</v>
      </c>
      <c r="S191" s="43">
        <v>58181</v>
      </c>
      <c r="T191" s="44">
        <v>59971</v>
      </c>
      <c r="U191" s="45">
        <v>1683505</v>
      </c>
      <c r="V191" s="43">
        <v>388223</v>
      </c>
      <c r="W191" s="44">
        <v>2071728</v>
      </c>
      <c r="X191" s="45">
        <v>128272</v>
      </c>
      <c r="Y191" s="46">
        <v>5.83</v>
      </c>
      <c r="Z191" s="47">
        <f t="shared" si="4"/>
        <v>516495</v>
      </c>
      <c r="AA191" s="46">
        <f t="shared" si="5"/>
        <v>23.48</v>
      </c>
      <c r="AB191" s="48" t="s">
        <v>887</v>
      </c>
      <c r="AC191" s="48" t="s">
        <v>857</v>
      </c>
      <c r="AD191" s="49"/>
    </row>
    <row r="192" spans="2:30" x14ac:dyDescent="0.15">
      <c r="B192" s="38" t="s">
        <v>266</v>
      </c>
      <c r="C192" s="39" t="s">
        <v>267</v>
      </c>
      <c r="D192" s="39" t="s">
        <v>886</v>
      </c>
      <c r="E192" s="39" t="s">
        <v>1221</v>
      </c>
      <c r="F192" s="40" t="s">
        <v>860</v>
      </c>
      <c r="G192" s="40" t="s">
        <v>870</v>
      </c>
      <c r="H192" s="41">
        <v>2200000</v>
      </c>
      <c r="I192" s="42">
        <v>0</v>
      </c>
      <c r="J192" s="43">
        <v>0</v>
      </c>
      <c r="K192" s="41">
        <v>0</v>
      </c>
      <c r="L192" s="42">
        <v>1644820</v>
      </c>
      <c r="M192" s="43">
        <v>300327</v>
      </c>
      <c r="N192" s="41">
        <v>1945147</v>
      </c>
      <c r="O192" s="42">
        <v>0</v>
      </c>
      <c r="P192" s="43">
        <v>0</v>
      </c>
      <c r="Q192" s="41">
        <v>0</v>
      </c>
      <c r="R192" s="42">
        <v>0</v>
      </c>
      <c r="S192" s="43">
        <v>55130</v>
      </c>
      <c r="T192" s="44">
        <v>55130</v>
      </c>
      <c r="U192" s="45">
        <v>1644820</v>
      </c>
      <c r="V192" s="43">
        <v>355457</v>
      </c>
      <c r="W192" s="44">
        <v>2000277</v>
      </c>
      <c r="X192" s="45">
        <v>199723</v>
      </c>
      <c r="Y192" s="46">
        <v>9.08</v>
      </c>
      <c r="Z192" s="47">
        <f t="shared" si="4"/>
        <v>555180</v>
      </c>
      <c r="AA192" s="46">
        <f t="shared" si="5"/>
        <v>25.24</v>
      </c>
      <c r="AB192" s="48" t="s">
        <v>887</v>
      </c>
      <c r="AC192" s="48" t="s">
        <v>857</v>
      </c>
      <c r="AD192" s="49"/>
    </row>
    <row r="193" spans="2:30" x14ac:dyDescent="0.15">
      <c r="B193" s="38" t="s">
        <v>0</v>
      </c>
      <c r="C193" s="39" t="s">
        <v>0</v>
      </c>
      <c r="D193" s="39"/>
      <c r="E193" s="39"/>
      <c r="F193" s="40"/>
      <c r="G193" s="40"/>
      <c r="H193" s="41"/>
      <c r="I193" s="42"/>
      <c r="J193" s="43"/>
      <c r="K193" s="41"/>
      <c r="L193" s="42"/>
      <c r="M193" s="43"/>
      <c r="N193" s="41"/>
      <c r="O193" s="42"/>
      <c r="P193" s="43"/>
      <c r="Q193" s="41"/>
      <c r="R193" s="42"/>
      <c r="S193" s="43"/>
      <c r="T193" s="44"/>
      <c r="U193" s="45"/>
      <c r="V193" s="43"/>
      <c r="W193" s="44"/>
      <c r="X193" s="45"/>
      <c r="Y193" s="46"/>
      <c r="Z193" s="47"/>
      <c r="AA193" s="46"/>
      <c r="AB193" s="48"/>
      <c r="AC193" s="48"/>
      <c r="AD193" s="49"/>
    </row>
    <row r="194" spans="2:30" x14ac:dyDescent="0.15">
      <c r="B194" s="38" t="s">
        <v>1085</v>
      </c>
      <c r="C194" s="39" t="s">
        <v>268</v>
      </c>
      <c r="D194" s="39" t="s">
        <v>889</v>
      </c>
      <c r="E194" s="39"/>
      <c r="F194" s="40" t="s">
        <v>861</v>
      </c>
      <c r="G194" s="40" t="s">
        <v>868</v>
      </c>
      <c r="H194" s="41">
        <v>320000</v>
      </c>
      <c r="I194" s="42">
        <v>0</v>
      </c>
      <c r="J194" s="43">
        <v>0</v>
      </c>
      <c r="K194" s="41">
        <v>0</v>
      </c>
      <c r="L194" s="42">
        <v>402419</v>
      </c>
      <c r="M194" s="43">
        <v>63268</v>
      </c>
      <c r="N194" s="41">
        <v>465687</v>
      </c>
      <c r="O194" s="42">
        <v>0</v>
      </c>
      <c r="P194" s="43">
        <v>0</v>
      </c>
      <c r="Q194" s="41">
        <v>0</v>
      </c>
      <c r="R194" s="42">
        <v>5367</v>
      </c>
      <c r="S194" s="43">
        <v>22119</v>
      </c>
      <c r="T194" s="44">
        <v>27486</v>
      </c>
      <c r="U194" s="45">
        <v>407786</v>
      </c>
      <c r="V194" s="43">
        <v>85387</v>
      </c>
      <c r="W194" s="44">
        <v>493173</v>
      </c>
      <c r="X194" s="45">
        <v>-173173</v>
      </c>
      <c r="Y194" s="46">
        <v>-54.12</v>
      </c>
      <c r="Z194" s="47">
        <f t="shared" si="4"/>
        <v>-87786</v>
      </c>
      <c r="AA194" s="46">
        <f t="shared" si="5"/>
        <v>-27.43</v>
      </c>
      <c r="AB194" s="48" t="s">
        <v>874</v>
      </c>
      <c r="AC194" s="48" t="s">
        <v>857</v>
      </c>
      <c r="AD194" s="49"/>
    </row>
    <row r="195" spans="2:30" x14ac:dyDescent="0.15">
      <c r="B195" s="38" t="s">
        <v>269</v>
      </c>
      <c r="C195" s="39" t="s">
        <v>270</v>
      </c>
      <c r="D195" s="39" t="s">
        <v>889</v>
      </c>
      <c r="E195" s="39" t="s">
        <v>1220</v>
      </c>
      <c r="F195" s="40" t="s">
        <v>861</v>
      </c>
      <c r="G195" s="40" t="s">
        <v>868</v>
      </c>
      <c r="H195" s="41">
        <v>160000</v>
      </c>
      <c r="I195" s="42">
        <v>0</v>
      </c>
      <c r="J195" s="43">
        <v>0</v>
      </c>
      <c r="K195" s="41">
        <v>0</v>
      </c>
      <c r="L195" s="42">
        <v>225576</v>
      </c>
      <c r="M195" s="43">
        <v>36787</v>
      </c>
      <c r="N195" s="41">
        <v>262363</v>
      </c>
      <c r="O195" s="42">
        <v>0</v>
      </c>
      <c r="P195" s="43">
        <v>0</v>
      </c>
      <c r="Q195" s="41">
        <v>0</v>
      </c>
      <c r="R195" s="42">
        <v>5367</v>
      </c>
      <c r="S195" s="43">
        <v>13191</v>
      </c>
      <c r="T195" s="44">
        <v>18558</v>
      </c>
      <c r="U195" s="45">
        <v>230943</v>
      </c>
      <c r="V195" s="43">
        <v>49978</v>
      </c>
      <c r="W195" s="44">
        <v>280921</v>
      </c>
      <c r="X195" s="45">
        <v>-120921</v>
      </c>
      <c r="Y195" s="46">
        <v>-75.58</v>
      </c>
      <c r="Z195" s="47">
        <f t="shared" si="4"/>
        <v>-70943</v>
      </c>
      <c r="AA195" s="46">
        <f t="shared" si="5"/>
        <v>-44.34</v>
      </c>
      <c r="AB195" s="48" t="s">
        <v>874</v>
      </c>
      <c r="AC195" s="48" t="s">
        <v>857</v>
      </c>
      <c r="AD195" s="49"/>
    </row>
    <row r="196" spans="2:30" x14ac:dyDescent="0.15">
      <c r="B196" s="38" t="s">
        <v>271</v>
      </c>
      <c r="C196" s="39" t="s">
        <v>272</v>
      </c>
      <c r="D196" s="39" t="s">
        <v>889</v>
      </c>
      <c r="E196" s="39" t="s">
        <v>1221</v>
      </c>
      <c r="F196" s="40" t="s">
        <v>861</v>
      </c>
      <c r="G196" s="40" t="s">
        <v>868</v>
      </c>
      <c r="H196" s="41">
        <v>160000</v>
      </c>
      <c r="I196" s="42">
        <v>0</v>
      </c>
      <c r="J196" s="43">
        <v>0</v>
      </c>
      <c r="K196" s="41">
        <v>0</v>
      </c>
      <c r="L196" s="42">
        <v>176843</v>
      </c>
      <c r="M196" s="43">
        <v>26481</v>
      </c>
      <c r="N196" s="41">
        <v>203324</v>
      </c>
      <c r="O196" s="42">
        <v>0</v>
      </c>
      <c r="P196" s="43">
        <v>0</v>
      </c>
      <c r="Q196" s="41">
        <v>0</v>
      </c>
      <c r="R196" s="42">
        <v>0</v>
      </c>
      <c r="S196" s="43">
        <v>8928</v>
      </c>
      <c r="T196" s="44">
        <v>8928</v>
      </c>
      <c r="U196" s="45">
        <v>176843</v>
      </c>
      <c r="V196" s="43">
        <v>35409</v>
      </c>
      <c r="W196" s="44">
        <v>212252</v>
      </c>
      <c r="X196" s="45">
        <v>-52252</v>
      </c>
      <c r="Y196" s="46">
        <v>-32.659999999999997</v>
      </c>
      <c r="Z196" s="47">
        <f t="shared" si="4"/>
        <v>-16843</v>
      </c>
      <c r="AA196" s="46">
        <f t="shared" si="5"/>
        <v>-10.53</v>
      </c>
      <c r="AB196" s="48" t="s">
        <v>874</v>
      </c>
      <c r="AC196" s="48" t="s">
        <v>857</v>
      </c>
      <c r="AD196" s="49"/>
    </row>
    <row r="197" spans="2:30" x14ac:dyDescent="0.15">
      <c r="B197" s="38" t="s">
        <v>0</v>
      </c>
      <c r="C197" s="39" t="s">
        <v>0</v>
      </c>
      <c r="D197" s="39"/>
      <c r="E197" s="39"/>
      <c r="F197" s="40"/>
      <c r="G197" s="40"/>
      <c r="H197" s="41"/>
      <c r="I197" s="42"/>
      <c r="J197" s="43"/>
      <c r="K197" s="41"/>
      <c r="L197" s="42"/>
      <c r="M197" s="43"/>
      <c r="N197" s="41"/>
      <c r="O197" s="42"/>
      <c r="P197" s="43"/>
      <c r="Q197" s="41"/>
      <c r="R197" s="42"/>
      <c r="S197" s="43"/>
      <c r="T197" s="44"/>
      <c r="U197" s="45"/>
      <c r="V197" s="43"/>
      <c r="W197" s="44"/>
      <c r="X197" s="45"/>
      <c r="Y197" s="46"/>
      <c r="Z197" s="47"/>
      <c r="AA197" s="46"/>
      <c r="AB197" s="48"/>
      <c r="AC197" s="48"/>
      <c r="AD197" s="49"/>
    </row>
    <row r="198" spans="2:30" x14ac:dyDescent="0.15">
      <c r="B198" s="38" t="s">
        <v>1086</v>
      </c>
      <c r="C198" s="39" t="s">
        <v>273</v>
      </c>
      <c r="D198" s="39" t="s">
        <v>929</v>
      </c>
      <c r="E198" s="39"/>
      <c r="F198" s="40" t="s">
        <v>860</v>
      </c>
      <c r="G198" s="40" t="s">
        <v>867</v>
      </c>
      <c r="H198" s="41">
        <v>1381000</v>
      </c>
      <c r="I198" s="42">
        <v>0</v>
      </c>
      <c r="J198" s="43">
        <v>0</v>
      </c>
      <c r="K198" s="41">
        <v>0</v>
      </c>
      <c r="L198" s="42">
        <v>916556</v>
      </c>
      <c r="M198" s="43">
        <v>143380</v>
      </c>
      <c r="N198" s="41">
        <v>1059936</v>
      </c>
      <c r="O198" s="42">
        <v>0</v>
      </c>
      <c r="P198" s="43">
        <v>0</v>
      </c>
      <c r="Q198" s="41">
        <v>0</v>
      </c>
      <c r="R198" s="42">
        <v>650</v>
      </c>
      <c r="S198" s="43">
        <v>49951</v>
      </c>
      <c r="T198" s="44">
        <v>50601</v>
      </c>
      <c r="U198" s="45">
        <v>917206</v>
      </c>
      <c r="V198" s="43">
        <v>193331</v>
      </c>
      <c r="W198" s="44">
        <v>1110537</v>
      </c>
      <c r="X198" s="45">
        <v>270463</v>
      </c>
      <c r="Y198" s="46">
        <v>19.579999999999998</v>
      </c>
      <c r="Z198" s="47">
        <f t="shared" si="4"/>
        <v>463794</v>
      </c>
      <c r="AA198" s="46">
        <f t="shared" si="5"/>
        <v>33.58</v>
      </c>
      <c r="AB198" s="48" t="s">
        <v>877</v>
      </c>
      <c r="AC198" s="48" t="s">
        <v>857</v>
      </c>
      <c r="AD198" s="49"/>
    </row>
    <row r="199" spans="2:30" x14ac:dyDescent="0.15">
      <c r="B199" s="38" t="s">
        <v>274</v>
      </c>
      <c r="C199" s="39" t="s">
        <v>275</v>
      </c>
      <c r="D199" s="39" t="s">
        <v>929</v>
      </c>
      <c r="E199" s="39" t="s">
        <v>1220</v>
      </c>
      <c r="F199" s="40" t="s">
        <v>860</v>
      </c>
      <c r="G199" s="40" t="s">
        <v>867</v>
      </c>
      <c r="H199" s="41">
        <v>708000</v>
      </c>
      <c r="I199" s="42">
        <v>0</v>
      </c>
      <c r="J199" s="43">
        <v>0</v>
      </c>
      <c r="K199" s="41">
        <v>0</v>
      </c>
      <c r="L199" s="42">
        <v>459573</v>
      </c>
      <c r="M199" s="43">
        <v>74947</v>
      </c>
      <c r="N199" s="41">
        <v>534520</v>
      </c>
      <c r="O199" s="42">
        <v>0</v>
      </c>
      <c r="P199" s="43">
        <v>0</v>
      </c>
      <c r="Q199" s="41">
        <v>0</v>
      </c>
      <c r="R199" s="42">
        <v>650</v>
      </c>
      <c r="S199" s="43">
        <v>26880</v>
      </c>
      <c r="T199" s="44">
        <v>27530</v>
      </c>
      <c r="U199" s="45">
        <v>460223</v>
      </c>
      <c r="V199" s="43">
        <v>101827</v>
      </c>
      <c r="W199" s="44">
        <v>562050</v>
      </c>
      <c r="X199" s="45">
        <v>145950</v>
      </c>
      <c r="Y199" s="46">
        <v>20.61</v>
      </c>
      <c r="Z199" s="47">
        <f t="shared" ref="Z199:Z262" si="6">H199-U199</f>
        <v>247777</v>
      </c>
      <c r="AA199" s="46">
        <f t="shared" ref="AA199:AA262" si="7">IF(H199=0,0,ROUND(Z199/H199%,2))</f>
        <v>35</v>
      </c>
      <c r="AB199" s="48" t="s">
        <v>877</v>
      </c>
      <c r="AC199" s="48" t="s">
        <v>857</v>
      </c>
      <c r="AD199" s="49"/>
    </row>
    <row r="200" spans="2:30" x14ac:dyDescent="0.15">
      <c r="B200" s="38" t="s">
        <v>276</v>
      </c>
      <c r="C200" s="39" t="s">
        <v>277</v>
      </c>
      <c r="D200" s="39" t="s">
        <v>929</v>
      </c>
      <c r="E200" s="39" t="s">
        <v>1221</v>
      </c>
      <c r="F200" s="40" t="s">
        <v>860</v>
      </c>
      <c r="G200" s="40" t="s">
        <v>867</v>
      </c>
      <c r="H200" s="41">
        <v>673000</v>
      </c>
      <c r="I200" s="42">
        <v>0</v>
      </c>
      <c r="J200" s="43">
        <v>0</v>
      </c>
      <c r="K200" s="41">
        <v>0</v>
      </c>
      <c r="L200" s="42">
        <v>456983</v>
      </c>
      <c r="M200" s="43">
        <v>68433</v>
      </c>
      <c r="N200" s="41">
        <v>525416</v>
      </c>
      <c r="O200" s="42">
        <v>0</v>
      </c>
      <c r="P200" s="43">
        <v>0</v>
      </c>
      <c r="Q200" s="41">
        <v>0</v>
      </c>
      <c r="R200" s="42">
        <v>0</v>
      </c>
      <c r="S200" s="43">
        <v>23071</v>
      </c>
      <c r="T200" s="44">
        <v>23071</v>
      </c>
      <c r="U200" s="45">
        <v>456983</v>
      </c>
      <c r="V200" s="43">
        <v>91504</v>
      </c>
      <c r="W200" s="44">
        <v>548487</v>
      </c>
      <c r="X200" s="45">
        <v>124513</v>
      </c>
      <c r="Y200" s="46">
        <v>18.5</v>
      </c>
      <c r="Z200" s="47">
        <f t="shared" si="6"/>
        <v>216017</v>
      </c>
      <c r="AA200" s="46">
        <f t="shared" si="7"/>
        <v>32.1</v>
      </c>
      <c r="AB200" s="48" t="s">
        <v>877</v>
      </c>
      <c r="AC200" s="48" t="s">
        <v>857</v>
      </c>
      <c r="AD200" s="49"/>
    </row>
    <row r="201" spans="2:30" x14ac:dyDescent="0.15">
      <c r="B201" s="38" t="s">
        <v>0</v>
      </c>
      <c r="C201" s="39" t="s">
        <v>0</v>
      </c>
      <c r="D201" s="39"/>
      <c r="E201" s="39"/>
      <c r="F201" s="40"/>
      <c r="G201" s="40"/>
      <c r="H201" s="41"/>
      <c r="I201" s="42"/>
      <c r="J201" s="43"/>
      <c r="K201" s="41"/>
      <c r="L201" s="42"/>
      <c r="M201" s="43"/>
      <c r="N201" s="41"/>
      <c r="O201" s="42"/>
      <c r="P201" s="43"/>
      <c r="Q201" s="41"/>
      <c r="R201" s="42"/>
      <c r="S201" s="43"/>
      <c r="T201" s="44"/>
      <c r="U201" s="45"/>
      <c r="V201" s="43"/>
      <c r="W201" s="44"/>
      <c r="X201" s="45"/>
      <c r="Y201" s="46"/>
      <c r="Z201" s="47"/>
      <c r="AA201" s="46"/>
      <c r="AB201" s="48"/>
      <c r="AC201" s="48"/>
      <c r="AD201" s="49"/>
    </row>
    <row r="202" spans="2:30" x14ac:dyDescent="0.15">
      <c r="B202" s="38" t="s">
        <v>1087</v>
      </c>
      <c r="C202" s="39" t="s">
        <v>278</v>
      </c>
      <c r="D202" s="39" t="s">
        <v>1006</v>
      </c>
      <c r="E202" s="39"/>
      <c r="F202" s="40" t="s">
        <v>859</v>
      </c>
      <c r="G202" s="40" t="s">
        <v>867</v>
      </c>
      <c r="H202" s="41">
        <v>0</v>
      </c>
      <c r="I202" s="42">
        <v>0</v>
      </c>
      <c r="J202" s="43">
        <v>0</v>
      </c>
      <c r="K202" s="41">
        <v>0</v>
      </c>
      <c r="L202" s="42">
        <v>895734</v>
      </c>
      <c r="M202" s="43">
        <v>138376</v>
      </c>
      <c r="N202" s="41">
        <v>1034110</v>
      </c>
      <c r="O202" s="42">
        <v>0</v>
      </c>
      <c r="P202" s="43">
        <v>0</v>
      </c>
      <c r="Q202" s="41">
        <v>0</v>
      </c>
      <c r="R202" s="42">
        <v>60155</v>
      </c>
      <c r="S202" s="43">
        <v>47770</v>
      </c>
      <c r="T202" s="44">
        <v>107925</v>
      </c>
      <c r="U202" s="45">
        <v>955889</v>
      </c>
      <c r="V202" s="43">
        <v>186146</v>
      </c>
      <c r="W202" s="44">
        <v>1142035</v>
      </c>
      <c r="X202" s="45">
        <v>-1142035</v>
      </c>
      <c r="Y202" s="46">
        <v>0</v>
      </c>
      <c r="Z202" s="47">
        <f t="shared" si="6"/>
        <v>-955889</v>
      </c>
      <c r="AA202" s="46">
        <f t="shared" si="7"/>
        <v>0</v>
      </c>
      <c r="AB202" s="48" t="s">
        <v>874</v>
      </c>
      <c r="AC202" s="48" t="s">
        <v>857</v>
      </c>
      <c r="AD202" s="49"/>
    </row>
    <row r="203" spans="2:30" x14ac:dyDescent="0.15">
      <c r="B203" s="38" t="s">
        <v>279</v>
      </c>
      <c r="C203" s="39" t="s">
        <v>280</v>
      </c>
      <c r="D203" s="39" t="s">
        <v>1006</v>
      </c>
      <c r="E203" s="39" t="s">
        <v>1220</v>
      </c>
      <c r="F203" s="40" t="s">
        <v>859</v>
      </c>
      <c r="G203" s="40" t="s">
        <v>867</v>
      </c>
      <c r="H203" s="41">
        <v>0</v>
      </c>
      <c r="I203" s="42">
        <v>0</v>
      </c>
      <c r="J203" s="43">
        <v>0</v>
      </c>
      <c r="K203" s="41">
        <v>0</v>
      </c>
      <c r="L203" s="42">
        <v>317987</v>
      </c>
      <c r="M203" s="43">
        <v>51858</v>
      </c>
      <c r="N203" s="41">
        <v>369845</v>
      </c>
      <c r="O203" s="42">
        <v>0</v>
      </c>
      <c r="P203" s="43">
        <v>0</v>
      </c>
      <c r="Q203" s="41">
        <v>0</v>
      </c>
      <c r="R203" s="42">
        <v>39672</v>
      </c>
      <c r="S203" s="43">
        <v>18599</v>
      </c>
      <c r="T203" s="44">
        <v>58271</v>
      </c>
      <c r="U203" s="45">
        <v>357659</v>
      </c>
      <c r="V203" s="43">
        <v>70457</v>
      </c>
      <c r="W203" s="44">
        <v>428116</v>
      </c>
      <c r="X203" s="45">
        <v>-428116</v>
      </c>
      <c r="Y203" s="46">
        <v>0</v>
      </c>
      <c r="Z203" s="47">
        <f t="shared" si="6"/>
        <v>-357659</v>
      </c>
      <c r="AA203" s="46">
        <f t="shared" si="7"/>
        <v>0</v>
      </c>
      <c r="AB203" s="48" t="s">
        <v>874</v>
      </c>
      <c r="AC203" s="48" t="s">
        <v>857</v>
      </c>
      <c r="AD203" s="49"/>
    </row>
    <row r="204" spans="2:30" x14ac:dyDescent="0.15">
      <c r="B204" s="38" t="s">
        <v>281</v>
      </c>
      <c r="C204" s="39" t="s">
        <v>282</v>
      </c>
      <c r="D204" s="39" t="s">
        <v>1006</v>
      </c>
      <c r="E204" s="39" t="s">
        <v>1221</v>
      </c>
      <c r="F204" s="40" t="s">
        <v>859</v>
      </c>
      <c r="G204" s="40" t="s">
        <v>867</v>
      </c>
      <c r="H204" s="41">
        <v>0</v>
      </c>
      <c r="I204" s="42">
        <v>0</v>
      </c>
      <c r="J204" s="43">
        <v>0</v>
      </c>
      <c r="K204" s="41">
        <v>0</v>
      </c>
      <c r="L204" s="42">
        <v>577747</v>
      </c>
      <c r="M204" s="43">
        <v>86518</v>
      </c>
      <c r="N204" s="41">
        <v>664265</v>
      </c>
      <c r="O204" s="42">
        <v>0</v>
      </c>
      <c r="P204" s="43">
        <v>0</v>
      </c>
      <c r="Q204" s="41">
        <v>0</v>
      </c>
      <c r="R204" s="42">
        <v>20483</v>
      </c>
      <c r="S204" s="43">
        <v>29171</v>
      </c>
      <c r="T204" s="44">
        <v>49654</v>
      </c>
      <c r="U204" s="45">
        <v>598230</v>
      </c>
      <c r="V204" s="43">
        <v>115689</v>
      </c>
      <c r="W204" s="44">
        <v>713919</v>
      </c>
      <c r="X204" s="45">
        <v>-713919</v>
      </c>
      <c r="Y204" s="46">
        <v>0</v>
      </c>
      <c r="Z204" s="47">
        <f t="shared" si="6"/>
        <v>-598230</v>
      </c>
      <c r="AA204" s="46">
        <f t="shared" si="7"/>
        <v>0</v>
      </c>
      <c r="AB204" s="48" t="s">
        <v>874</v>
      </c>
      <c r="AC204" s="48" t="s">
        <v>857</v>
      </c>
      <c r="AD204" s="49"/>
    </row>
    <row r="205" spans="2:30" x14ac:dyDescent="0.15">
      <c r="B205" s="38" t="s">
        <v>0</v>
      </c>
      <c r="C205" s="39" t="s">
        <v>0</v>
      </c>
      <c r="D205" s="39"/>
      <c r="E205" s="39"/>
      <c r="F205" s="40"/>
      <c r="G205" s="40"/>
      <c r="H205" s="41"/>
      <c r="I205" s="42"/>
      <c r="J205" s="43"/>
      <c r="K205" s="41"/>
      <c r="L205" s="42"/>
      <c r="M205" s="43"/>
      <c r="N205" s="41"/>
      <c r="O205" s="42"/>
      <c r="P205" s="43"/>
      <c r="Q205" s="41"/>
      <c r="R205" s="42"/>
      <c r="S205" s="43"/>
      <c r="T205" s="44"/>
      <c r="U205" s="45"/>
      <c r="V205" s="43"/>
      <c r="W205" s="44"/>
      <c r="X205" s="45"/>
      <c r="Y205" s="46"/>
      <c r="Z205" s="47"/>
      <c r="AA205" s="46"/>
      <c r="AB205" s="48"/>
      <c r="AC205" s="48"/>
      <c r="AD205" s="49"/>
    </row>
    <row r="206" spans="2:30" x14ac:dyDescent="0.15">
      <c r="B206" s="38" t="s">
        <v>1088</v>
      </c>
      <c r="C206" s="39" t="s">
        <v>283</v>
      </c>
      <c r="D206" s="39" t="s">
        <v>929</v>
      </c>
      <c r="E206" s="39"/>
      <c r="F206" s="40" t="s">
        <v>860</v>
      </c>
      <c r="G206" s="40" t="s">
        <v>867</v>
      </c>
      <c r="H206" s="41">
        <v>1499166</v>
      </c>
      <c r="I206" s="42">
        <v>0</v>
      </c>
      <c r="J206" s="43">
        <v>0</v>
      </c>
      <c r="K206" s="41">
        <v>0</v>
      </c>
      <c r="L206" s="42">
        <v>1062510</v>
      </c>
      <c r="M206" s="43">
        <v>166284</v>
      </c>
      <c r="N206" s="41">
        <v>1228794</v>
      </c>
      <c r="O206" s="42">
        <v>0</v>
      </c>
      <c r="P206" s="43">
        <v>0</v>
      </c>
      <c r="Q206" s="41">
        <v>0</v>
      </c>
      <c r="R206" s="42">
        <v>0</v>
      </c>
      <c r="S206" s="43">
        <v>57954</v>
      </c>
      <c r="T206" s="44">
        <v>57954</v>
      </c>
      <c r="U206" s="45">
        <v>1062510</v>
      </c>
      <c r="V206" s="43">
        <v>224238</v>
      </c>
      <c r="W206" s="44">
        <v>1286748</v>
      </c>
      <c r="X206" s="45">
        <v>212418</v>
      </c>
      <c r="Y206" s="46">
        <v>14.17</v>
      </c>
      <c r="Z206" s="47">
        <f t="shared" si="6"/>
        <v>436656</v>
      </c>
      <c r="AA206" s="46">
        <f t="shared" si="7"/>
        <v>29.13</v>
      </c>
      <c r="AB206" s="48" t="s">
        <v>877</v>
      </c>
      <c r="AC206" s="48" t="s">
        <v>857</v>
      </c>
      <c r="AD206" s="49"/>
    </row>
    <row r="207" spans="2:30" x14ac:dyDescent="0.15">
      <c r="B207" s="38" t="s">
        <v>284</v>
      </c>
      <c r="C207" s="39" t="s">
        <v>285</v>
      </c>
      <c r="D207" s="39" t="s">
        <v>929</v>
      </c>
      <c r="E207" s="39" t="s">
        <v>1220</v>
      </c>
      <c r="F207" s="40" t="s">
        <v>860</v>
      </c>
      <c r="G207" s="40" t="s">
        <v>867</v>
      </c>
      <c r="H207" s="41">
        <v>787083</v>
      </c>
      <c r="I207" s="42">
        <v>0</v>
      </c>
      <c r="J207" s="43">
        <v>0</v>
      </c>
      <c r="K207" s="41">
        <v>0</v>
      </c>
      <c r="L207" s="42">
        <v>538220</v>
      </c>
      <c r="M207" s="43">
        <v>87773</v>
      </c>
      <c r="N207" s="41">
        <v>625993</v>
      </c>
      <c r="O207" s="42">
        <v>0</v>
      </c>
      <c r="P207" s="43">
        <v>0</v>
      </c>
      <c r="Q207" s="41">
        <v>0</v>
      </c>
      <c r="R207" s="42">
        <v>0</v>
      </c>
      <c r="S207" s="43">
        <v>31483</v>
      </c>
      <c r="T207" s="44">
        <v>31483</v>
      </c>
      <c r="U207" s="45">
        <v>538220</v>
      </c>
      <c r="V207" s="43">
        <v>119256</v>
      </c>
      <c r="W207" s="44">
        <v>657476</v>
      </c>
      <c r="X207" s="45">
        <v>129607</v>
      </c>
      <c r="Y207" s="46">
        <v>16.47</v>
      </c>
      <c r="Z207" s="47">
        <f t="shared" si="6"/>
        <v>248863</v>
      </c>
      <c r="AA207" s="46">
        <f t="shared" si="7"/>
        <v>31.62</v>
      </c>
      <c r="AB207" s="48" t="s">
        <v>877</v>
      </c>
      <c r="AC207" s="48" t="s">
        <v>857</v>
      </c>
      <c r="AD207" s="49"/>
    </row>
    <row r="208" spans="2:30" x14ac:dyDescent="0.15">
      <c r="B208" s="38" t="s">
        <v>286</v>
      </c>
      <c r="C208" s="39" t="s">
        <v>287</v>
      </c>
      <c r="D208" s="39" t="s">
        <v>929</v>
      </c>
      <c r="E208" s="39" t="s">
        <v>1221</v>
      </c>
      <c r="F208" s="40" t="s">
        <v>860</v>
      </c>
      <c r="G208" s="40" t="s">
        <v>867</v>
      </c>
      <c r="H208" s="41">
        <v>712083</v>
      </c>
      <c r="I208" s="42">
        <v>0</v>
      </c>
      <c r="J208" s="43">
        <v>0</v>
      </c>
      <c r="K208" s="41">
        <v>0</v>
      </c>
      <c r="L208" s="42">
        <v>524290</v>
      </c>
      <c r="M208" s="43">
        <v>78511</v>
      </c>
      <c r="N208" s="41">
        <v>602801</v>
      </c>
      <c r="O208" s="42">
        <v>0</v>
      </c>
      <c r="P208" s="43">
        <v>0</v>
      </c>
      <c r="Q208" s="41">
        <v>0</v>
      </c>
      <c r="R208" s="42">
        <v>0</v>
      </c>
      <c r="S208" s="43">
        <v>26471</v>
      </c>
      <c r="T208" s="44">
        <v>26471</v>
      </c>
      <c r="U208" s="45">
        <v>524290</v>
      </c>
      <c r="V208" s="43">
        <v>104982</v>
      </c>
      <c r="W208" s="44">
        <v>629272</v>
      </c>
      <c r="X208" s="45">
        <v>82811</v>
      </c>
      <c r="Y208" s="46">
        <v>11.63</v>
      </c>
      <c r="Z208" s="47">
        <f t="shared" si="6"/>
        <v>187793</v>
      </c>
      <c r="AA208" s="46">
        <f t="shared" si="7"/>
        <v>26.37</v>
      </c>
      <c r="AB208" s="48" t="s">
        <v>877</v>
      </c>
      <c r="AC208" s="48" t="s">
        <v>857</v>
      </c>
      <c r="AD208" s="49"/>
    </row>
    <row r="209" spans="2:30" x14ac:dyDescent="0.15">
      <c r="B209" s="38" t="s">
        <v>0</v>
      </c>
      <c r="C209" s="39" t="s">
        <v>0</v>
      </c>
      <c r="D209" s="39"/>
      <c r="E209" s="39"/>
      <c r="F209" s="40"/>
      <c r="G209" s="40"/>
      <c r="H209" s="41"/>
      <c r="I209" s="42"/>
      <c r="J209" s="43"/>
      <c r="K209" s="41"/>
      <c r="L209" s="42"/>
      <c r="M209" s="43"/>
      <c r="N209" s="41"/>
      <c r="O209" s="42"/>
      <c r="P209" s="43"/>
      <c r="Q209" s="41"/>
      <c r="R209" s="42"/>
      <c r="S209" s="43"/>
      <c r="T209" s="44"/>
      <c r="U209" s="45"/>
      <c r="V209" s="43"/>
      <c r="W209" s="44"/>
      <c r="X209" s="45"/>
      <c r="Y209" s="46"/>
      <c r="Z209" s="47"/>
      <c r="AA209" s="46"/>
      <c r="AB209" s="48"/>
      <c r="AC209" s="48"/>
      <c r="AD209" s="49"/>
    </row>
    <row r="210" spans="2:30" x14ac:dyDescent="0.15">
      <c r="B210" s="38" t="s">
        <v>1089</v>
      </c>
      <c r="C210" s="39" t="s">
        <v>288</v>
      </c>
      <c r="D210" s="39" t="s">
        <v>897</v>
      </c>
      <c r="E210" s="39"/>
      <c r="F210" s="40" t="s">
        <v>861</v>
      </c>
      <c r="G210" s="40" t="s">
        <v>873</v>
      </c>
      <c r="H210" s="41">
        <v>1711930</v>
      </c>
      <c r="I210" s="42">
        <v>0</v>
      </c>
      <c r="J210" s="43">
        <v>0</v>
      </c>
      <c r="K210" s="41">
        <v>0</v>
      </c>
      <c r="L210" s="42">
        <v>1107543</v>
      </c>
      <c r="M210" s="43">
        <v>209803</v>
      </c>
      <c r="N210" s="41">
        <v>1317346</v>
      </c>
      <c r="O210" s="42">
        <v>0</v>
      </c>
      <c r="P210" s="43">
        <v>0</v>
      </c>
      <c r="Q210" s="41">
        <v>0</v>
      </c>
      <c r="R210" s="42">
        <v>0</v>
      </c>
      <c r="S210" s="43">
        <v>37723</v>
      </c>
      <c r="T210" s="44">
        <v>37723</v>
      </c>
      <c r="U210" s="45">
        <v>1107543</v>
      </c>
      <c r="V210" s="43">
        <v>247526</v>
      </c>
      <c r="W210" s="44">
        <v>1355069</v>
      </c>
      <c r="X210" s="45">
        <v>356861</v>
      </c>
      <c r="Y210" s="46">
        <v>20.85</v>
      </c>
      <c r="Z210" s="47">
        <f t="shared" si="6"/>
        <v>604387</v>
      </c>
      <c r="AA210" s="46">
        <f t="shared" si="7"/>
        <v>35.299999999999997</v>
      </c>
      <c r="AB210" s="48" t="s">
        <v>877</v>
      </c>
      <c r="AC210" s="48" t="s">
        <v>857</v>
      </c>
      <c r="AD210" s="49"/>
    </row>
    <row r="211" spans="2:30" x14ac:dyDescent="0.15">
      <c r="B211" s="38" t="s">
        <v>289</v>
      </c>
      <c r="C211" s="39" t="s">
        <v>290</v>
      </c>
      <c r="D211" s="39" t="s">
        <v>897</v>
      </c>
      <c r="E211" s="39" t="s">
        <v>1220</v>
      </c>
      <c r="F211" s="40" t="s">
        <v>861</v>
      </c>
      <c r="G211" s="40" t="s">
        <v>873</v>
      </c>
      <c r="H211" s="41">
        <v>826650</v>
      </c>
      <c r="I211" s="42">
        <v>0</v>
      </c>
      <c r="J211" s="43">
        <v>0</v>
      </c>
      <c r="K211" s="41">
        <v>0</v>
      </c>
      <c r="L211" s="42">
        <v>554703</v>
      </c>
      <c r="M211" s="43">
        <v>108862</v>
      </c>
      <c r="N211" s="41">
        <v>663565</v>
      </c>
      <c r="O211" s="42">
        <v>0</v>
      </c>
      <c r="P211" s="43">
        <v>0</v>
      </c>
      <c r="Q211" s="41">
        <v>0</v>
      </c>
      <c r="R211" s="42">
        <v>0</v>
      </c>
      <c r="S211" s="43">
        <v>19193</v>
      </c>
      <c r="T211" s="44">
        <v>19193</v>
      </c>
      <c r="U211" s="45">
        <v>554703</v>
      </c>
      <c r="V211" s="43">
        <v>128055</v>
      </c>
      <c r="W211" s="44">
        <v>682758</v>
      </c>
      <c r="X211" s="45">
        <v>143892</v>
      </c>
      <c r="Y211" s="46">
        <v>17.41</v>
      </c>
      <c r="Z211" s="47">
        <f t="shared" si="6"/>
        <v>271947</v>
      </c>
      <c r="AA211" s="46">
        <f t="shared" si="7"/>
        <v>32.9</v>
      </c>
      <c r="AB211" s="48" t="s">
        <v>877</v>
      </c>
      <c r="AC211" s="48" t="s">
        <v>857</v>
      </c>
      <c r="AD211" s="49"/>
    </row>
    <row r="212" spans="2:30" x14ac:dyDescent="0.15">
      <c r="B212" s="38" t="s">
        <v>291</v>
      </c>
      <c r="C212" s="39" t="s">
        <v>292</v>
      </c>
      <c r="D212" s="39" t="s">
        <v>897</v>
      </c>
      <c r="E212" s="39" t="s">
        <v>1221</v>
      </c>
      <c r="F212" s="40" t="s">
        <v>861</v>
      </c>
      <c r="G212" s="40" t="s">
        <v>873</v>
      </c>
      <c r="H212" s="41">
        <v>885280</v>
      </c>
      <c r="I212" s="42">
        <v>0</v>
      </c>
      <c r="J212" s="43">
        <v>0</v>
      </c>
      <c r="K212" s="41">
        <v>0</v>
      </c>
      <c r="L212" s="42">
        <v>552840</v>
      </c>
      <c r="M212" s="43">
        <v>100941</v>
      </c>
      <c r="N212" s="41">
        <v>653781</v>
      </c>
      <c r="O212" s="42">
        <v>0</v>
      </c>
      <c r="P212" s="43">
        <v>0</v>
      </c>
      <c r="Q212" s="41">
        <v>0</v>
      </c>
      <c r="R212" s="42">
        <v>0</v>
      </c>
      <c r="S212" s="43">
        <v>18530</v>
      </c>
      <c r="T212" s="44">
        <v>18530</v>
      </c>
      <c r="U212" s="45">
        <v>552840</v>
      </c>
      <c r="V212" s="43">
        <v>119471</v>
      </c>
      <c r="W212" s="44">
        <v>672311</v>
      </c>
      <c r="X212" s="45">
        <v>212969</v>
      </c>
      <c r="Y212" s="46">
        <v>24.06</v>
      </c>
      <c r="Z212" s="47">
        <f t="shared" si="6"/>
        <v>332440</v>
      </c>
      <c r="AA212" s="46">
        <f t="shared" si="7"/>
        <v>37.549999999999997</v>
      </c>
      <c r="AB212" s="48" t="s">
        <v>877</v>
      </c>
      <c r="AC212" s="48" t="s">
        <v>857</v>
      </c>
      <c r="AD212" s="49"/>
    </row>
    <row r="213" spans="2:30" x14ac:dyDescent="0.15">
      <c r="B213" s="38" t="s">
        <v>0</v>
      </c>
      <c r="C213" s="39" t="s">
        <v>0</v>
      </c>
      <c r="D213" s="39"/>
      <c r="E213" s="39"/>
      <c r="F213" s="40"/>
      <c r="G213" s="40"/>
      <c r="H213" s="41"/>
      <c r="I213" s="42"/>
      <c r="J213" s="43"/>
      <c r="K213" s="41"/>
      <c r="L213" s="42"/>
      <c r="M213" s="43"/>
      <c r="N213" s="41"/>
      <c r="O213" s="42"/>
      <c r="P213" s="43"/>
      <c r="Q213" s="41"/>
      <c r="R213" s="42"/>
      <c r="S213" s="43"/>
      <c r="T213" s="44"/>
      <c r="U213" s="45"/>
      <c r="V213" s="43"/>
      <c r="W213" s="44"/>
      <c r="X213" s="45"/>
      <c r="Y213" s="46"/>
      <c r="Z213" s="47"/>
      <c r="AA213" s="46"/>
      <c r="AB213" s="48"/>
      <c r="AC213" s="48"/>
      <c r="AD213" s="49"/>
    </row>
    <row r="214" spans="2:30" x14ac:dyDescent="0.15">
      <c r="B214" s="38" t="s">
        <v>1090</v>
      </c>
      <c r="C214" s="39" t="s">
        <v>293</v>
      </c>
      <c r="D214" s="39" t="s">
        <v>999</v>
      </c>
      <c r="E214" s="39"/>
      <c r="F214" s="40" t="s">
        <v>861</v>
      </c>
      <c r="G214" s="40" t="s">
        <v>869</v>
      </c>
      <c r="H214" s="41">
        <v>1328750</v>
      </c>
      <c r="I214" s="42">
        <v>0</v>
      </c>
      <c r="J214" s="43">
        <v>0</v>
      </c>
      <c r="K214" s="41">
        <v>0</v>
      </c>
      <c r="L214" s="42">
        <v>692626</v>
      </c>
      <c r="M214" s="43">
        <v>108444</v>
      </c>
      <c r="N214" s="41">
        <v>801070</v>
      </c>
      <c r="O214" s="42">
        <v>0</v>
      </c>
      <c r="P214" s="43">
        <v>0</v>
      </c>
      <c r="Q214" s="41">
        <v>0</v>
      </c>
      <c r="R214" s="42">
        <v>11746</v>
      </c>
      <c r="S214" s="43">
        <v>37808</v>
      </c>
      <c r="T214" s="44">
        <v>49554</v>
      </c>
      <c r="U214" s="45">
        <v>704372</v>
      </c>
      <c r="V214" s="43">
        <v>146252</v>
      </c>
      <c r="W214" s="44">
        <v>850624</v>
      </c>
      <c r="X214" s="45">
        <v>478126</v>
      </c>
      <c r="Y214" s="46">
        <v>35.979999999999997</v>
      </c>
      <c r="Z214" s="47">
        <f t="shared" si="6"/>
        <v>624378</v>
      </c>
      <c r="AA214" s="46">
        <f t="shared" si="7"/>
        <v>46.99</v>
      </c>
      <c r="AB214" s="48" t="s">
        <v>877</v>
      </c>
      <c r="AC214" s="48" t="s">
        <v>857</v>
      </c>
      <c r="AD214" s="49"/>
    </row>
    <row r="215" spans="2:30" x14ac:dyDescent="0.15">
      <c r="B215" s="38" t="s">
        <v>294</v>
      </c>
      <c r="C215" s="39" t="s">
        <v>295</v>
      </c>
      <c r="D215" s="39" t="s">
        <v>999</v>
      </c>
      <c r="E215" s="39" t="s">
        <v>1220</v>
      </c>
      <c r="F215" s="40" t="s">
        <v>861</v>
      </c>
      <c r="G215" s="40" t="s">
        <v>869</v>
      </c>
      <c r="H215" s="41">
        <v>700000</v>
      </c>
      <c r="I215" s="42">
        <v>0</v>
      </c>
      <c r="J215" s="43">
        <v>0</v>
      </c>
      <c r="K215" s="41">
        <v>0</v>
      </c>
      <c r="L215" s="42">
        <v>354614</v>
      </c>
      <c r="M215" s="43">
        <v>57829</v>
      </c>
      <c r="N215" s="41">
        <v>412443</v>
      </c>
      <c r="O215" s="42">
        <v>0</v>
      </c>
      <c r="P215" s="43">
        <v>0</v>
      </c>
      <c r="Q215" s="41">
        <v>0</v>
      </c>
      <c r="R215" s="42">
        <v>5034</v>
      </c>
      <c r="S215" s="43">
        <v>20741</v>
      </c>
      <c r="T215" s="44">
        <v>25775</v>
      </c>
      <c r="U215" s="45">
        <v>359648</v>
      </c>
      <c r="V215" s="43">
        <v>78570</v>
      </c>
      <c r="W215" s="44">
        <v>438218</v>
      </c>
      <c r="X215" s="45">
        <v>261782</v>
      </c>
      <c r="Y215" s="46">
        <v>37.4</v>
      </c>
      <c r="Z215" s="47">
        <f t="shared" si="6"/>
        <v>340352</v>
      </c>
      <c r="AA215" s="46">
        <f t="shared" si="7"/>
        <v>48.62</v>
      </c>
      <c r="AB215" s="48" t="s">
        <v>877</v>
      </c>
      <c r="AC215" s="48" t="s">
        <v>857</v>
      </c>
      <c r="AD215" s="49"/>
    </row>
    <row r="216" spans="2:30" x14ac:dyDescent="0.15">
      <c r="B216" s="38" t="s">
        <v>296</v>
      </c>
      <c r="C216" s="39" t="s">
        <v>297</v>
      </c>
      <c r="D216" s="39" t="s">
        <v>999</v>
      </c>
      <c r="E216" s="39" t="s">
        <v>1221</v>
      </c>
      <c r="F216" s="40" t="s">
        <v>861</v>
      </c>
      <c r="G216" s="40" t="s">
        <v>869</v>
      </c>
      <c r="H216" s="41">
        <v>628750</v>
      </c>
      <c r="I216" s="42">
        <v>0</v>
      </c>
      <c r="J216" s="43">
        <v>0</v>
      </c>
      <c r="K216" s="41">
        <v>0</v>
      </c>
      <c r="L216" s="42">
        <v>338012</v>
      </c>
      <c r="M216" s="43">
        <v>50615</v>
      </c>
      <c r="N216" s="41">
        <v>388627</v>
      </c>
      <c r="O216" s="42">
        <v>0</v>
      </c>
      <c r="P216" s="43">
        <v>0</v>
      </c>
      <c r="Q216" s="41">
        <v>0</v>
      </c>
      <c r="R216" s="42">
        <v>6712</v>
      </c>
      <c r="S216" s="43">
        <v>17067</v>
      </c>
      <c r="T216" s="44">
        <v>23779</v>
      </c>
      <c r="U216" s="45">
        <v>344724</v>
      </c>
      <c r="V216" s="43">
        <v>67682</v>
      </c>
      <c r="W216" s="44">
        <v>412406</v>
      </c>
      <c r="X216" s="45">
        <v>216344</v>
      </c>
      <c r="Y216" s="46">
        <v>34.409999999999997</v>
      </c>
      <c r="Z216" s="47">
        <f t="shared" si="6"/>
        <v>284026</v>
      </c>
      <c r="AA216" s="46">
        <f t="shared" si="7"/>
        <v>45.17</v>
      </c>
      <c r="AB216" s="48" t="s">
        <v>877</v>
      </c>
      <c r="AC216" s="48" t="s">
        <v>857</v>
      </c>
      <c r="AD216" s="49"/>
    </row>
    <row r="217" spans="2:30" x14ac:dyDescent="0.15">
      <c r="B217" s="38" t="s">
        <v>0</v>
      </c>
      <c r="C217" s="39" t="s">
        <v>0</v>
      </c>
      <c r="D217" s="39"/>
      <c r="E217" s="39"/>
      <c r="F217" s="40"/>
      <c r="G217" s="40"/>
      <c r="H217" s="41"/>
      <c r="I217" s="42"/>
      <c r="J217" s="43"/>
      <c r="K217" s="41"/>
      <c r="L217" s="42"/>
      <c r="M217" s="43"/>
      <c r="N217" s="41"/>
      <c r="O217" s="42"/>
      <c r="P217" s="43"/>
      <c r="Q217" s="41"/>
      <c r="R217" s="42"/>
      <c r="S217" s="43"/>
      <c r="T217" s="44"/>
      <c r="U217" s="45"/>
      <c r="V217" s="43"/>
      <c r="W217" s="44"/>
      <c r="X217" s="45"/>
      <c r="Y217" s="46"/>
      <c r="Z217" s="47"/>
      <c r="AA217" s="46"/>
      <c r="AB217" s="48"/>
      <c r="AC217" s="48"/>
      <c r="AD217" s="49"/>
    </row>
    <row r="218" spans="2:30" x14ac:dyDescent="0.15">
      <c r="B218" s="38" t="s">
        <v>1091</v>
      </c>
      <c r="C218" s="39" t="s">
        <v>298</v>
      </c>
      <c r="D218" s="39" t="s">
        <v>876</v>
      </c>
      <c r="E218" s="39"/>
      <c r="F218" s="40" t="s">
        <v>861</v>
      </c>
      <c r="G218" s="40" t="s">
        <v>873</v>
      </c>
      <c r="H218" s="41">
        <v>1140000</v>
      </c>
      <c r="I218" s="42">
        <v>0</v>
      </c>
      <c r="J218" s="43">
        <v>0</v>
      </c>
      <c r="K218" s="41">
        <v>0</v>
      </c>
      <c r="L218" s="42">
        <v>559255</v>
      </c>
      <c r="M218" s="43">
        <v>105846</v>
      </c>
      <c r="N218" s="41">
        <v>665101</v>
      </c>
      <c r="O218" s="42">
        <v>0</v>
      </c>
      <c r="P218" s="43">
        <v>0</v>
      </c>
      <c r="Q218" s="41">
        <v>0</v>
      </c>
      <c r="R218" s="42">
        <v>3200</v>
      </c>
      <c r="S218" s="43">
        <v>19037</v>
      </c>
      <c r="T218" s="44">
        <v>22237</v>
      </c>
      <c r="U218" s="45">
        <v>562455</v>
      </c>
      <c r="V218" s="43">
        <v>124883</v>
      </c>
      <c r="W218" s="44">
        <v>687338</v>
      </c>
      <c r="X218" s="45">
        <v>452662</v>
      </c>
      <c r="Y218" s="46">
        <v>39.71</v>
      </c>
      <c r="Z218" s="47">
        <f t="shared" si="6"/>
        <v>577545</v>
      </c>
      <c r="AA218" s="46">
        <f t="shared" si="7"/>
        <v>50.66</v>
      </c>
      <c r="AB218" s="48" t="s">
        <v>877</v>
      </c>
      <c r="AC218" s="48" t="s">
        <v>857</v>
      </c>
      <c r="AD218" s="49"/>
    </row>
    <row r="219" spans="2:30" x14ac:dyDescent="0.15">
      <c r="B219" s="38" t="s">
        <v>299</v>
      </c>
      <c r="C219" s="39" t="s">
        <v>300</v>
      </c>
      <c r="D219" s="39" t="s">
        <v>876</v>
      </c>
      <c r="E219" s="39" t="s">
        <v>1220</v>
      </c>
      <c r="F219" s="40" t="s">
        <v>861</v>
      </c>
      <c r="G219" s="40" t="s">
        <v>873</v>
      </c>
      <c r="H219" s="41">
        <v>570000</v>
      </c>
      <c r="I219" s="42">
        <v>0</v>
      </c>
      <c r="J219" s="43">
        <v>0</v>
      </c>
      <c r="K219" s="41">
        <v>0</v>
      </c>
      <c r="L219" s="42">
        <v>273141</v>
      </c>
      <c r="M219" s="43">
        <v>53605</v>
      </c>
      <c r="N219" s="41">
        <v>326746</v>
      </c>
      <c r="O219" s="42">
        <v>0</v>
      </c>
      <c r="P219" s="43">
        <v>0</v>
      </c>
      <c r="Q219" s="41">
        <v>0</v>
      </c>
      <c r="R219" s="42">
        <v>2400</v>
      </c>
      <c r="S219" s="43">
        <v>9450</v>
      </c>
      <c r="T219" s="44">
        <v>11850</v>
      </c>
      <c r="U219" s="45">
        <v>275541</v>
      </c>
      <c r="V219" s="43">
        <v>63055</v>
      </c>
      <c r="W219" s="44">
        <v>338596</v>
      </c>
      <c r="X219" s="45">
        <v>231404</v>
      </c>
      <c r="Y219" s="46">
        <v>40.6</v>
      </c>
      <c r="Z219" s="47">
        <f t="shared" si="6"/>
        <v>294459</v>
      </c>
      <c r="AA219" s="46">
        <f t="shared" si="7"/>
        <v>51.66</v>
      </c>
      <c r="AB219" s="48" t="s">
        <v>877</v>
      </c>
      <c r="AC219" s="48" t="s">
        <v>857</v>
      </c>
      <c r="AD219" s="49"/>
    </row>
    <row r="220" spans="2:30" x14ac:dyDescent="0.15">
      <c r="B220" s="38" t="s">
        <v>301</v>
      </c>
      <c r="C220" s="39" t="s">
        <v>302</v>
      </c>
      <c r="D220" s="39" t="s">
        <v>876</v>
      </c>
      <c r="E220" s="39" t="s">
        <v>1221</v>
      </c>
      <c r="F220" s="40" t="s">
        <v>861</v>
      </c>
      <c r="G220" s="40" t="s">
        <v>873</v>
      </c>
      <c r="H220" s="41">
        <v>570000</v>
      </c>
      <c r="I220" s="42">
        <v>0</v>
      </c>
      <c r="J220" s="43">
        <v>0</v>
      </c>
      <c r="K220" s="41">
        <v>0</v>
      </c>
      <c r="L220" s="42">
        <v>286114</v>
      </c>
      <c r="M220" s="43">
        <v>52241</v>
      </c>
      <c r="N220" s="41">
        <v>338355</v>
      </c>
      <c r="O220" s="42">
        <v>0</v>
      </c>
      <c r="P220" s="43">
        <v>0</v>
      </c>
      <c r="Q220" s="41">
        <v>0</v>
      </c>
      <c r="R220" s="42">
        <v>800</v>
      </c>
      <c r="S220" s="43">
        <v>9587</v>
      </c>
      <c r="T220" s="44">
        <v>10387</v>
      </c>
      <c r="U220" s="45">
        <v>286914</v>
      </c>
      <c r="V220" s="43">
        <v>61828</v>
      </c>
      <c r="W220" s="44">
        <v>348742</v>
      </c>
      <c r="X220" s="45">
        <v>221258</v>
      </c>
      <c r="Y220" s="46">
        <v>38.82</v>
      </c>
      <c r="Z220" s="47">
        <f t="shared" si="6"/>
        <v>283086</v>
      </c>
      <c r="AA220" s="46">
        <f t="shared" si="7"/>
        <v>49.66</v>
      </c>
      <c r="AB220" s="48" t="s">
        <v>877</v>
      </c>
      <c r="AC220" s="48" t="s">
        <v>857</v>
      </c>
      <c r="AD220" s="49"/>
    </row>
    <row r="221" spans="2:30" x14ac:dyDescent="0.15">
      <c r="B221" s="38" t="s">
        <v>0</v>
      </c>
      <c r="C221" s="39" t="s">
        <v>0</v>
      </c>
      <c r="D221" s="39"/>
      <c r="E221" s="39"/>
      <c r="F221" s="40"/>
      <c r="G221" s="40"/>
      <c r="H221" s="41"/>
      <c r="I221" s="42"/>
      <c r="J221" s="43"/>
      <c r="K221" s="41"/>
      <c r="L221" s="42"/>
      <c r="M221" s="43"/>
      <c r="N221" s="41"/>
      <c r="O221" s="42"/>
      <c r="P221" s="43"/>
      <c r="Q221" s="41"/>
      <c r="R221" s="42"/>
      <c r="S221" s="43"/>
      <c r="T221" s="44"/>
      <c r="U221" s="45"/>
      <c r="V221" s="43"/>
      <c r="W221" s="44"/>
      <c r="X221" s="45"/>
      <c r="Y221" s="46"/>
      <c r="Z221" s="47"/>
      <c r="AA221" s="46"/>
      <c r="AB221" s="48"/>
      <c r="AC221" s="48"/>
      <c r="AD221" s="49"/>
    </row>
    <row r="222" spans="2:30" x14ac:dyDescent="0.15">
      <c r="B222" s="38" t="s">
        <v>1092</v>
      </c>
      <c r="C222" s="39" t="s">
        <v>303</v>
      </c>
      <c r="D222" s="39" t="s">
        <v>896</v>
      </c>
      <c r="E222" s="39"/>
      <c r="F222" s="40" t="s">
        <v>859</v>
      </c>
      <c r="G222" s="40" t="s">
        <v>873</v>
      </c>
      <c r="H222" s="41">
        <v>1361650</v>
      </c>
      <c r="I222" s="42">
        <v>0</v>
      </c>
      <c r="J222" s="43">
        <v>0</v>
      </c>
      <c r="K222" s="41">
        <v>0</v>
      </c>
      <c r="L222" s="42">
        <v>920022</v>
      </c>
      <c r="M222" s="43">
        <v>173890</v>
      </c>
      <c r="N222" s="41">
        <v>1093912</v>
      </c>
      <c r="O222" s="42">
        <v>0</v>
      </c>
      <c r="P222" s="43">
        <v>0</v>
      </c>
      <c r="Q222" s="41">
        <v>0</v>
      </c>
      <c r="R222" s="42">
        <v>1296</v>
      </c>
      <c r="S222" s="43">
        <v>31305</v>
      </c>
      <c r="T222" s="44">
        <v>32601</v>
      </c>
      <c r="U222" s="45">
        <v>921318</v>
      </c>
      <c r="V222" s="43">
        <v>205195</v>
      </c>
      <c r="W222" s="44">
        <v>1126513</v>
      </c>
      <c r="X222" s="45">
        <v>235137</v>
      </c>
      <c r="Y222" s="46">
        <v>17.27</v>
      </c>
      <c r="Z222" s="47">
        <f t="shared" si="6"/>
        <v>440332</v>
      </c>
      <c r="AA222" s="46">
        <f t="shared" si="7"/>
        <v>32.340000000000003</v>
      </c>
      <c r="AB222" s="48" t="s">
        <v>877</v>
      </c>
      <c r="AC222" s="48" t="s">
        <v>857</v>
      </c>
      <c r="AD222" s="49"/>
    </row>
    <row r="223" spans="2:30" x14ac:dyDescent="0.15">
      <c r="B223" s="38" t="s">
        <v>304</v>
      </c>
      <c r="C223" s="39" t="s">
        <v>305</v>
      </c>
      <c r="D223" s="39" t="s">
        <v>896</v>
      </c>
      <c r="E223" s="39" t="s">
        <v>1220</v>
      </c>
      <c r="F223" s="40" t="s">
        <v>859</v>
      </c>
      <c r="G223" s="40" t="s">
        <v>873</v>
      </c>
      <c r="H223" s="41">
        <v>640000</v>
      </c>
      <c r="I223" s="42">
        <v>0</v>
      </c>
      <c r="J223" s="43">
        <v>0</v>
      </c>
      <c r="K223" s="41">
        <v>0</v>
      </c>
      <c r="L223" s="42">
        <v>432066</v>
      </c>
      <c r="M223" s="43">
        <v>84794</v>
      </c>
      <c r="N223" s="41">
        <v>516860</v>
      </c>
      <c r="O223" s="42">
        <v>0</v>
      </c>
      <c r="P223" s="43">
        <v>0</v>
      </c>
      <c r="Q223" s="41">
        <v>0</v>
      </c>
      <c r="R223" s="42">
        <v>0</v>
      </c>
      <c r="S223" s="43">
        <v>14949</v>
      </c>
      <c r="T223" s="44">
        <v>14949</v>
      </c>
      <c r="U223" s="45">
        <v>432066</v>
      </c>
      <c r="V223" s="43">
        <v>99743</v>
      </c>
      <c r="W223" s="44">
        <v>531809</v>
      </c>
      <c r="X223" s="45">
        <v>108191</v>
      </c>
      <c r="Y223" s="46">
        <v>16.899999999999999</v>
      </c>
      <c r="Z223" s="47">
        <f t="shared" si="6"/>
        <v>207934</v>
      </c>
      <c r="AA223" s="46">
        <f t="shared" si="7"/>
        <v>32.49</v>
      </c>
      <c r="AB223" s="48" t="s">
        <v>877</v>
      </c>
      <c r="AC223" s="48" t="s">
        <v>857</v>
      </c>
      <c r="AD223" s="49"/>
    </row>
    <row r="224" spans="2:30" x14ac:dyDescent="0.15">
      <c r="B224" s="38" t="s">
        <v>306</v>
      </c>
      <c r="C224" s="39" t="s">
        <v>307</v>
      </c>
      <c r="D224" s="39" t="s">
        <v>896</v>
      </c>
      <c r="E224" s="39" t="s">
        <v>1221</v>
      </c>
      <c r="F224" s="40" t="s">
        <v>859</v>
      </c>
      <c r="G224" s="40" t="s">
        <v>873</v>
      </c>
      <c r="H224" s="41">
        <v>721650</v>
      </c>
      <c r="I224" s="42">
        <v>0</v>
      </c>
      <c r="J224" s="43">
        <v>0</v>
      </c>
      <c r="K224" s="41">
        <v>0</v>
      </c>
      <c r="L224" s="42">
        <v>487956</v>
      </c>
      <c r="M224" s="43">
        <v>89096</v>
      </c>
      <c r="N224" s="41">
        <v>577052</v>
      </c>
      <c r="O224" s="42">
        <v>0</v>
      </c>
      <c r="P224" s="43">
        <v>0</v>
      </c>
      <c r="Q224" s="41">
        <v>0</v>
      </c>
      <c r="R224" s="42">
        <v>1296</v>
      </c>
      <c r="S224" s="43">
        <v>16356</v>
      </c>
      <c r="T224" s="44">
        <v>17652</v>
      </c>
      <c r="U224" s="45">
        <v>489252</v>
      </c>
      <c r="V224" s="43">
        <v>105452</v>
      </c>
      <c r="W224" s="44">
        <v>594704</v>
      </c>
      <c r="X224" s="45">
        <v>126946</v>
      </c>
      <c r="Y224" s="46">
        <v>17.59</v>
      </c>
      <c r="Z224" s="47">
        <f t="shared" si="6"/>
        <v>232398</v>
      </c>
      <c r="AA224" s="46">
        <f t="shared" si="7"/>
        <v>32.200000000000003</v>
      </c>
      <c r="AB224" s="48" t="s">
        <v>877</v>
      </c>
      <c r="AC224" s="48" t="s">
        <v>857</v>
      </c>
      <c r="AD224" s="49"/>
    </row>
    <row r="225" spans="2:30" x14ac:dyDescent="0.15">
      <c r="B225" s="38" t="s">
        <v>0</v>
      </c>
      <c r="C225" s="39" t="s">
        <v>0</v>
      </c>
      <c r="D225" s="39"/>
      <c r="E225" s="39"/>
      <c r="F225" s="40"/>
      <c r="G225" s="40"/>
      <c r="H225" s="41"/>
      <c r="I225" s="42"/>
      <c r="J225" s="43"/>
      <c r="K225" s="41"/>
      <c r="L225" s="42"/>
      <c r="M225" s="43"/>
      <c r="N225" s="41"/>
      <c r="O225" s="42"/>
      <c r="P225" s="43"/>
      <c r="Q225" s="41"/>
      <c r="R225" s="42"/>
      <c r="S225" s="43"/>
      <c r="T225" s="44"/>
      <c r="U225" s="45"/>
      <c r="V225" s="43"/>
      <c r="W225" s="44"/>
      <c r="X225" s="45"/>
      <c r="Y225" s="46"/>
      <c r="Z225" s="47"/>
      <c r="AA225" s="46"/>
      <c r="AB225" s="48"/>
      <c r="AC225" s="48"/>
      <c r="AD225" s="49"/>
    </row>
    <row r="226" spans="2:30" x14ac:dyDescent="0.15">
      <c r="B226" s="38" t="s">
        <v>1093</v>
      </c>
      <c r="C226" s="39" t="s">
        <v>308</v>
      </c>
      <c r="D226" s="39" t="s">
        <v>908</v>
      </c>
      <c r="E226" s="39"/>
      <c r="F226" s="40" t="s">
        <v>861</v>
      </c>
      <c r="G226" s="40" t="s">
        <v>868</v>
      </c>
      <c r="H226" s="41">
        <v>180000</v>
      </c>
      <c r="I226" s="42">
        <v>0</v>
      </c>
      <c r="J226" s="43">
        <v>0</v>
      </c>
      <c r="K226" s="41">
        <v>0</v>
      </c>
      <c r="L226" s="42">
        <v>409997</v>
      </c>
      <c r="M226" s="43">
        <v>64417</v>
      </c>
      <c r="N226" s="41">
        <v>474414</v>
      </c>
      <c r="O226" s="42">
        <v>0</v>
      </c>
      <c r="P226" s="43">
        <v>0</v>
      </c>
      <c r="Q226" s="41">
        <v>0</v>
      </c>
      <c r="R226" s="42">
        <v>6917</v>
      </c>
      <c r="S226" s="43">
        <v>22512</v>
      </c>
      <c r="T226" s="44">
        <v>29429</v>
      </c>
      <c r="U226" s="45">
        <v>416914</v>
      </c>
      <c r="V226" s="43">
        <v>86929</v>
      </c>
      <c r="W226" s="44">
        <v>503843</v>
      </c>
      <c r="X226" s="45">
        <v>-323843</v>
      </c>
      <c r="Y226" s="46">
        <v>-179.91</v>
      </c>
      <c r="Z226" s="47">
        <f t="shared" si="6"/>
        <v>-236914</v>
      </c>
      <c r="AA226" s="46">
        <f t="shared" si="7"/>
        <v>-131.62</v>
      </c>
      <c r="AB226" s="48" t="s">
        <v>874</v>
      </c>
      <c r="AC226" s="48" t="s">
        <v>857</v>
      </c>
      <c r="AD226" s="49"/>
    </row>
    <row r="227" spans="2:30" x14ac:dyDescent="0.15">
      <c r="B227" s="38" t="s">
        <v>309</v>
      </c>
      <c r="C227" s="39" t="s">
        <v>310</v>
      </c>
      <c r="D227" s="39" t="s">
        <v>908</v>
      </c>
      <c r="E227" s="39" t="s">
        <v>1220</v>
      </c>
      <c r="F227" s="40" t="s">
        <v>861</v>
      </c>
      <c r="G227" s="40" t="s">
        <v>868</v>
      </c>
      <c r="H227" s="41">
        <v>90000</v>
      </c>
      <c r="I227" s="42">
        <v>0</v>
      </c>
      <c r="J227" s="43">
        <v>0</v>
      </c>
      <c r="K227" s="41">
        <v>0</v>
      </c>
      <c r="L227" s="42">
        <v>226501</v>
      </c>
      <c r="M227" s="43">
        <v>36938</v>
      </c>
      <c r="N227" s="41">
        <v>263439</v>
      </c>
      <c r="O227" s="42">
        <v>0</v>
      </c>
      <c r="P227" s="43">
        <v>0</v>
      </c>
      <c r="Q227" s="41">
        <v>0</v>
      </c>
      <c r="R227" s="42">
        <v>0</v>
      </c>
      <c r="S227" s="43">
        <v>13249</v>
      </c>
      <c r="T227" s="44">
        <v>13249</v>
      </c>
      <c r="U227" s="45">
        <v>226501</v>
      </c>
      <c r="V227" s="43">
        <v>50187</v>
      </c>
      <c r="W227" s="44">
        <v>276688</v>
      </c>
      <c r="X227" s="45">
        <v>-186688</v>
      </c>
      <c r="Y227" s="46">
        <v>-207.43</v>
      </c>
      <c r="Z227" s="47">
        <f t="shared" si="6"/>
        <v>-136501</v>
      </c>
      <c r="AA227" s="46">
        <f t="shared" si="7"/>
        <v>-151.66999999999999</v>
      </c>
      <c r="AB227" s="48" t="s">
        <v>874</v>
      </c>
      <c r="AC227" s="48" t="s">
        <v>857</v>
      </c>
      <c r="AD227" s="49"/>
    </row>
    <row r="228" spans="2:30" x14ac:dyDescent="0.15">
      <c r="B228" s="38" t="s">
        <v>311</v>
      </c>
      <c r="C228" s="39" t="s">
        <v>312</v>
      </c>
      <c r="D228" s="39" t="s">
        <v>908</v>
      </c>
      <c r="E228" s="39" t="s">
        <v>1221</v>
      </c>
      <c r="F228" s="40" t="s">
        <v>861</v>
      </c>
      <c r="G228" s="40" t="s">
        <v>868</v>
      </c>
      <c r="H228" s="41">
        <v>90000</v>
      </c>
      <c r="I228" s="42">
        <v>0</v>
      </c>
      <c r="J228" s="43">
        <v>0</v>
      </c>
      <c r="K228" s="41">
        <v>0</v>
      </c>
      <c r="L228" s="42">
        <v>183496</v>
      </c>
      <c r="M228" s="43">
        <v>27479</v>
      </c>
      <c r="N228" s="41">
        <v>210975</v>
      </c>
      <c r="O228" s="42">
        <v>0</v>
      </c>
      <c r="P228" s="43">
        <v>0</v>
      </c>
      <c r="Q228" s="41">
        <v>0</v>
      </c>
      <c r="R228" s="42">
        <v>6917</v>
      </c>
      <c r="S228" s="43">
        <v>9263</v>
      </c>
      <c r="T228" s="44">
        <v>16180</v>
      </c>
      <c r="U228" s="45">
        <v>190413</v>
      </c>
      <c r="V228" s="43">
        <v>36742</v>
      </c>
      <c r="W228" s="44">
        <v>227155</v>
      </c>
      <c r="X228" s="45">
        <v>-137155</v>
      </c>
      <c r="Y228" s="46">
        <v>-152.38999999999999</v>
      </c>
      <c r="Z228" s="47">
        <f t="shared" si="6"/>
        <v>-100413</v>
      </c>
      <c r="AA228" s="46">
        <f t="shared" si="7"/>
        <v>-111.57</v>
      </c>
      <c r="AB228" s="48" t="s">
        <v>874</v>
      </c>
      <c r="AC228" s="48" t="s">
        <v>857</v>
      </c>
      <c r="AD228" s="49"/>
    </row>
    <row r="229" spans="2:30" x14ac:dyDescent="0.15">
      <c r="B229" s="38" t="s">
        <v>0</v>
      </c>
      <c r="C229" s="39" t="s">
        <v>0</v>
      </c>
      <c r="D229" s="39"/>
      <c r="E229" s="39"/>
      <c r="F229" s="40"/>
      <c r="G229" s="40"/>
      <c r="H229" s="41"/>
      <c r="I229" s="42"/>
      <c r="J229" s="43"/>
      <c r="K229" s="41"/>
      <c r="L229" s="42"/>
      <c r="M229" s="43"/>
      <c r="N229" s="41"/>
      <c r="O229" s="42"/>
      <c r="P229" s="43"/>
      <c r="Q229" s="41"/>
      <c r="R229" s="42"/>
      <c r="S229" s="43"/>
      <c r="T229" s="44"/>
      <c r="U229" s="45"/>
      <c r="V229" s="43"/>
      <c r="W229" s="44"/>
      <c r="X229" s="45"/>
      <c r="Y229" s="46"/>
      <c r="Z229" s="47"/>
      <c r="AA229" s="46"/>
      <c r="AB229" s="48"/>
      <c r="AC229" s="48"/>
      <c r="AD229" s="49"/>
    </row>
    <row r="230" spans="2:30" x14ac:dyDescent="0.15">
      <c r="B230" s="38" t="s">
        <v>1094</v>
      </c>
      <c r="C230" s="39" t="s">
        <v>313</v>
      </c>
      <c r="D230" s="39" t="s">
        <v>1002</v>
      </c>
      <c r="E230" s="39"/>
      <c r="F230" s="40" t="s">
        <v>859</v>
      </c>
      <c r="G230" s="40" t="s">
        <v>872</v>
      </c>
      <c r="H230" s="41">
        <v>653250</v>
      </c>
      <c r="I230" s="42">
        <v>0</v>
      </c>
      <c r="J230" s="43">
        <v>0</v>
      </c>
      <c r="K230" s="41">
        <v>0</v>
      </c>
      <c r="L230" s="42">
        <v>438209</v>
      </c>
      <c r="M230" s="43">
        <v>81958</v>
      </c>
      <c r="N230" s="41">
        <v>520167</v>
      </c>
      <c r="O230" s="42">
        <v>0</v>
      </c>
      <c r="P230" s="43">
        <v>0</v>
      </c>
      <c r="Q230" s="41">
        <v>0</v>
      </c>
      <c r="R230" s="42">
        <v>0</v>
      </c>
      <c r="S230" s="43">
        <v>14843</v>
      </c>
      <c r="T230" s="44">
        <v>14843</v>
      </c>
      <c r="U230" s="45">
        <v>438209</v>
      </c>
      <c r="V230" s="43">
        <v>96801</v>
      </c>
      <c r="W230" s="44">
        <v>535010</v>
      </c>
      <c r="X230" s="45">
        <v>118240</v>
      </c>
      <c r="Y230" s="46">
        <v>18.100000000000001</v>
      </c>
      <c r="Z230" s="47">
        <f t="shared" si="6"/>
        <v>215041</v>
      </c>
      <c r="AA230" s="46">
        <f t="shared" si="7"/>
        <v>32.92</v>
      </c>
      <c r="AB230" s="48" t="s">
        <v>887</v>
      </c>
      <c r="AC230" s="48" t="s">
        <v>857</v>
      </c>
      <c r="AD230" s="49"/>
    </row>
    <row r="231" spans="2:30" x14ac:dyDescent="0.15">
      <c r="B231" s="38" t="s">
        <v>314</v>
      </c>
      <c r="C231" s="39" t="s">
        <v>315</v>
      </c>
      <c r="D231" s="39" t="s">
        <v>1002</v>
      </c>
      <c r="E231" s="39" t="s">
        <v>1220</v>
      </c>
      <c r="F231" s="40" t="s">
        <v>859</v>
      </c>
      <c r="G231" s="40" t="s">
        <v>872</v>
      </c>
      <c r="H231" s="41">
        <v>219375</v>
      </c>
      <c r="I231" s="42">
        <v>0</v>
      </c>
      <c r="J231" s="43">
        <v>0</v>
      </c>
      <c r="K231" s="41">
        <v>0</v>
      </c>
      <c r="L231" s="42">
        <v>142430</v>
      </c>
      <c r="M231" s="43">
        <v>27952</v>
      </c>
      <c r="N231" s="41">
        <v>170382</v>
      </c>
      <c r="O231" s="42">
        <v>0</v>
      </c>
      <c r="P231" s="43">
        <v>0</v>
      </c>
      <c r="Q231" s="41">
        <v>0</v>
      </c>
      <c r="R231" s="42">
        <v>0</v>
      </c>
      <c r="S231" s="43">
        <v>4928</v>
      </c>
      <c r="T231" s="44">
        <v>4928</v>
      </c>
      <c r="U231" s="45">
        <v>142430</v>
      </c>
      <c r="V231" s="43">
        <v>32880</v>
      </c>
      <c r="W231" s="44">
        <v>175310</v>
      </c>
      <c r="X231" s="45">
        <v>44065</v>
      </c>
      <c r="Y231" s="46">
        <v>20.09</v>
      </c>
      <c r="Z231" s="47">
        <f t="shared" si="6"/>
        <v>76945</v>
      </c>
      <c r="AA231" s="46">
        <f t="shared" si="7"/>
        <v>35.07</v>
      </c>
      <c r="AB231" s="48" t="s">
        <v>887</v>
      </c>
      <c r="AC231" s="48" t="s">
        <v>857</v>
      </c>
      <c r="AD231" s="49"/>
    </row>
    <row r="232" spans="2:30" x14ac:dyDescent="0.15">
      <c r="B232" s="38" t="s">
        <v>316</v>
      </c>
      <c r="C232" s="39" t="s">
        <v>317</v>
      </c>
      <c r="D232" s="39" t="s">
        <v>1002</v>
      </c>
      <c r="E232" s="39" t="s">
        <v>1221</v>
      </c>
      <c r="F232" s="40" t="s">
        <v>859</v>
      </c>
      <c r="G232" s="40" t="s">
        <v>872</v>
      </c>
      <c r="H232" s="41">
        <v>433875</v>
      </c>
      <c r="I232" s="42">
        <v>0</v>
      </c>
      <c r="J232" s="43">
        <v>0</v>
      </c>
      <c r="K232" s="41">
        <v>0</v>
      </c>
      <c r="L232" s="42">
        <v>295779</v>
      </c>
      <c r="M232" s="43">
        <v>54006</v>
      </c>
      <c r="N232" s="41">
        <v>349785</v>
      </c>
      <c r="O232" s="42">
        <v>0</v>
      </c>
      <c r="P232" s="43">
        <v>0</v>
      </c>
      <c r="Q232" s="41">
        <v>0</v>
      </c>
      <c r="R232" s="42">
        <v>0</v>
      </c>
      <c r="S232" s="43">
        <v>9915</v>
      </c>
      <c r="T232" s="44">
        <v>9915</v>
      </c>
      <c r="U232" s="45">
        <v>295779</v>
      </c>
      <c r="V232" s="43">
        <v>63921</v>
      </c>
      <c r="W232" s="44">
        <v>359700</v>
      </c>
      <c r="X232" s="45">
        <v>74175</v>
      </c>
      <c r="Y232" s="46">
        <v>17.100000000000001</v>
      </c>
      <c r="Z232" s="47">
        <f t="shared" si="6"/>
        <v>138096</v>
      </c>
      <c r="AA232" s="46">
        <f t="shared" si="7"/>
        <v>31.83</v>
      </c>
      <c r="AB232" s="48" t="s">
        <v>887</v>
      </c>
      <c r="AC232" s="48" t="s">
        <v>857</v>
      </c>
      <c r="AD232" s="49"/>
    </row>
    <row r="233" spans="2:30" x14ac:dyDescent="0.15">
      <c r="B233" s="38" t="s">
        <v>0</v>
      </c>
      <c r="C233" s="39" t="s">
        <v>0</v>
      </c>
      <c r="D233" s="39"/>
      <c r="E233" s="39"/>
      <c r="F233" s="40"/>
      <c r="G233" s="40"/>
      <c r="H233" s="41"/>
      <c r="I233" s="42"/>
      <c r="J233" s="43"/>
      <c r="K233" s="41"/>
      <c r="L233" s="42"/>
      <c r="M233" s="43"/>
      <c r="N233" s="41"/>
      <c r="O233" s="42"/>
      <c r="P233" s="43"/>
      <c r="Q233" s="41"/>
      <c r="R233" s="42"/>
      <c r="S233" s="43"/>
      <c r="T233" s="44"/>
      <c r="U233" s="45"/>
      <c r="V233" s="43"/>
      <c r="W233" s="44"/>
      <c r="X233" s="45"/>
      <c r="Y233" s="46"/>
      <c r="Z233" s="47"/>
      <c r="AA233" s="46"/>
      <c r="AB233" s="48"/>
      <c r="AC233" s="48"/>
      <c r="AD233" s="49"/>
    </row>
    <row r="234" spans="2:30" x14ac:dyDescent="0.15">
      <c r="B234" s="38" t="s">
        <v>1095</v>
      </c>
      <c r="C234" s="39" t="s">
        <v>318</v>
      </c>
      <c r="D234" s="39" t="s">
        <v>997</v>
      </c>
      <c r="E234" s="39"/>
      <c r="F234" s="40" t="s">
        <v>858</v>
      </c>
      <c r="G234" s="40" t="s">
        <v>867</v>
      </c>
      <c r="H234" s="41">
        <v>5988230</v>
      </c>
      <c r="I234" s="42">
        <v>0</v>
      </c>
      <c r="J234" s="43">
        <v>0</v>
      </c>
      <c r="K234" s="41">
        <v>0</v>
      </c>
      <c r="L234" s="42">
        <v>0</v>
      </c>
      <c r="M234" s="43">
        <v>0</v>
      </c>
      <c r="N234" s="41">
        <v>0</v>
      </c>
      <c r="O234" s="42">
        <v>5569055</v>
      </c>
      <c r="P234" s="43">
        <v>0</v>
      </c>
      <c r="Q234" s="41">
        <v>5569055</v>
      </c>
      <c r="R234" s="42">
        <v>0</v>
      </c>
      <c r="S234" s="43">
        <v>0</v>
      </c>
      <c r="T234" s="44">
        <v>0</v>
      </c>
      <c r="U234" s="45">
        <v>5569055</v>
      </c>
      <c r="V234" s="43">
        <v>0</v>
      </c>
      <c r="W234" s="44">
        <v>5569055</v>
      </c>
      <c r="X234" s="45">
        <v>419175</v>
      </c>
      <c r="Y234" s="46">
        <v>7</v>
      </c>
      <c r="Z234" s="47">
        <f t="shared" si="6"/>
        <v>419175</v>
      </c>
      <c r="AA234" s="46">
        <f t="shared" si="7"/>
        <v>7</v>
      </c>
      <c r="AB234" s="48" t="s">
        <v>874</v>
      </c>
      <c r="AC234" s="48" t="s">
        <v>857</v>
      </c>
      <c r="AD234" s="49"/>
    </row>
    <row r="235" spans="2:30" x14ac:dyDescent="0.15">
      <c r="B235" s="38" t="s">
        <v>319</v>
      </c>
      <c r="C235" s="39" t="s">
        <v>320</v>
      </c>
      <c r="D235" s="39" t="s">
        <v>997</v>
      </c>
      <c r="E235" s="39" t="s">
        <v>1220</v>
      </c>
      <c r="F235" s="40" t="s">
        <v>858</v>
      </c>
      <c r="G235" s="40" t="s">
        <v>867</v>
      </c>
      <c r="H235" s="41">
        <v>2420240</v>
      </c>
      <c r="I235" s="42">
        <v>0</v>
      </c>
      <c r="J235" s="43">
        <v>0</v>
      </c>
      <c r="K235" s="41">
        <v>0</v>
      </c>
      <c r="L235" s="42">
        <v>0</v>
      </c>
      <c r="M235" s="43">
        <v>0</v>
      </c>
      <c r="N235" s="41">
        <v>0</v>
      </c>
      <c r="O235" s="42">
        <v>2250824</v>
      </c>
      <c r="P235" s="43">
        <v>0</v>
      </c>
      <c r="Q235" s="41">
        <v>2250824</v>
      </c>
      <c r="R235" s="42">
        <v>0</v>
      </c>
      <c r="S235" s="43">
        <v>0</v>
      </c>
      <c r="T235" s="44">
        <v>0</v>
      </c>
      <c r="U235" s="45">
        <v>2250824</v>
      </c>
      <c r="V235" s="43">
        <v>0</v>
      </c>
      <c r="W235" s="44">
        <v>2250824</v>
      </c>
      <c r="X235" s="45">
        <v>169416</v>
      </c>
      <c r="Y235" s="46">
        <v>7</v>
      </c>
      <c r="Z235" s="47">
        <f t="shared" si="6"/>
        <v>169416</v>
      </c>
      <c r="AA235" s="46">
        <f t="shared" si="7"/>
        <v>7</v>
      </c>
      <c r="AB235" s="48" t="s">
        <v>874</v>
      </c>
      <c r="AC235" s="48" t="s">
        <v>857</v>
      </c>
      <c r="AD235" s="49"/>
    </row>
    <row r="236" spans="2:30" x14ac:dyDescent="0.15">
      <c r="B236" s="38" t="s">
        <v>321</v>
      </c>
      <c r="C236" s="39" t="s">
        <v>322</v>
      </c>
      <c r="D236" s="39" t="s">
        <v>997</v>
      </c>
      <c r="E236" s="39" t="s">
        <v>1221</v>
      </c>
      <c r="F236" s="40" t="s">
        <v>858</v>
      </c>
      <c r="G236" s="40" t="s">
        <v>867</v>
      </c>
      <c r="H236" s="41">
        <v>3567990</v>
      </c>
      <c r="I236" s="42">
        <v>0</v>
      </c>
      <c r="J236" s="43">
        <v>0</v>
      </c>
      <c r="K236" s="41">
        <v>0</v>
      </c>
      <c r="L236" s="42">
        <v>0</v>
      </c>
      <c r="M236" s="43">
        <v>0</v>
      </c>
      <c r="N236" s="41">
        <v>0</v>
      </c>
      <c r="O236" s="42">
        <v>3318231</v>
      </c>
      <c r="P236" s="43">
        <v>0</v>
      </c>
      <c r="Q236" s="41">
        <v>3318231</v>
      </c>
      <c r="R236" s="42">
        <v>0</v>
      </c>
      <c r="S236" s="43">
        <v>0</v>
      </c>
      <c r="T236" s="44">
        <v>0</v>
      </c>
      <c r="U236" s="45">
        <v>3318231</v>
      </c>
      <c r="V236" s="43">
        <v>0</v>
      </c>
      <c r="W236" s="44">
        <v>3318231</v>
      </c>
      <c r="X236" s="45">
        <v>249759</v>
      </c>
      <c r="Y236" s="46">
        <v>7</v>
      </c>
      <c r="Z236" s="47">
        <f t="shared" si="6"/>
        <v>249759</v>
      </c>
      <c r="AA236" s="46">
        <f t="shared" si="7"/>
        <v>7</v>
      </c>
      <c r="AB236" s="48" t="s">
        <v>874</v>
      </c>
      <c r="AC236" s="48" t="s">
        <v>857</v>
      </c>
      <c r="AD236" s="49"/>
    </row>
    <row r="237" spans="2:30" x14ac:dyDescent="0.15">
      <c r="B237" s="38" t="s">
        <v>0</v>
      </c>
      <c r="C237" s="39" t="s">
        <v>0</v>
      </c>
      <c r="D237" s="39"/>
      <c r="E237" s="39"/>
      <c r="F237" s="40"/>
      <c r="G237" s="40"/>
      <c r="H237" s="41"/>
      <c r="I237" s="42"/>
      <c r="J237" s="43"/>
      <c r="K237" s="41"/>
      <c r="L237" s="42"/>
      <c r="M237" s="43"/>
      <c r="N237" s="41"/>
      <c r="O237" s="42"/>
      <c r="P237" s="43"/>
      <c r="Q237" s="41"/>
      <c r="R237" s="42"/>
      <c r="S237" s="43"/>
      <c r="T237" s="44"/>
      <c r="U237" s="45"/>
      <c r="V237" s="43"/>
      <c r="W237" s="44"/>
      <c r="X237" s="45"/>
      <c r="Y237" s="46"/>
      <c r="Z237" s="47"/>
      <c r="AA237" s="46"/>
      <c r="AB237" s="48"/>
      <c r="AC237" s="48"/>
      <c r="AD237" s="49"/>
    </row>
    <row r="238" spans="2:30" x14ac:dyDescent="0.15">
      <c r="B238" s="38" t="s">
        <v>1096</v>
      </c>
      <c r="C238" s="39" t="s">
        <v>323</v>
      </c>
      <c r="D238" s="39" t="s">
        <v>876</v>
      </c>
      <c r="E238" s="39"/>
      <c r="F238" s="40" t="s">
        <v>861</v>
      </c>
      <c r="G238" s="40" t="s">
        <v>873</v>
      </c>
      <c r="H238" s="41">
        <v>15460250</v>
      </c>
      <c r="I238" s="42">
        <v>0</v>
      </c>
      <c r="J238" s="43">
        <v>0</v>
      </c>
      <c r="K238" s="41">
        <v>0</v>
      </c>
      <c r="L238" s="42">
        <v>5919179</v>
      </c>
      <c r="M238" s="43">
        <v>1121694</v>
      </c>
      <c r="N238" s="41">
        <v>7040873</v>
      </c>
      <c r="O238" s="42">
        <v>7282600</v>
      </c>
      <c r="P238" s="43">
        <v>0</v>
      </c>
      <c r="Q238" s="41">
        <v>7282600</v>
      </c>
      <c r="R238" s="42">
        <v>103546</v>
      </c>
      <c r="S238" s="43">
        <v>201620</v>
      </c>
      <c r="T238" s="44">
        <v>305166</v>
      </c>
      <c r="U238" s="45">
        <v>13305325</v>
      </c>
      <c r="V238" s="43">
        <v>1323314</v>
      </c>
      <c r="W238" s="44">
        <v>14628639</v>
      </c>
      <c r="X238" s="45">
        <v>831611</v>
      </c>
      <c r="Y238" s="46">
        <v>5.38</v>
      </c>
      <c r="Z238" s="47">
        <f t="shared" si="6"/>
        <v>2154925</v>
      </c>
      <c r="AA238" s="46">
        <f t="shared" si="7"/>
        <v>13.94</v>
      </c>
      <c r="AB238" s="48" t="s">
        <v>887</v>
      </c>
      <c r="AC238" s="48" t="s">
        <v>857</v>
      </c>
      <c r="AD238" s="49"/>
    </row>
    <row r="239" spans="2:30" x14ac:dyDescent="0.15">
      <c r="B239" s="38" t="s">
        <v>324</v>
      </c>
      <c r="C239" s="39" t="s">
        <v>325</v>
      </c>
      <c r="D239" s="39" t="s">
        <v>876</v>
      </c>
      <c r="E239" s="39" t="s">
        <v>1220</v>
      </c>
      <c r="F239" s="40" t="s">
        <v>861</v>
      </c>
      <c r="G239" s="40" t="s">
        <v>873</v>
      </c>
      <c r="H239" s="41">
        <v>7540250</v>
      </c>
      <c r="I239" s="42">
        <v>0</v>
      </c>
      <c r="J239" s="43">
        <v>0</v>
      </c>
      <c r="K239" s="41">
        <v>0</v>
      </c>
      <c r="L239" s="42">
        <v>2994515</v>
      </c>
      <c r="M239" s="43">
        <v>587682</v>
      </c>
      <c r="N239" s="41">
        <v>3582197</v>
      </c>
      <c r="O239" s="42">
        <v>3467600</v>
      </c>
      <c r="P239" s="43">
        <v>0</v>
      </c>
      <c r="Q239" s="41">
        <v>3467600</v>
      </c>
      <c r="R239" s="42">
        <v>53827</v>
      </c>
      <c r="S239" s="43">
        <v>103597</v>
      </c>
      <c r="T239" s="44">
        <v>157424</v>
      </c>
      <c r="U239" s="45">
        <v>6515942</v>
      </c>
      <c r="V239" s="43">
        <v>691279</v>
      </c>
      <c r="W239" s="44">
        <v>7207221</v>
      </c>
      <c r="X239" s="45">
        <v>333029</v>
      </c>
      <c r="Y239" s="46">
        <v>4.42</v>
      </c>
      <c r="Z239" s="47">
        <f t="shared" si="6"/>
        <v>1024308</v>
      </c>
      <c r="AA239" s="46">
        <f t="shared" si="7"/>
        <v>13.58</v>
      </c>
      <c r="AB239" s="48" t="s">
        <v>887</v>
      </c>
      <c r="AC239" s="48" t="s">
        <v>857</v>
      </c>
      <c r="AD239" s="49"/>
    </row>
    <row r="240" spans="2:30" x14ac:dyDescent="0.15">
      <c r="B240" s="38" t="s">
        <v>326</v>
      </c>
      <c r="C240" s="39" t="s">
        <v>327</v>
      </c>
      <c r="D240" s="39" t="s">
        <v>876</v>
      </c>
      <c r="E240" s="39" t="s">
        <v>1221</v>
      </c>
      <c r="F240" s="40" t="s">
        <v>861</v>
      </c>
      <c r="G240" s="40" t="s">
        <v>873</v>
      </c>
      <c r="H240" s="41">
        <v>7920000</v>
      </c>
      <c r="I240" s="42">
        <v>0</v>
      </c>
      <c r="J240" s="43">
        <v>0</v>
      </c>
      <c r="K240" s="41">
        <v>0</v>
      </c>
      <c r="L240" s="42">
        <v>2924664</v>
      </c>
      <c r="M240" s="43">
        <v>534012</v>
      </c>
      <c r="N240" s="41">
        <v>3458676</v>
      </c>
      <c r="O240" s="42">
        <v>3815000</v>
      </c>
      <c r="P240" s="43">
        <v>0</v>
      </c>
      <c r="Q240" s="41">
        <v>3815000</v>
      </c>
      <c r="R240" s="42">
        <v>49719</v>
      </c>
      <c r="S240" s="43">
        <v>98023</v>
      </c>
      <c r="T240" s="44">
        <v>147742</v>
      </c>
      <c r="U240" s="45">
        <v>6789383</v>
      </c>
      <c r="V240" s="43">
        <v>632035</v>
      </c>
      <c r="W240" s="44">
        <v>7421418</v>
      </c>
      <c r="X240" s="45">
        <v>498582</v>
      </c>
      <c r="Y240" s="46">
        <v>6.3</v>
      </c>
      <c r="Z240" s="47">
        <f t="shared" si="6"/>
        <v>1130617</v>
      </c>
      <c r="AA240" s="46">
        <f t="shared" si="7"/>
        <v>14.28</v>
      </c>
      <c r="AB240" s="48" t="s">
        <v>887</v>
      </c>
      <c r="AC240" s="48" t="s">
        <v>857</v>
      </c>
      <c r="AD240" s="49"/>
    </row>
    <row r="241" spans="2:30" x14ac:dyDescent="0.15">
      <c r="B241" s="38" t="s">
        <v>0</v>
      </c>
      <c r="C241" s="39" t="s">
        <v>0</v>
      </c>
      <c r="D241" s="39"/>
      <c r="E241" s="39"/>
      <c r="F241" s="40"/>
      <c r="G241" s="40"/>
      <c r="H241" s="41"/>
      <c r="I241" s="42"/>
      <c r="J241" s="43"/>
      <c r="K241" s="41"/>
      <c r="L241" s="42"/>
      <c r="M241" s="43"/>
      <c r="N241" s="41"/>
      <c r="O241" s="42"/>
      <c r="P241" s="43"/>
      <c r="Q241" s="41"/>
      <c r="R241" s="42"/>
      <c r="S241" s="43"/>
      <c r="T241" s="44"/>
      <c r="U241" s="45"/>
      <c r="V241" s="43"/>
      <c r="W241" s="44"/>
      <c r="X241" s="45"/>
      <c r="Y241" s="46"/>
      <c r="Z241" s="47"/>
      <c r="AA241" s="46"/>
      <c r="AB241" s="48"/>
      <c r="AC241" s="48"/>
      <c r="AD241" s="49"/>
    </row>
    <row r="242" spans="2:30" x14ac:dyDescent="0.15">
      <c r="B242" s="38" t="s">
        <v>1097</v>
      </c>
      <c r="C242" s="39" t="s">
        <v>328</v>
      </c>
      <c r="D242" s="39" t="s">
        <v>998</v>
      </c>
      <c r="E242" s="39"/>
      <c r="F242" s="40" t="s">
        <v>858</v>
      </c>
      <c r="G242" s="40" t="s">
        <v>867</v>
      </c>
      <c r="H242" s="41">
        <v>1042800</v>
      </c>
      <c r="I242" s="42">
        <v>0</v>
      </c>
      <c r="J242" s="43">
        <v>0</v>
      </c>
      <c r="K242" s="41">
        <v>0</v>
      </c>
      <c r="L242" s="42">
        <v>0</v>
      </c>
      <c r="M242" s="43">
        <v>0</v>
      </c>
      <c r="N242" s="41">
        <v>0</v>
      </c>
      <c r="O242" s="42">
        <v>969807</v>
      </c>
      <c r="P242" s="43">
        <v>0</v>
      </c>
      <c r="Q242" s="41">
        <v>969807</v>
      </c>
      <c r="R242" s="42">
        <v>0</v>
      </c>
      <c r="S242" s="43">
        <v>0</v>
      </c>
      <c r="T242" s="44">
        <v>0</v>
      </c>
      <c r="U242" s="45">
        <v>969807</v>
      </c>
      <c r="V242" s="43">
        <v>0</v>
      </c>
      <c r="W242" s="44">
        <v>969807</v>
      </c>
      <c r="X242" s="45">
        <v>72993</v>
      </c>
      <c r="Y242" s="46">
        <v>7</v>
      </c>
      <c r="Z242" s="47">
        <f t="shared" si="6"/>
        <v>72993</v>
      </c>
      <c r="AA242" s="46">
        <f t="shared" si="7"/>
        <v>7</v>
      </c>
      <c r="AB242" s="48" t="s">
        <v>874</v>
      </c>
      <c r="AC242" s="48" t="s">
        <v>857</v>
      </c>
      <c r="AD242" s="49"/>
    </row>
    <row r="243" spans="2:30" x14ac:dyDescent="0.15">
      <c r="B243" s="38" t="s">
        <v>329</v>
      </c>
      <c r="C243" s="39" t="s">
        <v>330</v>
      </c>
      <c r="D243" s="39" t="s">
        <v>998</v>
      </c>
      <c r="E243" s="39" t="s">
        <v>1220</v>
      </c>
      <c r="F243" s="40" t="s">
        <v>858</v>
      </c>
      <c r="G243" s="40" t="s">
        <v>867</v>
      </c>
      <c r="H243" s="41">
        <v>482600</v>
      </c>
      <c r="I243" s="42">
        <v>0</v>
      </c>
      <c r="J243" s="43">
        <v>0</v>
      </c>
      <c r="K243" s="41">
        <v>0</v>
      </c>
      <c r="L243" s="42">
        <v>0</v>
      </c>
      <c r="M243" s="43">
        <v>0</v>
      </c>
      <c r="N243" s="41">
        <v>0</v>
      </c>
      <c r="O243" s="42">
        <v>448820</v>
      </c>
      <c r="P243" s="43">
        <v>0</v>
      </c>
      <c r="Q243" s="41">
        <v>448820</v>
      </c>
      <c r="R243" s="42">
        <v>0</v>
      </c>
      <c r="S243" s="43">
        <v>0</v>
      </c>
      <c r="T243" s="44">
        <v>0</v>
      </c>
      <c r="U243" s="45">
        <v>448820</v>
      </c>
      <c r="V243" s="43">
        <v>0</v>
      </c>
      <c r="W243" s="44">
        <v>448820</v>
      </c>
      <c r="X243" s="45">
        <v>33780</v>
      </c>
      <c r="Y243" s="46">
        <v>7</v>
      </c>
      <c r="Z243" s="47">
        <f t="shared" si="6"/>
        <v>33780</v>
      </c>
      <c r="AA243" s="46">
        <f t="shared" si="7"/>
        <v>7</v>
      </c>
      <c r="AB243" s="48" t="s">
        <v>874</v>
      </c>
      <c r="AC243" s="48" t="s">
        <v>857</v>
      </c>
      <c r="AD243" s="49"/>
    </row>
    <row r="244" spans="2:30" x14ac:dyDescent="0.15">
      <c r="B244" s="38" t="s">
        <v>331</v>
      </c>
      <c r="C244" s="39" t="s">
        <v>332</v>
      </c>
      <c r="D244" s="39" t="s">
        <v>998</v>
      </c>
      <c r="E244" s="39" t="s">
        <v>1221</v>
      </c>
      <c r="F244" s="40" t="s">
        <v>858</v>
      </c>
      <c r="G244" s="40" t="s">
        <v>867</v>
      </c>
      <c r="H244" s="41">
        <v>560200</v>
      </c>
      <c r="I244" s="42">
        <v>0</v>
      </c>
      <c r="J244" s="43">
        <v>0</v>
      </c>
      <c r="K244" s="41">
        <v>0</v>
      </c>
      <c r="L244" s="42">
        <v>0</v>
      </c>
      <c r="M244" s="43">
        <v>0</v>
      </c>
      <c r="N244" s="41">
        <v>0</v>
      </c>
      <c r="O244" s="42">
        <v>520987</v>
      </c>
      <c r="P244" s="43">
        <v>0</v>
      </c>
      <c r="Q244" s="41">
        <v>520987</v>
      </c>
      <c r="R244" s="42">
        <v>0</v>
      </c>
      <c r="S244" s="43">
        <v>0</v>
      </c>
      <c r="T244" s="44">
        <v>0</v>
      </c>
      <c r="U244" s="45">
        <v>520987</v>
      </c>
      <c r="V244" s="43">
        <v>0</v>
      </c>
      <c r="W244" s="44">
        <v>520987</v>
      </c>
      <c r="X244" s="45">
        <v>39213</v>
      </c>
      <c r="Y244" s="46">
        <v>7</v>
      </c>
      <c r="Z244" s="47">
        <f t="shared" si="6"/>
        <v>39213</v>
      </c>
      <c r="AA244" s="46">
        <f t="shared" si="7"/>
        <v>7</v>
      </c>
      <c r="AB244" s="48" t="s">
        <v>874</v>
      </c>
      <c r="AC244" s="48" t="s">
        <v>857</v>
      </c>
      <c r="AD244" s="49"/>
    </row>
    <row r="245" spans="2:30" x14ac:dyDescent="0.15">
      <c r="B245" s="38" t="s">
        <v>0</v>
      </c>
      <c r="C245" s="39" t="s">
        <v>0</v>
      </c>
      <c r="D245" s="39"/>
      <c r="E245" s="39"/>
      <c r="F245" s="40"/>
      <c r="G245" s="40"/>
      <c r="H245" s="41"/>
      <c r="I245" s="42"/>
      <c r="J245" s="43"/>
      <c r="K245" s="41"/>
      <c r="L245" s="42"/>
      <c r="M245" s="43"/>
      <c r="N245" s="41"/>
      <c r="O245" s="42"/>
      <c r="P245" s="43"/>
      <c r="Q245" s="41"/>
      <c r="R245" s="42"/>
      <c r="S245" s="43"/>
      <c r="T245" s="44"/>
      <c r="U245" s="45"/>
      <c r="V245" s="43"/>
      <c r="W245" s="44"/>
      <c r="X245" s="45"/>
      <c r="Y245" s="46"/>
      <c r="Z245" s="47"/>
      <c r="AA245" s="46"/>
      <c r="AB245" s="48"/>
      <c r="AC245" s="48"/>
      <c r="AD245" s="49"/>
    </row>
    <row r="246" spans="2:30" x14ac:dyDescent="0.15">
      <c r="B246" s="38" t="s">
        <v>1098</v>
      </c>
      <c r="C246" s="39" t="s">
        <v>333</v>
      </c>
      <c r="D246" s="39" t="s">
        <v>986</v>
      </c>
      <c r="E246" s="39"/>
      <c r="F246" s="40" t="s">
        <v>861</v>
      </c>
      <c r="G246" s="40" t="s">
        <v>868</v>
      </c>
      <c r="H246" s="41">
        <v>1410936</v>
      </c>
      <c r="I246" s="42">
        <v>0</v>
      </c>
      <c r="J246" s="43">
        <v>0</v>
      </c>
      <c r="K246" s="41">
        <v>0</v>
      </c>
      <c r="L246" s="42">
        <v>833013</v>
      </c>
      <c r="M246" s="43">
        <v>130541</v>
      </c>
      <c r="N246" s="41">
        <v>963554</v>
      </c>
      <c r="O246" s="42">
        <v>0</v>
      </c>
      <c r="P246" s="43">
        <v>0</v>
      </c>
      <c r="Q246" s="41">
        <v>0</v>
      </c>
      <c r="R246" s="42">
        <v>1800</v>
      </c>
      <c r="S246" s="43">
        <v>45540</v>
      </c>
      <c r="T246" s="44">
        <v>47340</v>
      </c>
      <c r="U246" s="45">
        <v>834813</v>
      </c>
      <c r="V246" s="43">
        <v>176081</v>
      </c>
      <c r="W246" s="44">
        <v>1010894</v>
      </c>
      <c r="X246" s="45">
        <v>400042</v>
      </c>
      <c r="Y246" s="46">
        <v>28.35</v>
      </c>
      <c r="Z246" s="47">
        <f t="shared" si="6"/>
        <v>576123</v>
      </c>
      <c r="AA246" s="46">
        <f t="shared" si="7"/>
        <v>40.83</v>
      </c>
      <c r="AB246" s="48" t="s">
        <v>877</v>
      </c>
      <c r="AC246" s="48" t="s">
        <v>857</v>
      </c>
      <c r="AD246" s="49"/>
    </row>
    <row r="247" spans="2:30" x14ac:dyDescent="0.15">
      <c r="B247" s="38" t="s">
        <v>334</v>
      </c>
      <c r="C247" s="39" t="s">
        <v>335</v>
      </c>
      <c r="D247" s="39" t="s">
        <v>986</v>
      </c>
      <c r="E247" s="39" t="s">
        <v>1220</v>
      </c>
      <c r="F247" s="40" t="s">
        <v>861</v>
      </c>
      <c r="G247" s="40" t="s">
        <v>868</v>
      </c>
      <c r="H247" s="41">
        <v>700000</v>
      </c>
      <c r="I247" s="42">
        <v>0</v>
      </c>
      <c r="J247" s="43">
        <v>0</v>
      </c>
      <c r="K247" s="41">
        <v>0</v>
      </c>
      <c r="L247" s="42">
        <v>435103</v>
      </c>
      <c r="M247" s="43">
        <v>70955</v>
      </c>
      <c r="N247" s="41">
        <v>506058</v>
      </c>
      <c r="O247" s="42">
        <v>0</v>
      </c>
      <c r="P247" s="43">
        <v>0</v>
      </c>
      <c r="Q247" s="41">
        <v>0</v>
      </c>
      <c r="R247" s="42">
        <v>0</v>
      </c>
      <c r="S247" s="43">
        <v>25450</v>
      </c>
      <c r="T247" s="44">
        <v>25450</v>
      </c>
      <c r="U247" s="45">
        <v>435103</v>
      </c>
      <c r="V247" s="43">
        <v>96405</v>
      </c>
      <c r="W247" s="44">
        <v>531508</v>
      </c>
      <c r="X247" s="45">
        <v>168492</v>
      </c>
      <c r="Y247" s="46">
        <v>24.07</v>
      </c>
      <c r="Z247" s="47">
        <f t="shared" si="6"/>
        <v>264897</v>
      </c>
      <c r="AA247" s="46">
        <f t="shared" si="7"/>
        <v>37.840000000000003</v>
      </c>
      <c r="AB247" s="48" t="s">
        <v>877</v>
      </c>
      <c r="AC247" s="48" t="s">
        <v>857</v>
      </c>
      <c r="AD247" s="49"/>
    </row>
    <row r="248" spans="2:30" x14ac:dyDescent="0.15">
      <c r="B248" s="38" t="s">
        <v>336</v>
      </c>
      <c r="C248" s="39" t="s">
        <v>337</v>
      </c>
      <c r="D248" s="39" t="s">
        <v>986</v>
      </c>
      <c r="E248" s="39" t="s">
        <v>1221</v>
      </c>
      <c r="F248" s="40" t="s">
        <v>861</v>
      </c>
      <c r="G248" s="40" t="s">
        <v>868</v>
      </c>
      <c r="H248" s="41">
        <v>710936</v>
      </c>
      <c r="I248" s="42">
        <v>0</v>
      </c>
      <c r="J248" s="43">
        <v>0</v>
      </c>
      <c r="K248" s="41">
        <v>0</v>
      </c>
      <c r="L248" s="42">
        <v>397910</v>
      </c>
      <c r="M248" s="43">
        <v>59586</v>
      </c>
      <c r="N248" s="41">
        <v>457496</v>
      </c>
      <c r="O248" s="42">
        <v>0</v>
      </c>
      <c r="P248" s="43">
        <v>0</v>
      </c>
      <c r="Q248" s="41">
        <v>0</v>
      </c>
      <c r="R248" s="42">
        <v>1800</v>
      </c>
      <c r="S248" s="43">
        <v>20090</v>
      </c>
      <c r="T248" s="44">
        <v>21890</v>
      </c>
      <c r="U248" s="45">
        <v>399710</v>
      </c>
      <c r="V248" s="43">
        <v>79676</v>
      </c>
      <c r="W248" s="44">
        <v>479386</v>
      </c>
      <c r="X248" s="45">
        <v>231550</v>
      </c>
      <c r="Y248" s="46">
        <v>32.57</v>
      </c>
      <c r="Z248" s="47">
        <f t="shared" si="6"/>
        <v>311226</v>
      </c>
      <c r="AA248" s="46">
        <f t="shared" si="7"/>
        <v>43.78</v>
      </c>
      <c r="AB248" s="48" t="s">
        <v>877</v>
      </c>
      <c r="AC248" s="48" t="s">
        <v>857</v>
      </c>
      <c r="AD248" s="49"/>
    </row>
    <row r="249" spans="2:30" x14ac:dyDescent="0.15">
      <c r="B249" s="38" t="s">
        <v>0</v>
      </c>
      <c r="C249" s="39" t="s">
        <v>0</v>
      </c>
      <c r="D249" s="39"/>
      <c r="E249" s="39"/>
      <c r="F249" s="40"/>
      <c r="G249" s="40"/>
      <c r="H249" s="41"/>
      <c r="I249" s="42"/>
      <c r="J249" s="43"/>
      <c r="K249" s="41"/>
      <c r="L249" s="42"/>
      <c r="M249" s="43"/>
      <c r="N249" s="41"/>
      <c r="O249" s="42"/>
      <c r="P249" s="43"/>
      <c r="Q249" s="41"/>
      <c r="R249" s="42"/>
      <c r="S249" s="43"/>
      <c r="T249" s="44"/>
      <c r="U249" s="45"/>
      <c r="V249" s="43"/>
      <c r="W249" s="44"/>
      <c r="X249" s="45"/>
      <c r="Y249" s="46"/>
      <c r="Z249" s="47"/>
      <c r="AA249" s="46"/>
      <c r="AB249" s="48"/>
      <c r="AC249" s="48"/>
      <c r="AD249" s="49"/>
    </row>
    <row r="250" spans="2:30" x14ac:dyDescent="0.15">
      <c r="B250" s="38" t="s">
        <v>1099</v>
      </c>
      <c r="C250" s="39" t="s">
        <v>338</v>
      </c>
      <c r="D250" s="39" t="s">
        <v>911</v>
      </c>
      <c r="E250" s="39"/>
      <c r="F250" s="40" t="s">
        <v>859</v>
      </c>
      <c r="G250" s="40" t="s">
        <v>873</v>
      </c>
      <c r="H250" s="41">
        <v>1700000</v>
      </c>
      <c r="I250" s="42">
        <v>0</v>
      </c>
      <c r="J250" s="43">
        <v>0</v>
      </c>
      <c r="K250" s="41">
        <v>0</v>
      </c>
      <c r="L250" s="42">
        <v>1197825</v>
      </c>
      <c r="M250" s="43">
        <v>226777</v>
      </c>
      <c r="N250" s="41">
        <v>1424602</v>
      </c>
      <c r="O250" s="42">
        <v>0</v>
      </c>
      <c r="P250" s="43">
        <v>0</v>
      </c>
      <c r="Q250" s="41">
        <v>0</v>
      </c>
      <c r="R250" s="42">
        <v>0</v>
      </c>
      <c r="S250" s="43">
        <v>40787</v>
      </c>
      <c r="T250" s="44">
        <v>40787</v>
      </c>
      <c r="U250" s="45">
        <v>1197825</v>
      </c>
      <c r="V250" s="43">
        <v>267564</v>
      </c>
      <c r="W250" s="44">
        <v>1465389</v>
      </c>
      <c r="X250" s="45">
        <v>234611</v>
      </c>
      <c r="Y250" s="46">
        <v>13.8</v>
      </c>
      <c r="Z250" s="47">
        <f t="shared" si="6"/>
        <v>502175</v>
      </c>
      <c r="AA250" s="46">
        <f t="shared" si="7"/>
        <v>29.54</v>
      </c>
      <c r="AB250" s="48" t="s">
        <v>877</v>
      </c>
      <c r="AC250" s="48" t="s">
        <v>857</v>
      </c>
      <c r="AD250" s="49"/>
    </row>
    <row r="251" spans="2:30" x14ac:dyDescent="0.15">
      <c r="B251" s="38" t="s">
        <v>339</v>
      </c>
      <c r="C251" s="39" t="s">
        <v>340</v>
      </c>
      <c r="D251" s="39" t="s">
        <v>911</v>
      </c>
      <c r="E251" s="39" t="s">
        <v>1220</v>
      </c>
      <c r="F251" s="40" t="s">
        <v>859</v>
      </c>
      <c r="G251" s="40" t="s">
        <v>873</v>
      </c>
      <c r="H251" s="41">
        <v>850000</v>
      </c>
      <c r="I251" s="42">
        <v>0</v>
      </c>
      <c r="J251" s="43">
        <v>0</v>
      </c>
      <c r="K251" s="41">
        <v>0</v>
      </c>
      <c r="L251" s="42">
        <v>590220</v>
      </c>
      <c r="M251" s="43">
        <v>115834</v>
      </c>
      <c r="N251" s="41">
        <v>706054</v>
      </c>
      <c r="O251" s="42">
        <v>0</v>
      </c>
      <c r="P251" s="43">
        <v>0</v>
      </c>
      <c r="Q251" s="41">
        <v>0</v>
      </c>
      <c r="R251" s="42">
        <v>0</v>
      </c>
      <c r="S251" s="43">
        <v>20421</v>
      </c>
      <c r="T251" s="44">
        <v>20421</v>
      </c>
      <c r="U251" s="45">
        <v>590220</v>
      </c>
      <c r="V251" s="43">
        <v>136255</v>
      </c>
      <c r="W251" s="44">
        <v>726475</v>
      </c>
      <c r="X251" s="45">
        <v>123525</v>
      </c>
      <c r="Y251" s="46">
        <v>14.53</v>
      </c>
      <c r="Z251" s="47">
        <f t="shared" si="6"/>
        <v>259780</v>
      </c>
      <c r="AA251" s="46">
        <f t="shared" si="7"/>
        <v>30.56</v>
      </c>
      <c r="AB251" s="48" t="s">
        <v>877</v>
      </c>
      <c r="AC251" s="48" t="s">
        <v>857</v>
      </c>
      <c r="AD251" s="49"/>
    </row>
    <row r="252" spans="2:30" x14ac:dyDescent="0.15">
      <c r="B252" s="38" t="s">
        <v>341</v>
      </c>
      <c r="C252" s="39" t="s">
        <v>342</v>
      </c>
      <c r="D252" s="39" t="s">
        <v>911</v>
      </c>
      <c r="E252" s="39" t="s">
        <v>1221</v>
      </c>
      <c r="F252" s="40" t="s">
        <v>859</v>
      </c>
      <c r="G252" s="40" t="s">
        <v>873</v>
      </c>
      <c r="H252" s="41">
        <v>850000</v>
      </c>
      <c r="I252" s="42">
        <v>0</v>
      </c>
      <c r="J252" s="43">
        <v>0</v>
      </c>
      <c r="K252" s="41">
        <v>0</v>
      </c>
      <c r="L252" s="42">
        <v>607605</v>
      </c>
      <c r="M252" s="43">
        <v>110943</v>
      </c>
      <c r="N252" s="41">
        <v>718548</v>
      </c>
      <c r="O252" s="42">
        <v>0</v>
      </c>
      <c r="P252" s="43">
        <v>0</v>
      </c>
      <c r="Q252" s="41">
        <v>0</v>
      </c>
      <c r="R252" s="42">
        <v>0</v>
      </c>
      <c r="S252" s="43">
        <v>20366</v>
      </c>
      <c r="T252" s="44">
        <v>20366</v>
      </c>
      <c r="U252" s="45">
        <v>607605</v>
      </c>
      <c r="V252" s="43">
        <v>131309</v>
      </c>
      <c r="W252" s="44">
        <v>738914</v>
      </c>
      <c r="X252" s="45">
        <v>111086</v>
      </c>
      <c r="Y252" s="46">
        <v>13.07</v>
      </c>
      <c r="Z252" s="47">
        <f t="shared" si="6"/>
        <v>242395</v>
      </c>
      <c r="AA252" s="46">
        <f t="shared" si="7"/>
        <v>28.52</v>
      </c>
      <c r="AB252" s="48" t="s">
        <v>877</v>
      </c>
      <c r="AC252" s="48" t="s">
        <v>857</v>
      </c>
      <c r="AD252" s="49"/>
    </row>
    <row r="253" spans="2:30" x14ac:dyDescent="0.15">
      <c r="B253" s="38" t="s">
        <v>0</v>
      </c>
      <c r="C253" s="39" t="s">
        <v>0</v>
      </c>
      <c r="D253" s="39"/>
      <c r="E253" s="39"/>
      <c r="F253" s="40"/>
      <c r="G253" s="40"/>
      <c r="H253" s="41"/>
      <c r="I253" s="42"/>
      <c r="J253" s="43"/>
      <c r="K253" s="41"/>
      <c r="L253" s="42"/>
      <c r="M253" s="43"/>
      <c r="N253" s="41"/>
      <c r="O253" s="42"/>
      <c r="P253" s="43"/>
      <c r="Q253" s="41"/>
      <c r="R253" s="42"/>
      <c r="S253" s="43"/>
      <c r="T253" s="44"/>
      <c r="U253" s="45"/>
      <c r="V253" s="43"/>
      <c r="W253" s="44"/>
      <c r="X253" s="45"/>
      <c r="Y253" s="46"/>
      <c r="Z253" s="47"/>
      <c r="AA253" s="46"/>
      <c r="AB253" s="48"/>
      <c r="AC253" s="48"/>
      <c r="AD253" s="49"/>
    </row>
    <row r="254" spans="2:30" x14ac:dyDescent="0.15">
      <c r="B254" s="38" t="s">
        <v>1100</v>
      </c>
      <c r="C254" s="39" t="s">
        <v>343</v>
      </c>
      <c r="D254" s="39" t="s">
        <v>908</v>
      </c>
      <c r="E254" s="39"/>
      <c r="F254" s="40" t="s">
        <v>861</v>
      </c>
      <c r="G254" s="40" t="s">
        <v>867</v>
      </c>
      <c r="H254" s="41">
        <v>100000</v>
      </c>
      <c r="I254" s="42">
        <v>0</v>
      </c>
      <c r="J254" s="43">
        <v>0</v>
      </c>
      <c r="K254" s="41">
        <v>0</v>
      </c>
      <c r="L254" s="42">
        <v>6992</v>
      </c>
      <c r="M254" s="43">
        <v>1046</v>
      </c>
      <c r="N254" s="41">
        <v>8038</v>
      </c>
      <c r="O254" s="42">
        <v>0</v>
      </c>
      <c r="P254" s="43">
        <v>0</v>
      </c>
      <c r="Q254" s="41">
        <v>0</v>
      </c>
      <c r="R254" s="42">
        <v>0</v>
      </c>
      <c r="S254" s="43">
        <v>353</v>
      </c>
      <c r="T254" s="44">
        <v>353</v>
      </c>
      <c r="U254" s="45">
        <v>6992</v>
      </c>
      <c r="V254" s="43">
        <v>1399</v>
      </c>
      <c r="W254" s="44">
        <v>8391</v>
      </c>
      <c r="X254" s="45">
        <v>91609</v>
      </c>
      <c r="Y254" s="46">
        <v>91.61</v>
      </c>
      <c r="Z254" s="47">
        <f t="shared" si="6"/>
        <v>93008</v>
      </c>
      <c r="AA254" s="46">
        <f t="shared" si="7"/>
        <v>93.01</v>
      </c>
      <c r="AB254" s="48" t="s">
        <v>874</v>
      </c>
      <c r="AC254" s="48" t="s">
        <v>857</v>
      </c>
      <c r="AD254" s="49"/>
    </row>
    <row r="255" spans="2:30" x14ac:dyDescent="0.15">
      <c r="B255" s="38" t="s">
        <v>344</v>
      </c>
      <c r="C255" s="39" t="s">
        <v>345</v>
      </c>
      <c r="D255" s="39" t="s">
        <v>908</v>
      </c>
      <c r="E255" s="39" t="s">
        <v>1220</v>
      </c>
      <c r="F255" s="40" t="s">
        <v>861</v>
      </c>
      <c r="G255" s="40" t="s">
        <v>867</v>
      </c>
      <c r="H255" s="41">
        <v>50000</v>
      </c>
      <c r="I255" s="42">
        <v>0</v>
      </c>
      <c r="J255" s="43">
        <v>0</v>
      </c>
      <c r="K255" s="41">
        <v>0</v>
      </c>
      <c r="L255" s="42">
        <v>0</v>
      </c>
      <c r="M255" s="43">
        <v>0</v>
      </c>
      <c r="N255" s="41">
        <v>0</v>
      </c>
      <c r="O255" s="42">
        <v>0</v>
      </c>
      <c r="P255" s="43">
        <v>0</v>
      </c>
      <c r="Q255" s="41">
        <v>0</v>
      </c>
      <c r="R255" s="42">
        <v>0</v>
      </c>
      <c r="S255" s="43">
        <v>0</v>
      </c>
      <c r="T255" s="44">
        <v>0</v>
      </c>
      <c r="U255" s="45">
        <v>0</v>
      </c>
      <c r="V255" s="43">
        <v>0</v>
      </c>
      <c r="W255" s="44">
        <v>0</v>
      </c>
      <c r="X255" s="45">
        <v>50000</v>
      </c>
      <c r="Y255" s="46">
        <v>100</v>
      </c>
      <c r="Z255" s="47">
        <f t="shared" si="6"/>
        <v>50000</v>
      </c>
      <c r="AA255" s="46">
        <f t="shared" si="7"/>
        <v>100</v>
      </c>
      <c r="AB255" s="48" t="s">
        <v>874</v>
      </c>
      <c r="AC255" s="48" t="s">
        <v>857</v>
      </c>
      <c r="AD255" s="49"/>
    </row>
    <row r="256" spans="2:30" x14ac:dyDescent="0.15">
      <c r="B256" s="38" t="s">
        <v>346</v>
      </c>
      <c r="C256" s="39" t="s">
        <v>347</v>
      </c>
      <c r="D256" s="39" t="s">
        <v>908</v>
      </c>
      <c r="E256" s="39" t="s">
        <v>1221</v>
      </c>
      <c r="F256" s="40" t="s">
        <v>861</v>
      </c>
      <c r="G256" s="40" t="s">
        <v>867</v>
      </c>
      <c r="H256" s="41">
        <v>50000</v>
      </c>
      <c r="I256" s="42">
        <v>0</v>
      </c>
      <c r="J256" s="43">
        <v>0</v>
      </c>
      <c r="K256" s="41">
        <v>0</v>
      </c>
      <c r="L256" s="42">
        <v>6992</v>
      </c>
      <c r="M256" s="43">
        <v>1046</v>
      </c>
      <c r="N256" s="41">
        <v>8038</v>
      </c>
      <c r="O256" s="42">
        <v>0</v>
      </c>
      <c r="P256" s="43">
        <v>0</v>
      </c>
      <c r="Q256" s="41">
        <v>0</v>
      </c>
      <c r="R256" s="42">
        <v>0</v>
      </c>
      <c r="S256" s="43">
        <v>353</v>
      </c>
      <c r="T256" s="44">
        <v>353</v>
      </c>
      <c r="U256" s="45">
        <v>6992</v>
      </c>
      <c r="V256" s="43">
        <v>1399</v>
      </c>
      <c r="W256" s="44">
        <v>8391</v>
      </c>
      <c r="X256" s="45">
        <v>41609</v>
      </c>
      <c r="Y256" s="46">
        <v>83.22</v>
      </c>
      <c r="Z256" s="47">
        <f t="shared" si="6"/>
        <v>43008</v>
      </c>
      <c r="AA256" s="46">
        <f t="shared" si="7"/>
        <v>86.02</v>
      </c>
      <c r="AB256" s="48" t="s">
        <v>874</v>
      </c>
      <c r="AC256" s="48" t="s">
        <v>857</v>
      </c>
      <c r="AD256" s="49"/>
    </row>
    <row r="257" spans="2:30" x14ac:dyDescent="0.15">
      <c r="B257" s="38" t="s">
        <v>0</v>
      </c>
      <c r="C257" s="39" t="s">
        <v>0</v>
      </c>
      <c r="D257" s="39"/>
      <c r="E257" s="39"/>
      <c r="F257" s="40"/>
      <c r="G257" s="40"/>
      <c r="H257" s="41"/>
      <c r="I257" s="42"/>
      <c r="J257" s="43"/>
      <c r="K257" s="41"/>
      <c r="L257" s="42"/>
      <c r="M257" s="43"/>
      <c r="N257" s="41"/>
      <c r="O257" s="42"/>
      <c r="P257" s="43"/>
      <c r="Q257" s="41"/>
      <c r="R257" s="42"/>
      <c r="S257" s="43"/>
      <c r="T257" s="44"/>
      <c r="U257" s="45"/>
      <c r="V257" s="43"/>
      <c r="W257" s="44"/>
      <c r="X257" s="45"/>
      <c r="Y257" s="46"/>
      <c r="Z257" s="47"/>
      <c r="AA257" s="46"/>
      <c r="AB257" s="48"/>
      <c r="AC257" s="48"/>
      <c r="AD257" s="49"/>
    </row>
    <row r="258" spans="2:30" x14ac:dyDescent="0.15">
      <c r="B258" s="38" t="s">
        <v>1101</v>
      </c>
      <c r="C258" s="39" t="s">
        <v>348</v>
      </c>
      <c r="D258" s="39" t="s">
        <v>997</v>
      </c>
      <c r="E258" s="39"/>
      <c r="F258" s="40" t="s">
        <v>858</v>
      </c>
      <c r="G258" s="40" t="s">
        <v>867</v>
      </c>
      <c r="H258" s="41">
        <v>3838890</v>
      </c>
      <c r="I258" s="42">
        <v>0</v>
      </c>
      <c r="J258" s="43">
        <v>0</v>
      </c>
      <c r="K258" s="41">
        <v>0</v>
      </c>
      <c r="L258" s="42">
        <v>0</v>
      </c>
      <c r="M258" s="43">
        <v>0</v>
      </c>
      <c r="N258" s="41">
        <v>0</v>
      </c>
      <c r="O258" s="42">
        <v>3570167</v>
      </c>
      <c r="P258" s="43">
        <v>0</v>
      </c>
      <c r="Q258" s="41">
        <v>3570167</v>
      </c>
      <c r="R258" s="42">
        <v>0</v>
      </c>
      <c r="S258" s="43">
        <v>0</v>
      </c>
      <c r="T258" s="44">
        <v>0</v>
      </c>
      <c r="U258" s="45">
        <v>3570167</v>
      </c>
      <c r="V258" s="43">
        <v>0</v>
      </c>
      <c r="W258" s="44">
        <v>3570167</v>
      </c>
      <c r="X258" s="45">
        <v>268723</v>
      </c>
      <c r="Y258" s="46">
        <v>7</v>
      </c>
      <c r="Z258" s="47">
        <f t="shared" si="6"/>
        <v>268723</v>
      </c>
      <c r="AA258" s="46">
        <f t="shared" si="7"/>
        <v>7</v>
      </c>
      <c r="AB258" s="48" t="s">
        <v>874</v>
      </c>
      <c r="AC258" s="48" t="s">
        <v>888</v>
      </c>
      <c r="AD258" s="49"/>
    </row>
    <row r="259" spans="2:30" x14ac:dyDescent="0.15">
      <c r="B259" s="38" t="s">
        <v>349</v>
      </c>
      <c r="C259" s="39" t="s">
        <v>350</v>
      </c>
      <c r="D259" s="39" t="s">
        <v>997</v>
      </c>
      <c r="E259" s="39" t="s">
        <v>1220</v>
      </c>
      <c r="F259" s="40" t="s">
        <v>858</v>
      </c>
      <c r="G259" s="40" t="s">
        <v>867</v>
      </c>
      <c r="H259" s="41">
        <v>1619130</v>
      </c>
      <c r="I259" s="42">
        <v>0</v>
      </c>
      <c r="J259" s="43">
        <v>0</v>
      </c>
      <c r="K259" s="41">
        <v>0</v>
      </c>
      <c r="L259" s="42">
        <v>0</v>
      </c>
      <c r="M259" s="43">
        <v>0</v>
      </c>
      <c r="N259" s="41">
        <v>0</v>
      </c>
      <c r="O259" s="42">
        <v>1505790</v>
      </c>
      <c r="P259" s="43">
        <v>0</v>
      </c>
      <c r="Q259" s="41">
        <v>1505790</v>
      </c>
      <c r="R259" s="42">
        <v>0</v>
      </c>
      <c r="S259" s="43">
        <v>0</v>
      </c>
      <c r="T259" s="44">
        <v>0</v>
      </c>
      <c r="U259" s="45">
        <v>1505790</v>
      </c>
      <c r="V259" s="43">
        <v>0</v>
      </c>
      <c r="W259" s="44">
        <v>1505790</v>
      </c>
      <c r="X259" s="45">
        <v>113340</v>
      </c>
      <c r="Y259" s="46">
        <v>7</v>
      </c>
      <c r="Z259" s="47">
        <f t="shared" si="6"/>
        <v>113340</v>
      </c>
      <c r="AA259" s="46">
        <f t="shared" si="7"/>
        <v>7</v>
      </c>
      <c r="AB259" s="48" t="s">
        <v>874</v>
      </c>
      <c r="AC259" s="48" t="s">
        <v>888</v>
      </c>
      <c r="AD259" s="49"/>
    </row>
    <row r="260" spans="2:30" x14ac:dyDescent="0.15">
      <c r="B260" s="38" t="s">
        <v>351</v>
      </c>
      <c r="C260" s="39" t="s">
        <v>352</v>
      </c>
      <c r="D260" s="39" t="s">
        <v>997</v>
      </c>
      <c r="E260" s="39" t="s">
        <v>1221</v>
      </c>
      <c r="F260" s="40" t="s">
        <v>858</v>
      </c>
      <c r="G260" s="40" t="s">
        <v>867</v>
      </c>
      <c r="H260" s="41">
        <v>2219760</v>
      </c>
      <c r="I260" s="42">
        <v>0</v>
      </c>
      <c r="J260" s="43">
        <v>0</v>
      </c>
      <c r="K260" s="41">
        <v>0</v>
      </c>
      <c r="L260" s="42">
        <v>0</v>
      </c>
      <c r="M260" s="43">
        <v>0</v>
      </c>
      <c r="N260" s="41">
        <v>0</v>
      </c>
      <c r="O260" s="42">
        <v>2064377</v>
      </c>
      <c r="P260" s="43">
        <v>0</v>
      </c>
      <c r="Q260" s="41">
        <v>2064377</v>
      </c>
      <c r="R260" s="42">
        <v>0</v>
      </c>
      <c r="S260" s="43">
        <v>0</v>
      </c>
      <c r="T260" s="44">
        <v>0</v>
      </c>
      <c r="U260" s="45">
        <v>2064377</v>
      </c>
      <c r="V260" s="43">
        <v>0</v>
      </c>
      <c r="W260" s="44">
        <v>2064377</v>
      </c>
      <c r="X260" s="45">
        <v>155383</v>
      </c>
      <c r="Y260" s="46">
        <v>7</v>
      </c>
      <c r="Z260" s="47">
        <f t="shared" si="6"/>
        <v>155383</v>
      </c>
      <c r="AA260" s="46">
        <f t="shared" si="7"/>
        <v>7</v>
      </c>
      <c r="AB260" s="48" t="s">
        <v>874</v>
      </c>
      <c r="AC260" s="48" t="s">
        <v>888</v>
      </c>
      <c r="AD260" s="49"/>
    </row>
    <row r="261" spans="2:30" x14ac:dyDescent="0.15">
      <c r="B261" s="38" t="s">
        <v>0</v>
      </c>
      <c r="C261" s="39" t="s">
        <v>0</v>
      </c>
      <c r="D261" s="39"/>
      <c r="E261" s="39"/>
      <c r="F261" s="40"/>
      <c r="G261" s="40"/>
      <c r="H261" s="41"/>
      <c r="I261" s="42"/>
      <c r="J261" s="43"/>
      <c r="K261" s="41"/>
      <c r="L261" s="42"/>
      <c r="M261" s="43"/>
      <c r="N261" s="41"/>
      <c r="O261" s="42"/>
      <c r="P261" s="43"/>
      <c r="Q261" s="41"/>
      <c r="R261" s="42"/>
      <c r="S261" s="43"/>
      <c r="T261" s="44"/>
      <c r="U261" s="45"/>
      <c r="V261" s="43"/>
      <c r="W261" s="44"/>
      <c r="X261" s="45"/>
      <c r="Y261" s="46"/>
      <c r="Z261" s="47"/>
      <c r="AA261" s="46"/>
      <c r="AB261" s="48"/>
      <c r="AC261" s="48"/>
      <c r="AD261" s="49"/>
    </row>
    <row r="262" spans="2:30" x14ac:dyDescent="0.15">
      <c r="B262" s="38" t="s">
        <v>1102</v>
      </c>
      <c r="C262" s="39" t="s">
        <v>353</v>
      </c>
      <c r="D262" s="39" t="s">
        <v>876</v>
      </c>
      <c r="E262" s="39"/>
      <c r="F262" s="40" t="s">
        <v>861</v>
      </c>
      <c r="G262" s="40" t="s">
        <v>873</v>
      </c>
      <c r="H262" s="41">
        <v>1782040</v>
      </c>
      <c r="I262" s="42">
        <v>0</v>
      </c>
      <c r="J262" s="43">
        <v>0</v>
      </c>
      <c r="K262" s="41">
        <v>0</v>
      </c>
      <c r="L262" s="42">
        <v>1140331</v>
      </c>
      <c r="M262" s="43">
        <v>216128</v>
      </c>
      <c r="N262" s="41">
        <v>1356459</v>
      </c>
      <c r="O262" s="42">
        <v>0</v>
      </c>
      <c r="P262" s="43">
        <v>0</v>
      </c>
      <c r="Q262" s="41">
        <v>0</v>
      </c>
      <c r="R262" s="42">
        <v>9008</v>
      </c>
      <c r="S262" s="43">
        <v>38846</v>
      </c>
      <c r="T262" s="44">
        <v>47854</v>
      </c>
      <c r="U262" s="45">
        <v>1149339</v>
      </c>
      <c r="V262" s="43">
        <v>254974</v>
      </c>
      <c r="W262" s="44">
        <v>1404313</v>
      </c>
      <c r="X262" s="45">
        <v>377727</v>
      </c>
      <c r="Y262" s="46">
        <v>21.2</v>
      </c>
      <c r="Z262" s="47">
        <f t="shared" si="6"/>
        <v>632701</v>
      </c>
      <c r="AA262" s="46">
        <f t="shared" si="7"/>
        <v>35.5</v>
      </c>
      <c r="AB262" s="48" t="s">
        <v>877</v>
      </c>
      <c r="AC262" s="48" t="s">
        <v>857</v>
      </c>
      <c r="AD262" s="49"/>
    </row>
    <row r="263" spans="2:30" x14ac:dyDescent="0.15">
      <c r="B263" s="38" t="s">
        <v>354</v>
      </c>
      <c r="C263" s="39" t="s">
        <v>355</v>
      </c>
      <c r="D263" s="39" t="s">
        <v>876</v>
      </c>
      <c r="E263" s="39" t="s">
        <v>1220</v>
      </c>
      <c r="F263" s="40" t="s">
        <v>861</v>
      </c>
      <c r="G263" s="40" t="s">
        <v>873</v>
      </c>
      <c r="H263" s="41">
        <v>926540</v>
      </c>
      <c r="I263" s="42">
        <v>0</v>
      </c>
      <c r="J263" s="43">
        <v>0</v>
      </c>
      <c r="K263" s="41">
        <v>0</v>
      </c>
      <c r="L263" s="42">
        <v>579457</v>
      </c>
      <c r="M263" s="43">
        <v>113719</v>
      </c>
      <c r="N263" s="41">
        <v>693176</v>
      </c>
      <c r="O263" s="42">
        <v>0</v>
      </c>
      <c r="P263" s="43">
        <v>0</v>
      </c>
      <c r="Q263" s="41">
        <v>0</v>
      </c>
      <c r="R263" s="42">
        <v>4504</v>
      </c>
      <c r="S263" s="43">
        <v>20049</v>
      </c>
      <c r="T263" s="44">
        <v>24553</v>
      </c>
      <c r="U263" s="45">
        <v>583961</v>
      </c>
      <c r="V263" s="43">
        <v>133768</v>
      </c>
      <c r="W263" s="44">
        <v>717729</v>
      </c>
      <c r="X263" s="45">
        <v>208811</v>
      </c>
      <c r="Y263" s="46">
        <v>22.54</v>
      </c>
      <c r="Z263" s="47">
        <f t="shared" ref="Z263:Z326" si="8">H263-U263</f>
        <v>342579</v>
      </c>
      <c r="AA263" s="46">
        <f t="shared" ref="AA263:AA326" si="9">IF(H263=0,0,ROUND(Z263/H263%,2))</f>
        <v>36.97</v>
      </c>
      <c r="AB263" s="48" t="s">
        <v>877</v>
      </c>
      <c r="AC263" s="48" t="s">
        <v>857</v>
      </c>
      <c r="AD263" s="49"/>
    </row>
    <row r="264" spans="2:30" x14ac:dyDescent="0.15">
      <c r="B264" s="38" t="s">
        <v>356</v>
      </c>
      <c r="C264" s="39" t="s">
        <v>357</v>
      </c>
      <c r="D264" s="39" t="s">
        <v>876</v>
      </c>
      <c r="E264" s="39" t="s">
        <v>1221</v>
      </c>
      <c r="F264" s="40" t="s">
        <v>861</v>
      </c>
      <c r="G264" s="40" t="s">
        <v>873</v>
      </c>
      <c r="H264" s="41">
        <v>855500</v>
      </c>
      <c r="I264" s="42">
        <v>0</v>
      </c>
      <c r="J264" s="43">
        <v>0</v>
      </c>
      <c r="K264" s="41">
        <v>0</v>
      </c>
      <c r="L264" s="42">
        <v>560874</v>
      </c>
      <c r="M264" s="43">
        <v>102409</v>
      </c>
      <c r="N264" s="41">
        <v>663283</v>
      </c>
      <c r="O264" s="42">
        <v>0</v>
      </c>
      <c r="P264" s="43">
        <v>0</v>
      </c>
      <c r="Q264" s="41">
        <v>0</v>
      </c>
      <c r="R264" s="42">
        <v>4504</v>
      </c>
      <c r="S264" s="43">
        <v>18797</v>
      </c>
      <c r="T264" s="44">
        <v>23301</v>
      </c>
      <c r="U264" s="45">
        <v>565378</v>
      </c>
      <c r="V264" s="43">
        <v>121206</v>
      </c>
      <c r="W264" s="44">
        <v>686584</v>
      </c>
      <c r="X264" s="45">
        <v>168916</v>
      </c>
      <c r="Y264" s="46">
        <v>19.739999999999998</v>
      </c>
      <c r="Z264" s="47">
        <f t="shared" si="8"/>
        <v>290122</v>
      </c>
      <c r="AA264" s="46">
        <f t="shared" si="9"/>
        <v>33.909999999999997</v>
      </c>
      <c r="AB264" s="48" t="s">
        <v>877</v>
      </c>
      <c r="AC264" s="48" t="s">
        <v>857</v>
      </c>
      <c r="AD264" s="49"/>
    </row>
    <row r="265" spans="2:30" x14ac:dyDescent="0.15">
      <c r="B265" s="38" t="s">
        <v>0</v>
      </c>
      <c r="C265" s="39" t="s">
        <v>0</v>
      </c>
      <c r="D265" s="39"/>
      <c r="E265" s="39"/>
      <c r="F265" s="40"/>
      <c r="G265" s="40"/>
      <c r="H265" s="41"/>
      <c r="I265" s="42"/>
      <c r="J265" s="43"/>
      <c r="K265" s="41"/>
      <c r="L265" s="42"/>
      <c r="M265" s="43"/>
      <c r="N265" s="41"/>
      <c r="O265" s="42"/>
      <c r="P265" s="43"/>
      <c r="Q265" s="41"/>
      <c r="R265" s="42"/>
      <c r="S265" s="43"/>
      <c r="T265" s="44"/>
      <c r="U265" s="45"/>
      <c r="V265" s="43"/>
      <c r="W265" s="44"/>
      <c r="X265" s="45"/>
      <c r="Y265" s="46"/>
      <c r="Z265" s="47"/>
      <c r="AA265" s="46"/>
      <c r="AB265" s="48"/>
      <c r="AC265" s="48"/>
      <c r="AD265" s="49"/>
    </row>
    <row r="266" spans="2:30" x14ac:dyDescent="0.15">
      <c r="B266" s="38" t="s">
        <v>1103</v>
      </c>
      <c r="C266" s="39" t="s">
        <v>358</v>
      </c>
      <c r="D266" s="39" t="s">
        <v>876</v>
      </c>
      <c r="E266" s="39"/>
      <c r="F266" s="40" t="s">
        <v>861</v>
      </c>
      <c r="G266" s="40" t="s">
        <v>873</v>
      </c>
      <c r="H266" s="41">
        <v>1040165</v>
      </c>
      <c r="I266" s="42">
        <v>0</v>
      </c>
      <c r="J266" s="43">
        <v>0</v>
      </c>
      <c r="K266" s="41">
        <v>0</v>
      </c>
      <c r="L266" s="42">
        <v>732414</v>
      </c>
      <c r="M266" s="43">
        <v>138972</v>
      </c>
      <c r="N266" s="41">
        <v>871386</v>
      </c>
      <c r="O266" s="42">
        <v>0</v>
      </c>
      <c r="P266" s="43">
        <v>0</v>
      </c>
      <c r="Q266" s="41">
        <v>0</v>
      </c>
      <c r="R266" s="42">
        <v>3474</v>
      </c>
      <c r="S266" s="43">
        <v>24958</v>
      </c>
      <c r="T266" s="44">
        <v>28432</v>
      </c>
      <c r="U266" s="45">
        <v>735888</v>
      </c>
      <c r="V266" s="43">
        <v>163930</v>
      </c>
      <c r="W266" s="44">
        <v>899818</v>
      </c>
      <c r="X266" s="45">
        <v>140347</v>
      </c>
      <c r="Y266" s="46">
        <v>13.49</v>
      </c>
      <c r="Z266" s="47">
        <f t="shared" si="8"/>
        <v>304277</v>
      </c>
      <c r="AA266" s="46">
        <f t="shared" si="9"/>
        <v>29.25</v>
      </c>
      <c r="AB266" s="48" t="s">
        <v>877</v>
      </c>
      <c r="AC266" s="48" t="s">
        <v>857</v>
      </c>
      <c r="AD266" s="49"/>
    </row>
    <row r="267" spans="2:30" x14ac:dyDescent="0.15">
      <c r="B267" s="38" t="s">
        <v>359</v>
      </c>
      <c r="C267" s="39" t="s">
        <v>360</v>
      </c>
      <c r="D267" s="39" t="s">
        <v>876</v>
      </c>
      <c r="E267" s="39" t="s">
        <v>1220</v>
      </c>
      <c r="F267" s="40" t="s">
        <v>861</v>
      </c>
      <c r="G267" s="40" t="s">
        <v>873</v>
      </c>
      <c r="H267" s="41">
        <v>540165</v>
      </c>
      <c r="I267" s="42">
        <v>0</v>
      </c>
      <c r="J267" s="43">
        <v>0</v>
      </c>
      <c r="K267" s="41">
        <v>0</v>
      </c>
      <c r="L267" s="42">
        <v>383494</v>
      </c>
      <c r="M267" s="43">
        <v>75263</v>
      </c>
      <c r="N267" s="41">
        <v>458757</v>
      </c>
      <c r="O267" s="42">
        <v>0</v>
      </c>
      <c r="P267" s="43">
        <v>0</v>
      </c>
      <c r="Q267" s="41">
        <v>0</v>
      </c>
      <c r="R267" s="42">
        <v>1737</v>
      </c>
      <c r="S267" s="43">
        <v>13266</v>
      </c>
      <c r="T267" s="44">
        <v>15003</v>
      </c>
      <c r="U267" s="45">
        <v>385231</v>
      </c>
      <c r="V267" s="43">
        <v>88529</v>
      </c>
      <c r="W267" s="44">
        <v>473760</v>
      </c>
      <c r="X267" s="45">
        <v>66405</v>
      </c>
      <c r="Y267" s="46">
        <v>12.29</v>
      </c>
      <c r="Z267" s="47">
        <f t="shared" si="8"/>
        <v>154934</v>
      </c>
      <c r="AA267" s="46">
        <f t="shared" si="9"/>
        <v>28.68</v>
      </c>
      <c r="AB267" s="48" t="s">
        <v>877</v>
      </c>
      <c r="AC267" s="48" t="s">
        <v>857</v>
      </c>
      <c r="AD267" s="49"/>
    </row>
    <row r="268" spans="2:30" x14ac:dyDescent="0.15">
      <c r="B268" s="38" t="s">
        <v>361</v>
      </c>
      <c r="C268" s="39" t="s">
        <v>362</v>
      </c>
      <c r="D268" s="39" t="s">
        <v>876</v>
      </c>
      <c r="E268" s="39" t="s">
        <v>1221</v>
      </c>
      <c r="F268" s="40" t="s">
        <v>861</v>
      </c>
      <c r="G268" s="40" t="s">
        <v>873</v>
      </c>
      <c r="H268" s="41">
        <v>500000</v>
      </c>
      <c r="I268" s="42">
        <v>0</v>
      </c>
      <c r="J268" s="43">
        <v>0</v>
      </c>
      <c r="K268" s="41">
        <v>0</v>
      </c>
      <c r="L268" s="42">
        <v>348920</v>
      </c>
      <c r="M268" s="43">
        <v>63709</v>
      </c>
      <c r="N268" s="41">
        <v>412629</v>
      </c>
      <c r="O268" s="42">
        <v>0</v>
      </c>
      <c r="P268" s="43">
        <v>0</v>
      </c>
      <c r="Q268" s="41">
        <v>0</v>
      </c>
      <c r="R268" s="42">
        <v>1737</v>
      </c>
      <c r="S268" s="43">
        <v>11692</v>
      </c>
      <c r="T268" s="44">
        <v>13429</v>
      </c>
      <c r="U268" s="45">
        <v>350657</v>
      </c>
      <c r="V268" s="43">
        <v>75401</v>
      </c>
      <c r="W268" s="44">
        <v>426058</v>
      </c>
      <c r="X268" s="45">
        <v>73942</v>
      </c>
      <c r="Y268" s="46">
        <v>14.79</v>
      </c>
      <c r="Z268" s="47">
        <f t="shared" si="8"/>
        <v>149343</v>
      </c>
      <c r="AA268" s="46">
        <f t="shared" si="9"/>
        <v>29.87</v>
      </c>
      <c r="AB268" s="48" t="s">
        <v>877</v>
      </c>
      <c r="AC268" s="48" t="s">
        <v>857</v>
      </c>
      <c r="AD268" s="49"/>
    </row>
    <row r="269" spans="2:30" x14ac:dyDescent="0.15">
      <c r="B269" s="38" t="s">
        <v>0</v>
      </c>
      <c r="C269" s="39" t="s">
        <v>0</v>
      </c>
      <c r="D269" s="39"/>
      <c r="E269" s="39"/>
      <c r="F269" s="40"/>
      <c r="G269" s="40"/>
      <c r="H269" s="41"/>
      <c r="I269" s="42"/>
      <c r="J269" s="43"/>
      <c r="K269" s="41"/>
      <c r="L269" s="42"/>
      <c r="M269" s="43"/>
      <c r="N269" s="41"/>
      <c r="O269" s="42"/>
      <c r="P269" s="43"/>
      <c r="Q269" s="41"/>
      <c r="R269" s="42"/>
      <c r="S269" s="43"/>
      <c r="T269" s="44"/>
      <c r="U269" s="45"/>
      <c r="V269" s="43"/>
      <c r="W269" s="44"/>
      <c r="X269" s="45"/>
      <c r="Y269" s="46"/>
      <c r="Z269" s="47"/>
      <c r="AA269" s="46"/>
      <c r="AB269" s="48"/>
      <c r="AC269" s="48"/>
      <c r="AD269" s="49"/>
    </row>
    <row r="270" spans="2:30" x14ac:dyDescent="0.15">
      <c r="B270" s="38" t="s">
        <v>1104</v>
      </c>
      <c r="C270" s="39" t="s">
        <v>20</v>
      </c>
      <c r="D270" s="39" t="s">
        <v>897</v>
      </c>
      <c r="E270" s="39"/>
      <c r="F270" s="40" t="s">
        <v>861</v>
      </c>
      <c r="G270" s="40" t="s">
        <v>869</v>
      </c>
      <c r="H270" s="41">
        <v>1260000</v>
      </c>
      <c r="I270" s="42">
        <v>0</v>
      </c>
      <c r="J270" s="43">
        <v>0</v>
      </c>
      <c r="K270" s="41">
        <v>0</v>
      </c>
      <c r="L270" s="42">
        <v>841687</v>
      </c>
      <c r="M270" s="43">
        <v>136768</v>
      </c>
      <c r="N270" s="41">
        <v>978455</v>
      </c>
      <c r="O270" s="42">
        <v>0</v>
      </c>
      <c r="P270" s="43">
        <v>0</v>
      </c>
      <c r="Q270" s="41">
        <v>0</v>
      </c>
      <c r="R270" s="42">
        <v>0</v>
      </c>
      <c r="S270" s="43">
        <v>60237</v>
      </c>
      <c r="T270" s="44">
        <v>60237</v>
      </c>
      <c r="U270" s="45">
        <v>841687</v>
      </c>
      <c r="V270" s="43">
        <v>197005</v>
      </c>
      <c r="W270" s="44">
        <v>1038692</v>
      </c>
      <c r="X270" s="45">
        <v>221308</v>
      </c>
      <c r="Y270" s="46">
        <v>17.559999999999999</v>
      </c>
      <c r="Z270" s="47">
        <f t="shared" si="8"/>
        <v>418313</v>
      </c>
      <c r="AA270" s="46">
        <f t="shared" si="9"/>
        <v>33.200000000000003</v>
      </c>
      <c r="AB270" s="48" t="s">
        <v>877</v>
      </c>
      <c r="AC270" s="48" t="s">
        <v>857</v>
      </c>
      <c r="AD270" s="49"/>
    </row>
    <row r="271" spans="2:30" x14ac:dyDescent="0.15">
      <c r="B271" s="38" t="s">
        <v>363</v>
      </c>
      <c r="C271" s="39" t="s">
        <v>364</v>
      </c>
      <c r="D271" s="39" t="s">
        <v>897</v>
      </c>
      <c r="E271" s="39" t="s">
        <v>1220</v>
      </c>
      <c r="F271" s="40" t="s">
        <v>861</v>
      </c>
      <c r="G271" s="40" t="s">
        <v>869</v>
      </c>
      <c r="H271" s="41">
        <v>630000</v>
      </c>
      <c r="I271" s="42">
        <v>0</v>
      </c>
      <c r="J271" s="43">
        <v>0</v>
      </c>
      <c r="K271" s="41">
        <v>0</v>
      </c>
      <c r="L271" s="42">
        <v>553772</v>
      </c>
      <c r="M271" s="43">
        <v>93652</v>
      </c>
      <c r="N271" s="41">
        <v>647424</v>
      </c>
      <c r="O271" s="42">
        <v>0</v>
      </c>
      <c r="P271" s="43">
        <v>0</v>
      </c>
      <c r="Q271" s="41">
        <v>0</v>
      </c>
      <c r="R271" s="42">
        <v>0</v>
      </c>
      <c r="S271" s="43">
        <v>45701</v>
      </c>
      <c r="T271" s="44">
        <v>45701</v>
      </c>
      <c r="U271" s="45">
        <v>553772</v>
      </c>
      <c r="V271" s="43">
        <v>139353</v>
      </c>
      <c r="W271" s="44">
        <v>693125</v>
      </c>
      <c r="X271" s="45">
        <v>-63125</v>
      </c>
      <c r="Y271" s="46">
        <v>-10.02</v>
      </c>
      <c r="Z271" s="47">
        <f t="shared" si="8"/>
        <v>76228</v>
      </c>
      <c r="AA271" s="46">
        <f t="shared" si="9"/>
        <v>12.1</v>
      </c>
      <c r="AB271" s="48" t="s">
        <v>877</v>
      </c>
      <c r="AC271" s="48" t="s">
        <v>857</v>
      </c>
      <c r="AD271" s="49"/>
    </row>
    <row r="272" spans="2:30" x14ac:dyDescent="0.15">
      <c r="B272" s="38" t="s">
        <v>365</v>
      </c>
      <c r="C272" s="39" t="s">
        <v>366</v>
      </c>
      <c r="D272" s="39" t="s">
        <v>897</v>
      </c>
      <c r="E272" s="39" t="s">
        <v>1221</v>
      </c>
      <c r="F272" s="40" t="s">
        <v>861</v>
      </c>
      <c r="G272" s="40" t="s">
        <v>869</v>
      </c>
      <c r="H272" s="41">
        <v>630000</v>
      </c>
      <c r="I272" s="42">
        <v>0</v>
      </c>
      <c r="J272" s="43">
        <v>0</v>
      </c>
      <c r="K272" s="41">
        <v>0</v>
      </c>
      <c r="L272" s="42">
        <v>287915</v>
      </c>
      <c r="M272" s="43">
        <v>43116</v>
      </c>
      <c r="N272" s="41">
        <v>331031</v>
      </c>
      <c r="O272" s="42">
        <v>0</v>
      </c>
      <c r="P272" s="43">
        <v>0</v>
      </c>
      <c r="Q272" s="41">
        <v>0</v>
      </c>
      <c r="R272" s="42">
        <v>0</v>
      </c>
      <c r="S272" s="43">
        <v>14536</v>
      </c>
      <c r="T272" s="44">
        <v>14536</v>
      </c>
      <c r="U272" s="45">
        <v>287915</v>
      </c>
      <c r="V272" s="43">
        <v>57652</v>
      </c>
      <c r="W272" s="44">
        <v>345567</v>
      </c>
      <c r="X272" s="45">
        <v>284433</v>
      </c>
      <c r="Y272" s="46">
        <v>45.15</v>
      </c>
      <c r="Z272" s="47">
        <f t="shared" si="8"/>
        <v>342085</v>
      </c>
      <c r="AA272" s="46">
        <f t="shared" si="9"/>
        <v>54.3</v>
      </c>
      <c r="AB272" s="48" t="s">
        <v>877</v>
      </c>
      <c r="AC272" s="48" t="s">
        <v>857</v>
      </c>
      <c r="AD272" s="49"/>
    </row>
    <row r="273" spans="2:30" x14ac:dyDescent="0.15">
      <c r="B273" s="38" t="s">
        <v>0</v>
      </c>
      <c r="C273" s="39" t="s">
        <v>0</v>
      </c>
      <c r="D273" s="39"/>
      <c r="E273" s="39"/>
      <c r="F273" s="40"/>
      <c r="G273" s="40"/>
      <c r="H273" s="41"/>
      <c r="I273" s="42"/>
      <c r="J273" s="43"/>
      <c r="K273" s="41"/>
      <c r="L273" s="42"/>
      <c r="M273" s="43"/>
      <c r="N273" s="41"/>
      <c r="O273" s="42"/>
      <c r="P273" s="43"/>
      <c r="Q273" s="41"/>
      <c r="R273" s="42"/>
      <c r="S273" s="43"/>
      <c r="T273" s="44"/>
      <c r="U273" s="45"/>
      <c r="V273" s="43"/>
      <c r="W273" s="44"/>
      <c r="X273" s="45"/>
      <c r="Y273" s="46"/>
      <c r="Z273" s="47"/>
      <c r="AA273" s="46"/>
      <c r="AB273" s="48"/>
      <c r="AC273" s="48"/>
      <c r="AD273" s="49"/>
    </row>
    <row r="274" spans="2:30" x14ac:dyDescent="0.15">
      <c r="B274" s="38" t="s">
        <v>1105</v>
      </c>
      <c r="C274" s="39" t="s">
        <v>367</v>
      </c>
      <c r="D274" s="39" t="s">
        <v>996</v>
      </c>
      <c r="E274" s="39"/>
      <c r="F274" s="40" t="s">
        <v>861</v>
      </c>
      <c r="G274" s="40" t="s">
        <v>869</v>
      </c>
      <c r="H274" s="41">
        <v>1537496</v>
      </c>
      <c r="I274" s="42">
        <v>0</v>
      </c>
      <c r="J274" s="43">
        <v>0</v>
      </c>
      <c r="K274" s="41">
        <v>0</v>
      </c>
      <c r="L274" s="42">
        <v>903183</v>
      </c>
      <c r="M274" s="43">
        <v>140977</v>
      </c>
      <c r="N274" s="41">
        <v>1044160</v>
      </c>
      <c r="O274" s="42">
        <v>0</v>
      </c>
      <c r="P274" s="43">
        <v>0</v>
      </c>
      <c r="Q274" s="41">
        <v>0</v>
      </c>
      <c r="R274" s="42">
        <v>1706</v>
      </c>
      <c r="S274" s="43">
        <v>49038</v>
      </c>
      <c r="T274" s="44">
        <v>50744</v>
      </c>
      <c r="U274" s="45">
        <v>904889</v>
      </c>
      <c r="V274" s="43">
        <v>190015</v>
      </c>
      <c r="W274" s="44">
        <v>1094904</v>
      </c>
      <c r="X274" s="45">
        <v>442592</v>
      </c>
      <c r="Y274" s="46">
        <v>28.79</v>
      </c>
      <c r="Z274" s="47">
        <f t="shared" si="8"/>
        <v>632607</v>
      </c>
      <c r="AA274" s="46">
        <f t="shared" si="9"/>
        <v>41.15</v>
      </c>
      <c r="AB274" s="48" t="s">
        <v>887</v>
      </c>
      <c r="AC274" s="48" t="s">
        <v>857</v>
      </c>
      <c r="AD274" s="49"/>
    </row>
    <row r="275" spans="2:30" x14ac:dyDescent="0.15">
      <c r="B275" s="38" t="s">
        <v>368</v>
      </c>
      <c r="C275" s="39" t="s">
        <v>369</v>
      </c>
      <c r="D275" s="39" t="s">
        <v>996</v>
      </c>
      <c r="E275" s="39" t="s">
        <v>1220</v>
      </c>
      <c r="F275" s="40" t="s">
        <v>861</v>
      </c>
      <c r="G275" s="40" t="s">
        <v>869</v>
      </c>
      <c r="H275" s="41">
        <v>750000</v>
      </c>
      <c r="I275" s="42">
        <v>0</v>
      </c>
      <c r="J275" s="43">
        <v>0</v>
      </c>
      <c r="K275" s="41">
        <v>0</v>
      </c>
      <c r="L275" s="42">
        <v>429642</v>
      </c>
      <c r="M275" s="43">
        <v>70066</v>
      </c>
      <c r="N275" s="41">
        <v>499708</v>
      </c>
      <c r="O275" s="42">
        <v>0</v>
      </c>
      <c r="P275" s="43">
        <v>0</v>
      </c>
      <c r="Q275" s="41">
        <v>0</v>
      </c>
      <c r="R275" s="42">
        <v>0</v>
      </c>
      <c r="S275" s="43">
        <v>25129</v>
      </c>
      <c r="T275" s="44">
        <v>25129</v>
      </c>
      <c r="U275" s="45">
        <v>429642</v>
      </c>
      <c r="V275" s="43">
        <v>95195</v>
      </c>
      <c r="W275" s="44">
        <v>524837</v>
      </c>
      <c r="X275" s="45">
        <v>225163</v>
      </c>
      <c r="Y275" s="46">
        <v>30.02</v>
      </c>
      <c r="Z275" s="47">
        <f t="shared" si="8"/>
        <v>320358</v>
      </c>
      <c r="AA275" s="46">
        <f t="shared" si="9"/>
        <v>42.71</v>
      </c>
      <c r="AB275" s="48" t="s">
        <v>887</v>
      </c>
      <c r="AC275" s="48" t="s">
        <v>857</v>
      </c>
      <c r="AD275" s="49"/>
    </row>
    <row r="276" spans="2:30" x14ac:dyDescent="0.15">
      <c r="B276" s="38" t="s">
        <v>370</v>
      </c>
      <c r="C276" s="39" t="s">
        <v>371</v>
      </c>
      <c r="D276" s="39" t="s">
        <v>996</v>
      </c>
      <c r="E276" s="39" t="s">
        <v>1221</v>
      </c>
      <c r="F276" s="40" t="s">
        <v>861</v>
      </c>
      <c r="G276" s="40" t="s">
        <v>869</v>
      </c>
      <c r="H276" s="41">
        <v>787496</v>
      </c>
      <c r="I276" s="42">
        <v>0</v>
      </c>
      <c r="J276" s="43">
        <v>0</v>
      </c>
      <c r="K276" s="41">
        <v>0</v>
      </c>
      <c r="L276" s="42">
        <v>473541</v>
      </c>
      <c r="M276" s="43">
        <v>70911</v>
      </c>
      <c r="N276" s="41">
        <v>544452</v>
      </c>
      <c r="O276" s="42">
        <v>0</v>
      </c>
      <c r="P276" s="43">
        <v>0</v>
      </c>
      <c r="Q276" s="41">
        <v>0</v>
      </c>
      <c r="R276" s="42">
        <v>1706</v>
      </c>
      <c r="S276" s="43">
        <v>23909</v>
      </c>
      <c r="T276" s="44">
        <v>25615</v>
      </c>
      <c r="U276" s="45">
        <v>475247</v>
      </c>
      <c r="V276" s="43">
        <v>94820</v>
      </c>
      <c r="W276" s="44">
        <v>570067</v>
      </c>
      <c r="X276" s="45">
        <v>217429</v>
      </c>
      <c r="Y276" s="46">
        <v>27.61</v>
      </c>
      <c r="Z276" s="47">
        <f t="shared" si="8"/>
        <v>312249</v>
      </c>
      <c r="AA276" s="46">
        <f t="shared" si="9"/>
        <v>39.65</v>
      </c>
      <c r="AB276" s="48" t="s">
        <v>887</v>
      </c>
      <c r="AC276" s="48" t="s">
        <v>857</v>
      </c>
      <c r="AD276" s="49"/>
    </row>
    <row r="277" spans="2:30" x14ac:dyDescent="0.15">
      <c r="B277" s="38" t="s">
        <v>0</v>
      </c>
      <c r="C277" s="39" t="s">
        <v>0</v>
      </c>
      <c r="D277" s="39"/>
      <c r="E277" s="39"/>
      <c r="F277" s="40"/>
      <c r="G277" s="40"/>
      <c r="H277" s="41"/>
      <c r="I277" s="42"/>
      <c r="J277" s="43"/>
      <c r="K277" s="41"/>
      <c r="L277" s="42"/>
      <c r="M277" s="43"/>
      <c r="N277" s="41"/>
      <c r="O277" s="42"/>
      <c r="P277" s="43"/>
      <c r="Q277" s="41"/>
      <c r="R277" s="42"/>
      <c r="S277" s="43"/>
      <c r="T277" s="44"/>
      <c r="U277" s="45"/>
      <c r="V277" s="43"/>
      <c r="W277" s="44"/>
      <c r="X277" s="45"/>
      <c r="Y277" s="46"/>
      <c r="Z277" s="47"/>
      <c r="AA277" s="46"/>
      <c r="AB277" s="48"/>
      <c r="AC277" s="48"/>
      <c r="AD277" s="49"/>
    </row>
    <row r="278" spans="2:30" x14ac:dyDescent="0.15">
      <c r="B278" s="38" t="s">
        <v>1106</v>
      </c>
      <c r="C278" s="39" t="s">
        <v>372</v>
      </c>
      <c r="D278" s="39" t="s">
        <v>950</v>
      </c>
      <c r="E278" s="39"/>
      <c r="F278" s="40" t="s">
        <v>859</v>
      </c>
      <c r="G278" s="40" t="s">
        <v>873</v>
      </c>
      <c r="H278" s="41">
        <v>1500000</v>
      </c>
      <c r="I278" s="42">
        <v>0</v>
      </c>
      <c r="J278" s="43">
        <v>0</v>
      </c>
      <c r="K278" s="41">
        <v>0</v>
      </c>
      <c r="L278" s="42">
        <v>832436</v>
      </c>
      <c r="M278" s="43">
        <v>155497</v>
      </c>
      <c r="N278" s="41">
        <v>987933</v>
      </c>
      <c r="O278" s="42">
        <v>0</v>
      </c>
      <c r="P278" s="43">
        <v>0</v>
      </c>
      <c r="Q278" s="41">
        <v>0</v>
      </c>
      <c r="R278" s="42">
        <v>2444</v>
      </c>
      <c r="S278" s="43">
        <v>28181</v>
      </c>
      <c r="T278" s="44">
        <v>30625</v>
      </c>
      <c r="U278" s="45">
        <v>834880</v>
      </c>
      <c r="V278" s="43">
        <v>183678</v>
      </c>
      <c r="W278" s="44">
        <v>1018558</v>
      </c>
      <c r="X278" s="45">
        <v>481442</v>
      </c>
      <c r="Y278" s="46">
        <v>32.1</v>
      </c>
      <c r="Z278" s="47">
        <f t="shared" si="8"/>
        <v>665120</v>
      </c>
      <c r="AA278" s="46">
        <f t="shared" si="9"/>
        <v>44.34</v>
      </c>
      <c r="AB278" s="48" t="s">
        <v>877</v>
      </c>
      <c r="AC278" s="48" t="s">
        <v>857</v>
      </c>
      <c r="AD278" s="49"/>
    </row>
    <row r="279" spans="2:30" x14ac:dyDescent="0.15">
      <c r="B279" s="38" t="s">
        <v>373</v>
      </c>
      <c r="C279" s="39" t="s">
        <v>374</v>
      </c>
      <c r="D279" s="39" t="s">
        <v>950</v>
      </c>
      <c r="E279" s="39" t="s">
        <v>1220</v>
      </c>
      <c r="F279" s="40" t="s">
        <v>859</v>
      </c>
      <c r="G279" s="40" t="s">
        <v>873</v>
      </c>
      <c r="H279" s="41">
        <v>750000</v>
      </c>
      <c r="I279" s="42">
        <v>0</v>
      </c>
      <c r="J279" s="43">
        <v>0</v>
      </c>
      <c r="K279" s="41">
        <v>0</v>
      </c>
      <c r="L279" s="42">
        <v>256610</v>
      </c>
      <c r="M279" s="43">
        <v>50359</v>
      </c>
      <c r="N279" s="41">
        <v>306969</v>
      </c>
      <c r="O279" s="42">
        <v>0</v>
      </c>
      <c r="P279" s="43">
        <v>0</v>
      </c>
      <c r="Q279" s="41">
        <v>0</v>
      </c>
      <c r="R279" s="42">
        <v>611</v>
      </c>
      <c r="S279" s="43">
        <v>8878</v>
      </c>
      <c r="T279" s="44">
        <v>9489</v>
      </c>
      <c r="U279" s="45">
        <v>257221</v>
      </c>
      <c r="V279" s="43">
        <v>59237</v>
      </c>
      <c r="W279" s="44">
        <v>316458</v>
      </c>
      <c r="X279" s="45">
        <v>433542</v>
      </c>
      <c r="Y279" s="46">
        <v>57.81</v>
      </c>
      <c r="Z279" s="47">
        <f t="shared" si="8"/>
        <v>492779</v>
      </c>
      <c r="AA279" s="46">
        <f t="shared" si="9"/>
        <v>65.7</v>
      </c>
      <c r="AB279" s="48" t="s">
        <v>877</v>
      </c>
      <c r="AC279" s="48" t="s">
        <v>857</v>
      </c>
      <c r="AD279" s="49"/>
    </row>
    <row r="280" spans="2:30" x14ac:dyDescent="0.15">
      <c r="B280" s="38" t="s">
        <v>375</v>
      </c>
      <c r="C280" s="39" t="s">
        <v>376</v>
      </c>
      <c r="D280" s="39" t="s">
        <v>950</v>
      </c>
      <c r="E280" s="39" t="s">
        <v>1221</v>
      </c>
      <c r="F280" s="40" t="s">
        <v>859</v>
      </c>
      <c r="G280" s="40" t="s">
        <v>873</v>
      </c>
      <c r="H280" s="41">
        <v>750000</v>
      </c>
      <c r="I280" s="42">
        <v>0</v>
      </c>
      <c r="J280" s="43">
        <v>0</v>
      </c>
      <c r="K280" s="41">
        <v>0</v>
      </c>
      <c r="L280" s="42">
        <v>575826</v>
      </c>
      <c r="M280" s="43">
        <v>105138</v>
      </c>
      <c r="N280" s="41">
        <v>680964</v>
      </c>
      <c r="O280" s="42">
        <v>0</v>
      </c>
      <c r="P280" s="43">
        <v>0</v>
      </c>
      <c r="Q280" s="41">
        <v>0</v>
      </c>
      <c r="R280" s="42">
        <v>1833</v>
      </c>
      <c r="S280" s="43">
        <v>19303</v>
      </c>
      <c r="T280" s="44">
        <v>21136</v>
      </c>
      <c r="U280" s="45">
        <v>577659</v>
      </c>
      <c r="V280" s="43">
        <v>124441</v>
      </c>
      <c r="W280" s="44">
        <v>702100</v>
      </c>
      <c r="X280" s="45">
        <v>47900</v>
      </c>
      <c r="Y280" s="46">
        <v>6.39</v>
      </c>
      <c r="Z280" s="47">
        <f t="shared" si="8"/>
        <v>172341</v>
      </c>
      <c r="AA280" s="46">
        <f t="shared" si="9"/>
        <v>22.98</v>
      </c>
      <c r="AB280" s="48" t="s">
        <v>877</v>
      </c>
      <c r="AC280" s="48" t="s">
        <v>857</v>
      </c>
      <c r="AD280" s="49"/>
    </row>
    <row r="281" spans="2:30" x14ac:dyDescent="0.15">
      <c r="B281" s="38" t="s">
        <v>0</v>
      </c>
      <c r="C281" s="39" t="s">
        <v>0</v>
      </c>
      <c r="D281" s="39"/>
      <c r="E281" s="39"/>
      <c r="F281" s="40"/>
      <c r="G281" s="40"/>
      <c r="H281" s="41"/>
      <c r="I281" s="42"/>
      <c r="J281" s="43"/>
      <c r="K281" s="41"/>
      <c r="L281" s="42"/>
      <c r="M281" s="43"/>
      <c r="N281" s="41"/>
      <c r="O281" s="42"/>
      <c r="P281" s="43"/>
      <c r="Q281" s="41"/>
      <c r="R281" s="42"/>
      <c r="S281" s="43"/>
      <c r="T281" s="44"/>
      <c r="U281" s="45"/>
      <c r="V281" s="43"/>
      <c r="W281" s="44"/>
      <c r="X281" s="45"/>
      <c r="Y281" s="46"/>
      <c r="Z281" s="47"/>
      <c r="AA281" s="46"/>
      <c r="AB281" s="48"/>
      <c r="AC281" s="48"/>
      <c r="AD281" s="49"/>
    </row>
    <row r="282" spans="2:30" x14ac:dyDescent="0.15">
      <c r="B282" s="38" t="s">
        <v>1107</v>
      </c>
      <c r="C282" s="39" t="s">
        <v>377</v>
      </c>
      <c r="D282" s="39" t="s">
        <v>953</v>
      </c>
      <c r="E282" s="39"/>
      <c r="F282" s="40" t="s">
        <v>860</v>
      </c>
      <c r="G282" s="40" t="s">
        <v>864</v>
      </c>
      <c r="H282" s="41">
        <v>2900000</v>
      </c>
      <c r="I282" s="42">
        <v>0</v>
      </c>
      <c r="J282" s="43">
        <v>0</v>
      </c>
      <c r="K282" s="41">
        <v>0</v>
      </c>
      <c r="L282" s="42">
        <v>1855618</v>
      </c>
      <c r="M282" s="43">
        <v>443337</v>
      </c>
      <c r="N282" s="41">
        <v>2298955</v>
      </c>
      <c r="O282" s="42">
        <v>0</v>
      </c>
      <c r="P282" s="43">
        <v>0</v>
      </c>
      <c r="Q282" s="41">
        <v>0</v>
      </c>
      <c r="R282" s="42">
        <v>57332</v>
      </c>
      <c r="S282" s="43">
        <v>168956</v>
      </c>
      <c r="T282" s="44">
        <v>226288</v>
      </c>
      <c r="U282" s="45">
        <v>1912950</v>
      </c>
      <c r="V282" s="43">
        <v>612293</v>
      </c>
      <c r="W282" s="44">
        <v>2525243</v>
      </c>
      <c r="X282" s="45">
        <v>374757</v>
      </c>
      <c r="Y282" s="46">
        <v>12.92</v>
      </c>
      <c r="Z282" s="47">
        <f t="shared" si="8"/>
        <v>987050</v>
      </c>
      <c r="AA282" s="46">
        <f t="shared" si="9"/>
        <v>34.04</v>
      </c>
      <c r="AB282" s="48" t="s">
        <v>874</v>
      </c>
      <c r="AC282" s="48" t="s">
        <v>857</v>
      </c>
      <c r="AD282" s="49"/>
    </row>
    <row r="283" spans="2:30" x14ac:dyDescent="0.15">
      <c r="B283" s="38" t="s">
        <v>378</v>
      </c>
      <c r="C283" s="39" t="s">
        <v>379</v>
      </c>
      <c r="D283" s="39" t="s">
        <v>953</v>
      </c>
      <c r="E283" s="39" t="s">
        <v>1220</v>
      </c>
      <c r="F283" s="40" t="s">
        <v>860</v>
      </c>
      <c r="G283" s="40" t="s">
        <v>864</v>
      </c>
      <c r="H283" s="41">
        <v>1450000</v>
      </c>
      <c r="I283" s="42">
        <v>0</v>
      </c>
      <c r="J283" s="43">
        <v>0</v>
      </c>
      <c r="K283" s="41">
        <v>0</v>
      </c>
      <c r="L283" s="42">
        <v>918694</v>
      </c>
      <c r="M283" s="43">
        <v>224055</v>
      </c>
      <c r="N283" s="41">
        <v>1142749</v>
      </c>
      <c r="O283" s="42">
        <v>0</v>
      </c>
      <c r="P283" s="43">
        <v>0</v>
      </c>
      <c r="Q283" s="41">
        <v>0</v>
      </c>
      <c r="R283" s="42">
        <v>27761</v>
      </c>
      <c r="S283" s="43">
        <v>84410</v>
      </c>
      <c r="T283" s="44">
        <v>112171</v>
      </c>
      <c r="U283" s="45">
        <v>946455</v>
      </c>
      <c r="V283" s="43">
        <v>308465</v>
      </c>
      <c r="W283" s="44">
        <v>1254920</v>
      </c>
      <c r="X283" s="45">
        <v>195080</v>
      </c>
      <c r="Y283" s="46">
        <v>13.45</v>
      </c>
      <c r="Z283" s="47">
        <f t="shared" si="8"/>
        <v>503545</v>
      </c>
      <c r="AA283" s="46">
        <f t="shared" si="9"/>
        <v>34.729999999999997</v>
      </c>
      <c r="AB283" s="48" t="s">
        <v>874</v>
      </c>
      <c r="AC283" s="48" t="s">
        <v>857</v>
      </c>
      <c r="AD283" s="49"/>
    </row>
    <row r="284" spans="2:30" x14ac:dyDescent="0.15">
      <c r="B284" s="38" t="s">
        <v>380</v>
      </c>
      <c r="C284" s="39" t="s">
        <v>381</v>
      </c>
      <c r="D284" s="39" t="s">
        <v>953</v>
      </c>
      <c r="E284" s="39" t="s">
        <v>1221</v>
      </c>
      <c r="F284" s="40" t="s">
        <v>860</v>
      </c>
      <c r="G284" s="40" t="s">
        <v>864</v>
      </c>
      <c r="H284" s="41">
        <v>1450000</v>
      </c>
      <c r="I284" s="42">
        <v>0</v>
      </c>
      <c r="J284" s="43">
        <v>0</v>
      </c>
      <c r="K284" s="41">
        <v>0</v>
      </c>
      <c r="L284" s="42">
        <v>936924</v>
      </c>
      <c r="M284" s="43">
        <v>219282</v>
      </c>
      <c r="N284" s="41">
        <v>1156206</v>
      </c>
      <c r="O284" s="42">
        <v>0</v>
      </c>
      <c r="P284" s="43">
        <v>0</v>
      </c>
      <c r="Q284" s="41">
        <v>0</v>
      </c>
      <c r="R284" s="42">
        <v>29571</v>
      </c>
      <c r="S284" s="43">
        <v>84546</v>
      </c>
      <c r="T284" s="44">
        <v>114117</v>
      </c>
      <c r="U284" s="45">
        <v>966495</v>
      </c>
      <c r="V284" s="43">
        <v>303828</v>
      </c>
      <c r="W284" s="44">
        <v>1270323</v>
      </c>
      <c r="X284" s="45">
        <v>179677</v>
      </c>
      <c r="Y284" s="46">
        <v>12.39</v>
      </c>
      <c r="Z284" s="47">
        <f t="shared" si="8"/>
        <v>483505</v>
      </c>
      <c r="AA284" s="46">
        <f t="shared" si="9"/>
        <v>33.35</v>
      </c>
      <c r="AB284" s="48" t="s">
        <v>874</v>
      </c>
      <c r="AC284" s="48" t="s">
        <v>857</v>
      </c>
      <c r="AD284" s="49"/>
    </row>
    <row r="285" spans="2:30" x14ac:dyDescent="0.15">
      <c r="B285" s="38" t="s">
        <v>0</v>
      </c>
      <c r="C285" s="39" t="s">
        <v>0</v>
      </c>
      <c r="D285" s="39"/>
      <c r="E285" s="39"/>
      <c r="F285" s="40"/>
      <c r="G285" s="40"/>
      <c r="H285" s="41"/>
      <c r="I285" s="42"/>
      <c r="J285" s="43"/>
      <c r="K285" s="41"/>
      <c r="L285" s="42"/>
      <c r="M285" s="43"/>
      <c r="N285" s="41"/>
      <c r="O285" s="42"/>
      <c r="P285" s="43"/>
      <c r="Q285" s="41"/>
      <c r="R285" s="42"/>
      <c r="S285" s="43"/>
      <c r="T285" s="44"/>
      <c r="U285" s="45"/>
      <c r="V285" s="43"/>
      <c r="W285" s="44"/>
      <c r="X285" s="45"/>
      <c r="Y285" s="46"/>
      <c r="Z285" s="47"/>
      <c r="AA285" s="46"/>
      <c r="AB285" s="48"/>
      <c r="AC285" s="48"/>
      <c r="AD285" s="49"/>
    </row>
    <row r="286" spans="2:30" x14ac:dyDescent="0.15">
      <c r="B286" s="38" t="s">
        <v>1108</v>
      </c>
      <c r="C286" s="39" t="s">
        <v>382</v>
      </c>
      <c r="D286" s="39" t="s">
        <v>979</v>
      </c>
      <c r="E286" s="39"/>
      <c r="F286" s="40" t="s">
        <v>861</v>
      </c>
      <c r="G286" s="40" t="s">
        <v>865</v>
      </c>
      <c r="H286" s="41">
        <v>1100000</v>
      </c>
      <c r="I286" s="42">
        <v>0</v>
      </c>
      <c r="J286" s="43">
        <v>0</v>
      </c>
      <c r="K286" s="41">
        <v>0</v>
      </c>
      <c r="L286" s="42">
        <v>739455</v>
      </c>
      <c r="M286" s="43">
        <v>176509</v>
      </c>
      <c r="N286" s="41">
        <v>915964</v>
      </c>
      <c r="O286" s="42">
        <v>0</v>
      </c>
      <c r="P286" s="43">
        <v>0</v>
      </c>
      <c r="Q286" s="41">
        <v>0</v>
      </c>
      <c r="R286" s="42">
        <v>25643</v>
      </c>
      <c r="S286" s="43">
        <v>67303</v>
      </c>
      <c r="T286" s="44">
        <v>92946</v>
      </c>
      <c r="U286" s="45">
        <v>765098</v>
      </c>
      <c r="V286" s="43">
        <v>243812</v>
      </c>
      <c r="W286" s="44">
        <v>1008910</v>
      </c>
      <c r="X286" s="45">
        <v>91090</v>
      </c>
      <c r="Y286" s="46">
        <v>8.2799999999999994</v>
      </c>
      <c r="Z286" s="47">
        <f t="shared" si="8"/>
        <v>334902</v>
      </c>
      <c r="AA286" s="46">
        <f t="shared" si="9"/>
        <v>30.45</v>
      </c>
      <c r="AB286" s="48" t="s">
        <v>877</v>
      </c>
      <c r="AC286" s="48" t="s">
        <v>857</v>
      </c>
      <c r="AD286" s="49"/>
    </row>
    <row r="287" spans="2:30" x14ac:dyDescent="0.15">
      <c r="B287" s="38" t="s">
        <v>383</v>
      </c>
      <c r="C287" s="39" t="s">
        <v>384</v>
      </c>
      <c r="D287" s="39" t="s">
        <v>979</v>
      </c>
      <c r="E287" s="39" t="s">
        <v>1220</v>
      </c>
      <c r="F287" s="40" t="s">
        <v>861</v>
      </c>
      <c r="G287" s="40" t="s">
        <v>865</v>
      </c>
      <c r="H287" s="41">
        <v>550000</v>
      </c>
      <c r="I287" s="42">
        <v>0</v>
      </c>
      <c r="J287" s="43">
        <v>0</v>
      </c>
      <c r="K287" s="41">
        <v>0</v>
      </c>
      <c r="L287" s="42">
        <v>349991</v>
      </c>
      <c r="M287" s="43">
        <v>85358</v>
      </c>
      <c r="N287" s="41">
        <v>435349</v>
      </c>
      <c r="O287" s="42">
        <v>0</v>
      </c>
      <c r="P287" s="43">
        <v>0</v>
      </c>
      <c r="Q287" s="41">
        <v>0</v>
      </c>
      <c r="R287" s="42">
        <v>12761</v>
      </c>
      <c r="S287" s="43">
        <v>32158</v>
      </c>
      <c r="T287" s="44">
        <v>44919</v>
      </c>
      <c r="U287" s="45">
        <v>362752</v>
      </c>
      <c r="V287" s="43">
        <v>117516</v>
      </c>
      <c r="W287" s="44">
        <v>480268</v>
      </c>
      <c r="X287" s="45">
        <v>69732</v>
      </c>
      <c r="Y287" s="46">
        <v>12.68</v>
      </c>
      <c r="Z287" s="47">
        <f t="shared" si="8"/>
        <v>187248</v>
      </c>
      <c r="AA287" s="46">
        <f t="shared" si="9"/>
        <v>34.049999999999997</v>
      </c>
      <c r="AB287" s="48" t="s">
        <v>877</v>
      </c>
      <c r="AC287" s="48" t="s">
        <v>857</v>
      </c>
      <c r="AD287" s="49"/>
    </row>
    <row r="288" spans="2:30" x14ac:dyDescent="0.15">
      <c r="B288" s="38" t="s">
        <v>385</v>
      </c>
      <c r="C288" s="39" t="s">
        <v>386</v>
      </c>
      <c r="D288" s="39" t="s">
        <v>979</v>
      </c>
      <c r="E288" s="39" t="s">
        <v>1221</v>
      </c>
      <c r="F288" s="40" t="s">
        <v>861</v>
      </c>
      <c r="G288" s="40" t="s">
        <v>865</v>
      </c>
      <c r="H288" s="41">
        <v>550000</v>
      </c>
      <c r="I288" s="42">
        <v>0</v>
      </c>
      <c r="J288" s="43">
        <v>0</v>
      </c>
      <c r="K288" s="41">
        <v>0</v>
      </c>
      <c r="L288" s="42">
        <v>389464</v>
      </c>
      <c r="M288" s="43">
        <v>91151</v>
      </c>
      <c r="N288" s="41">
        <v>480615</v>
      </c>
      <c r="O288" s="42">
        <v>0</v>
      </c>
      <c r="P288" s="43">
        <v>0</v>
      </c>
      <c r="Q288" s="41">
        <v>0</v>
      </c>
      <c r="R288" s="42">
        <v>12882</v>
      </c>
      <c r="S288" s="43">
        <v>35145</v>
      </c>
      <c r="T288" s="44">
        <v>48027</v>
      </c>
      <c r="U288" s="45">
        <v>402346</v>
      </c>
      <c r="V288" s="43">
        <v>126296</v>
      </c>
      <c r="W288" s="44">
        <v>528642</v>
      </c>
      <c r="X288" s="45">
        <v>21358</v>
      </c>
      <c r="Y288" s="46">
        <v>3.88</v>
      </c>
      <c r="Z288" s="47">
        <f t="shared" si="8"/>
        <v>147654</v>
      </c>
      <c r="AA288" s="46">
        <f t="shared" si="9"/>
        <v>26.85</v>
      </c>
      <c r="AB288" s="48" t="s">
        <v>877</v>
      </c>
      <c r="AC288" s="48" t="s">
        <v>857</v>
      </c>
      <c r="AD288" s="49"/>
    </row>
    <row r="289" spans="2:30" x14ac:dyDescent="0.15">
      <c r="B289" s="38" t="s">
        <v>0</v>
      </c>
      <c r="C289" s="39" t="s">
        <v>0</v>
      </c>
      <c r="D289" s="39"/>
      <c r="E289" s="39"/>
      <c r="F289" s="40"/>
      <c r="G289" s="40"/>
      <c r="H289" s="41"/>
      <c r="I289" s="42"/>
      <c r="J289" s="43"/>
      <c r="K289" s="41"/>
      <c r="L289" s="42"/>
      <c r="M289" s="43"/>
      <c r="N289" s="41"/>
      <c r="O289" s="42"/>
      <c r="P289" s="43"/>
      <c r="Q289" s="41"/>
      <c r="R289" s="42"/>
      <c r="S289" s="43"/>
      <c r="T289" s="44"/>
      <c r="U289" s="45"/>
      <c r="V289" s="43"/>
      <c r="W289" s="44"/>
      <c r="X289" s="45"/>
      <c r="Y289" s="46"/>
      <c r="Z289" s="47"/>
      <c r="AA289" s="46"/>
      <c r="AB289" s="48"/>
      <c r="AC289" s="48"/>
      <c r="AD289" s="49"/>
    </row>
    <row r="290" spans="2:30" x14ac:dyDescent="0.15">
      <c r="B290" s="38" t="s">
        <v>1109</v>
      </c>
      <c r="C290" s="39" t="s">
        <v>387</v>
      </c>
      <c r="D290" s="39" t="s">
        <v>979</v>
      </c>
      <c r="E290" s="39"/>
      <c r="F290" s="40" t="s">
        <v>861</v>
      </c>
      <c r="G290" s="40" t="s">
        <v>865</v>
      </c>
      <c r="H290" s="41">
        <v>1300000</v>
      </c>
      <c r="I290" s="42">
        <v>0</v>
      </c>
      <c r="J290" s="43">
        <v>0</v>
      </c>
      <c r="K290" s="41">
        <v>0</v>
      </c>
      <c r="L290" s="42">
        <v>724008</v>
      </c>
      <c r="M290" s="43">
        <v>173378</v>
      </c>
      <c r="N290" s="41">
        <v>897386</v>
      </c>
      <c r="O290" s="42">
        <v>0</v>
      </c>
      <c r="P290" s="43">
        <v>0</v>
      </c>
      <c r="Q290" s="41">
        <v>0</v>
      </c>
      <c r="R290" s="42">
        <v>24764</v>
      </c>
      <c r="S290" s="43">
        <v>65990</v>
      </c>
      <c r="T290" s="44">
        <v>90754</v>
      </c>
      <c r="U290" s="45">
        <v>748772</v>
      </c>
      <c r="V290" s="43">
        <v>239368</v>
      </c>
      <c r="W290" s="44">
        <v>988140</v>
      </c>
      <c r="X290" s="45">
        <v>311860</v>
      </c>
      <c r="Y290" s="46">
        <v>23.99</v>
      </c>
      <c r="Z290" s="47">
        <f t="shared" si="8"/>
        <v>551228</v>
      </c>
      <c r="AA290" s="46">
        <f t="shared" si="9"/>
        <v>42.4</v>
      </c>
      <c r="AB290" s="48" t="s">
        <v>877</v>
      </c>
      <c r="AC290" s="48" t="s">
        <v>857</v>
      </c>
      <c r="AD290" s="49"/>
    </row>
    <row r="291" spans="2:30" x14ac:dyDescent="0.15">
      <c r="B291" s="38" t="s">
        <v>388</v>
      </c>
      <c r="C291" s="39" t="s">
        <v>389</v>
      </c>
      <c r="D291" s="39" t="s">
        <v>979</v>
      </c>
      <c r="E291" s="39" t="s">
        <v>1220</v>
      </c>
      <c r="F291" s="40" t="s">
        <v>861</v>
      </c>
      <c r="G291" s="40" t="s">
        <v>865</v>
      </c>
      <c r="H291" s="41">
        <v>650000</v>
      </c>
      <c r="I291" s="42">
        <v>0</v>
      </c>
      <c r="J291" s="43">
        <v>0</v>
      </c>
      <c r="K291" s="41">
        <v>0</v>
      </c>
      <c r="L291" s="42">
        <v>399369</v>
      </c>
      <c r="M291" s="43">
        <v>97399</v>
      </c>
      <c r="N291" s="41">
        <v>496768</v>
      </c>
      <c r="O291" s="42">
        <v>0</v>
      </c>
      <c r="P291" s="43">
        <v>0</v>
      </c>
      <c r="Q291" s="41">
        <v>0</v>
      </c>
      <c r="R291" s="42">
        <v>13549</v>
      </c>
      <c r="S291" s="43">
        <v>36693</v>
      </c>
      <c r="T291" s="44">
        <v>50242</v>
      </c>
      <c r="U291" s="45">
        <v>412918</v>
      </c>
      <c r="V291" s="43">
        <v>134092</v>
      </c>
      <c r="W291" s="44">
        <v>547010</v>
      </c>
      <c r="X291" s="45">
        <v>102990</v>
      </c>
      <c r="Y291" s="46">
        <v>15.84</v>
      </c>
      <c r="Z291" s="47">
        <f t="shared" si="8"/>
        <v>237082</v>
      </c>
      <c r="AA291" s="46">
        <f t="shared" si="9"/>
        <v>36.47</v>
      </c>
      <c r="AB291" s="48" t="s">
        <v>877</v>
      </c>
      <c r="AC291" s="48" t="s">
        <v>857</v>
      </c>
      <c r="AD291" s="49"/>
    </row>
    <row r="292" spans="2:30" x14ac:dyDescent="0.15">
      <c r="B292" s="38" t="s">
        <v>390</v>
      </c>
      <c r="C292" s="39" t="s">
        <v>391</v>
      </c>
      <c r="D292" s="39" t="s">
        <v>979</v>
      </c>
      <c r="E292" s="39" t="s">
        <v>1221</v>
      </c>
      <c r="F292" s="40" t="s">
        <v>861</v>
      </c>
      <c r="G292" s="40" t="s">
        <v>865</v>
      </c>
      <c r="H292" s="41">
        <v>650000</v>
      </c>
      <c r="I292" s="42">
        <v>0</v>
      </c>
      <c r="J292" s="43">
        <v>0</v>
      </c>
      <c r="K292" s="41">
        <v>0</v>
      </c>
      <c r="L292" s="42">
        <v>324639</v>
      </c>
      <c r="M292" s="43">
        <v>75979</v>
      </c>
      <c r="N292" s="41">
        <v>400618</v>
      </c>
      <c r="O292" s="42">
        <v>0</v>
      </c>
      <c r="P292" s="43">
        <v>0</v>
      </c>
      <c r="Q292" s="41">
        <v>0</v>
      </c>
      <c r="R292" s="42">
        <v>11215</v>
      </c>
      <c r="S292" s="43">
        <v>29297</v>
      </c>
      <c r="T292" s="44">
        <v>40512</v>
      </c>
      <c r="U292" s="45">
        <v>335854</v>
      </c>
      <c r="V292" s="43">
        <v>105276</v>
      </c>
      <c r="W292" s="44">
        <v>441130</v>
      </c>
      <c r="X292" s="45">
        <v>208870</v>
      </c>
      <c r="Y292" s="46">
        <v>32.130000000000003</v>
      </c>
      <c r="Z292" s="47">
        <f t="shared" si="8"/>
        <v>314146</v>
      </c>
      <c r="AA292" s="46">
        <f t="shared" si="9"/>
        <v>48.33</v>
      </c>
      <c r="AB292" s="48" t="s">
        <v>877</v>
      </c>
      <c r="AC292" s="48" t="s">
        <v>857</v>
      </c>
      <c r="AD292" s="49"/>
    </row>
    <row r="293" spans="2:30" x14ac:dyDescent="0.15">
      <c r="B293" s="38" t="s">
        <v>0</v>
      </c>
      <c r="C293" s="39" t="s">
        <v>0</v>
      </c>
      <c r="D293" s="39"/>
      <c r="E293" s="39"/>
      <c r="F293" s="40"/>
      <c r="G293" s="40"/>
      <c r="H293" s="41"/>
      <c r="I293" s="42"/>
      <c r="J293" s="43"/>
      <c r="K293" s="41"/>
      <c r="L293" s="42"/>
      <c r="M293" s="43"/>
      <c r="N293" s="41"/>
      <c r="O293" s="42"/>
      <c r="P293" s="43"/>
      <c r="Q293" s="41"/>
      <c r="R293" s="42"/>
      <c r="S293" s="43"/>
      <c r="T293" s="44"/>
      <c r="U293" s="45"/>
      <c r="V293" s="43"/>
      <c r="W293" s="44"/>
      <c r="X293" s="45"/>
      <c r="Y293" s="46"/>
      <c r="Z293" s="47"/>
      <c r="AA293" s="46"/>
      <c r="AB293" s="48"/>
      <c r="AC293" s="48"/>
      <c r="AD293" s="49"/>
    </row>
    <row r="294" spans="2:30" x14ac:dyDescent="0.15">
      <c r="B294" s="38" t="s">
        <v>1110</v>
      </c>
      <c r="C294" s="39" t="s">
        <v>392</v>
      </c>
      <c r="D294" s="39" t="s">
        <v>965</v>
      </c>
      <c r="E294" s="39"/>
      <c r="F294" s="40" t="s">
        <v>859</v>
      </c>
      <c r="G294" s="40" t="s">
        <v>873</v>
      </c>
      <c r="H294" s="41">
        <v>1000000</v>
      </c>
      <c r="I294" s="42">
        <v>0</v>
      </c>
      <c r="J294" s="43">
        <v>0</v>
      </c>
      <c r="K294" s="41">
        <v>0</v>
      </c>
      <c r="L294" s="42">
        <v>614962</v>
      </c>
      <c r="M294" s="43">
        <v>116952</v>
      </c>
      <c r="N294" s="41">
        <v>731914</v>
      </c>
      <c r="O294" s="42">
        <v>0</v>
      </c>
      <c r="P294" s="43">
        <v>0</v>
      </c>
      <c r="Q294" s="41">
        <v>0</v>
      </c>
      <c r="R294" s="42">
        <v>6720</v>
      </c>
      <c r="S294" s="43">
        <v>20982</v>
      </c>
      <c r="T294" s="44">
        <v>27702</v>
      </c>
      <c r="U294" s="45">
        <v>621682</v>
      </c>
      <c r="V294" s="43">
        <v>137934</v>
      </c>
      <c r="W294" s="44">
        <v>759616</v>
      </c>
      <c r="X294" s="45">
        <v>240384</v>
      </c>
      <c r="Y294" s="46">
        <v>24.04</v>
      </c>
      <c r="Z294" s="47">
        <f t="shared" si="8"/>
        <v>378318</v>
      </c>
      <c r="AA294" s="46">
        <f t="shared" si="9"/>
        <v>37.83</v>
      </c>
      <c r="AB294" s="48" t="s">
        <v>877</v>
      </c>
      <c r="AC294" s="48" t="s">
        <v>857</v>
      </c>
      <c r="AD294" s="49"/>
    </row>
    <row r="295" spans="2:30" x14ac:dyDescent="0.15">
      <c r="B295" s="38" t="s">
        <v>393</v>
      </c>
      <c r="C295" s="39" t="s">
        <v>394</v>
      </c>
      <c r="D295" s="39" t="s">
        <v>965</v>
      </c>
      <c r="E295" s="39" t="s">
        <v>1220</v>
      </c>
      <c r="F295" s="40" t="s">
        <v>859</v>
      </c>
      <c r="G295" s="40" t="s">
        <v>873</v>
      </c>
      <c r="H295" s="41">
        <v>500000</v>
      </c>
      <c r="I295" s="42">
        <v>0</v>
      </c>
      <c r="J295" s="43">
        <v>0</v>
      </c>
      <c r="K295" s="41">
        <v>0</v>
      </c>
      <c r="L295" s="42">
        <v>341429</v>
      </c>
      <c r="M295" s="43">
        <v>67007</v>
      </c>
      <c r="N295" s="41">
        <v>408436</v>
      </c>
      <c r="O295" s="42">
        <v>0</v>
      </c>
      <c r="P295" s="43">
        <v>0</v>
      </c>
      <c r="Q295" s="41">
        <v>0</v>
      </c>
      <c r="R295" s="42">
        <v>1680</v>
      </c>
      <c r="S295" s="43">
        <v>11812</v>
      </c>
      <c r="T295" s="44">
        <v>13492</v>
      </c>
      <c r="U295" s="45">
        <v>343109</v>
      </c>
      <c r="V295" s="43">
        <v>78819</v>
      </c>
      <c r="W295" s="44">
        <v>421928</v>
      </c>
      <c r="X295" s="45">
        <v>78072</v>
      </c>
      <c r="Y295" s="46">
        <v>15.61</v>
      </c>
      <c r="Z295" s="47">
        <f t="shared" si="8"/>
        <v>156891</v>
      </c>
      <c r="AA295" s="46">
        <f t="shared" si="9"/>
        <v>31.38</v>
      </c>
      <c r="AB295" s="48" t="s">
        <v>877</v>
      </c>
      <c r="AC295" s="48" t="s">
        <v>857</v>
      </c>
      <c r="AD295" s="49"/>
    </row>
    <row r="296" spans="2:30" x14ac:dyDescent="0.15">
      <c r="B296" s="38" t="s">
        <v>395</v>
      </c>
      <c r="C296" s="39" t="s">
        <v>396</v>
      </c>
      <c r="D296" s="39" t="s">
        <v>965</v>
      </c>
      <c r="E296" s="39" t="s">
        <v>1221</v>
      </c>
      <c r="F296" s="40" t="s">
        <v>859</v>
      </c>
      <c r="G296" s="40" t="s">
        <v>873</v>
      </c>
      <c r="H296" s="41">
        <v>500000</v>
      </c>
      <c r="I296" s="42">
        <v>0</v>
      </c>
      <c r="J296" s="43">
        <v>0</v>
      </c>
      <c r="K296" s="41">
        <v>0</v>
      </c>
      <c r="L296" s="42">
        <v>273533</v>
      </c>
      <c r="M296" s="43">
        <v>49945</v>
      </c>
      <c r="N296" s="41">
        <v>323478</v>
      </c>
      <c r="O296" s="42">
        <v>0</v>
      </c>
      <c r="P296" s="43">
        <v>0</v>
      </c>
      <c r="Q296" s="41">
        <v>0</v>
      </c>
      <c r="R296" s="42">
        <v>5040</v>
      </c>
      <c r="S296" s="43">
        <v>9170</v>
      </c>
      <c r="T296" s="44">
        <v>14210</v>
      </c>
      <c r="U296" s="45">
        <v>278573</v>
      </c>
      <c r="V296" s="43">
        <v>59115</v>
      </c>
      <c r="W296" s="44">
        <v>337688</v>
      </c>
      <c r="X296" s="45">
        <v>162312</v>
      </c>
      <c r="Y296" s="46">
        <v>32.46</v>
      </c>
      <c r="Z296" s="47">
        <f t="shared" si="8"/>
        <v>221427</v>
      </c>
      <c r="AA296" s="46">
        <f t="shared" si="9"/>
        <v>44.29</v>
      </c>
      <c r="AB296" s="48" t="s">
        <v>877</v>
      </c>
      <c r="AC296" s="48" t="s">
        <v>857</v>
      </c>
      <c r="AD296" s="49"/>
    </row>
    <row r="297" spans="2:30" x14ac:dyDescent="0.15">
      <c r="B297" s="38" t="s">
        <v>0</v>
      </c>
      <c r="C297" s="39" t="s">
        <v>0</v>
      </c>
      <c r="D297" s="39"/>
      <c r="E297" s="39"/>
      <c r="F297" s="40"/>
      <c r="G297" s="40"/>
      <c r="H297" s="41"/>
      <c r="I297" s="42"/>
      <c r="J297" s="43"/>
      <c r="K297" s="41"/>
      <c r="L297" s="42"/>
      <c r="M297" s="43"/>
      <c r="N297" s="41"/>
      <c r="O297" s="42"/>
      <c r="P297" s="43"/>
      <c r="Q297" s="41"/>
      <c r="R297" s="42"/>
      <c r="S297" s="43"/>
      <c r="T297" s="44"/>
      <c r="U297" s="45"/>
      <c r="V297" s="43"/>
      <c r="W297" s="44"/>
      <c r="X297" s="45"/>
      <c r="Y297" s="46"/>
      <c r="Z297" s="47"/>
      <c r="AA297" s="46"/>
      <c r="AB297" s="48"/>
      <c r="AC297" s="48"/>
      <c r="AD297" s="49"/>
    </row>
    <row r="298" spans="2:30" x14ac:dyDescent="0.15">
      <c r="B298" s="38" t="s">
        <v>1111</v>
      </c>
      <c r="C298" s="39" t="s">
        <v>397</v>
      </c>
      <c r="D298" s="39" t="s">
        <v>911</v>
      </c>
      <c r="E298" s="39"/>
      <c r="F298" s="40" t="s">
        <v>859</v>
      </c>
      <c r="G298" s="40" t="s">
        <v>873</v>
      </c>
      <c r="H298" s="41">
        <v>69000</v>
      </c>
      <c r="I298" s="42">
        <v>0</v>
      </c>
      <c r="J298" s="43">
        <v>0</v>
      </c>
      <c r="K298" s="41">
        <v>0</v>
      </c>
      <c r="L298" s="42">
        <v>39455</v>
      </c>
      <c r="M298" s="43">
        <v>7440</v>
      </c>
      <c r="N298" s="41">
        <v>46895</v>
      </c>
      <c r="O298" s="42">
        <v>0</v>
      </c>
      <c r="P298" s="43">
        <v>0</v>
      </c>
      <c r="Q298" s="41">
        <v>0</v>
      </c>
      <c r="R298" s="42">
        <v>0</v>
      </c>
      <c r="S298" s="43">
        <v>1337</v>
      </c>
      <c r="T298" s="44">
        <v>1337</v>
      </c>
      <c r="U298" s="45">
        <v>39455</v>
      </c>
      <c r="V298" s="43">
        <v>8777</v>
      </c>
      <c r="W298" s="44">
        <v>48232</v>
      </c>
      <c r="X298" s="45">
        <v>20768</v>
      </c>
      <c r="Y298" s="46">
        <v>30.1</v>
      </c>
      <c r="Z298" s="47">
        <f t="shared" si="8"/>
        <v>29545</v>
      </c>
      <c r="AA298" s="46">
        <f t="shared" si="9"/>
        <v>42.82</v>
      </c>
      <c r="AB298" s="48" t="s">
        <v>877</v>
      </c>
      <c r="AC298" s="48" t="s">
        <v>857</v>
      </c>
      <c r="AD298" s="49"/>
    </row>
    <row r="299" spans="2:30" x14ac:dyDescent="0.15">
      <c r="B299" s="38" t="s">
        <v>398</v>
      </c>
      <c r="C299" s="39" t="s">
        <v>399</v>
      </c>
      <c r="D299" s="39" t="s">
        <v>911</v>
      </c>
      <c r="E299" s="39" t="s">
        <v>1220</v>
      </c>
      <c r="F299" s="40" t="s">
        <v>859</v>
      </c>
      <c r="G299" s="40" t="s">
        <v>873</v>
      </c>
      <c r="H299" s="41">
        <v>30000</v>
      </c>
      <c r="I299" s="42">
        <v>0</v>
      </c>
      <c r="J299" s="43">
        <v>0</v>
      </c>
      <c r="K299" s="41">
        <v>0</v>
      </c>
      <c r="L299" s="42">
        <v>17153</v>
      </c>
      <c r="M299" s="43">
        <v>3367</v>
      </c>
      <c r="N299" s="41">
        <v>20520</v>
      </c>
      <c r="O299" s="42">
        <v>0</v>
      </c>
      <c r="P299" s="43">
        <v>0</v>
      </c>
      <c r="Q299" s="41">
        <v>0</v>
      </c>
      <c r="R299" s="42">
        <v>0</v>
      </c>
      <c r="S299" s="43">
        <v>593</v>
      </c>
      <c r="T299" s="44">
        <v>593</v>
      </c>
      <c r="U299" s="45">
        <v>17153</v>
      </c>
      <c r="V299" s="43">
        <v>3960</v>
      </c>
      <c r="W299" s="44">
        <v>21113</v>
      </c>
      <c r="X299" s="45">
        <v>8887</v>
      </c>
      <c r="Y299" s="46">
        <v>29.62</v>
      </c>
      <c r="Z299" s="47">
        <f t="shared" si="8"/>
        <v>12847</v>
      </c>
      <c r="AA299" s="46">
        <f t="shared" si="9"/>
        <v>42.82</v>
      </c>
      <c r="AB299" s="48" t="s">
        <v>877</v>
      </c>
      <c r="AC299" s="48" t="s">
        <v>857</v>
      </c>
      <c r="AD299" s="49"/>
    </row>
    <row r="300" spans="2:30" x14ac:dyDescent="0.15">
      <c r="B300" s="38" t="s">
        <v>400</v>
      </c>
      <c r="C300" s="39" t="s">
        <v>401</v>
      </c>
      <c r="D300" s="39" t="s">
        <v>911</v>
      </c>
      <c r="E300" s="39" t="s">
        <v>1221</v>
      </c>
      <c r="F300" s="40" t="s">
        <v>859</v>
      </c>
      <c r="G300" s="40" t="s">
        <v>873</v>
      </c>
      <c r="H300" s="41">
        <v>39000</v>
      </c>
      <c r="I300" s="42">
        <v>0</v>
      </c>
      <c r="J300" s="43">
        <v>0</v>
      </c>
      <c r="K300" s="41">
        <v>0</v>
      </c>
      <c r="L300" s="42">
        <v>22302</v>
      </c>
      <c r="M300" s="43">
        <v>4073</v>
      </c>
      <c r="N300" s="41">
        <v>26375</v>
      </c>
      <c r="O300" s="42">
        <v>0</v>
      </c>
      <c r="P300" s="43">
        <v>0</v>
      </c>
      <c r="Q300" s="41">
        <v>0</v>
      </c>
      <c r="R300" s="42">
        <v>0</v>
      </c>
      <c r="S300" s="43">
        <v>744</v>
      </c>
      <c r="T300" s="44">
        <v>744</v>
      </c>
      <c r="U300" s="45">
        <v>22302</v>
      </c>
      <c r="V300" s="43">
        <v>4817</v>
      </c>
      <c r="W300" s="44">
        <v>27119</v>
      </c>
      <c r="X300" s="45">
        <v>11881</v>
      </c>
      <c r="Y300" s="46">
        <v>30.46</v>
      </c>
      <c r="Z300" s="47">
        <f t="shared" si="8"/>
        <v>16698</v>
      </c>
      <c r="AA300" s="46">
        <f t="shared" si="9"/>
        <v>42.82</v>
      </c>
      <c r="AB300" s="48" t="s">
        <v>877</v>
      </c>
      <c r="AC300" s="48" t="s">
        <v>857</v>
      </c>
      <c r="AD300" s="49"/>
    </row>
    <row r="301" spans="2:30" x14ac:dyDescent="0.15">
      <c r="B301" s="38" t="s">
        <v>0</v>
      </c>
      <c r="C301" s="39" t="s">
        <v>0</v>
      </c>
      <c r="D301" s="39"/>
      <c r="E301" s="39"/>
      <c r="F301" s="40"/>
      <c r="G301" s="40"/>
      <c r="H301" s="41"/>
      <c r="I301" s="42"/>
      <c r="J301" s="43"/>
      <c r="K301" s="41"/>
      <c r="L301" s="42"/>
      <c r="M301" s="43"/>
      <c r="N301" s="41"/>
      <c r="O301" s="42"/>
      <c r="P301" s="43"/>
      <c r="Q301" s="41"/>
      <c r="R301" s="42"/>
      <c r="S301" s="43"/>
      <c r="T301" s="44"/>
      <c r="U301" s="45"/>
      <c r="V301" s="43"/>
      <c r="W301" s="44"/>
      <c r="X301" s="45"/>
      <c r="Y301" s="46"/>
      <c r="Z301" s="47"/>
      <c r="AA301" s="46"/>
      <c r="AB301" s="48"/>
      <c r="AC301" s="48"/>
      <c r="AD301" s="49"/>
    </row>
    <row r="302" spans="2:30" x14ac:dyDescent="0.15">
      <c r="B302" s="38" t="s">
        <v>1112</v>
      </c>
      <c r="C302" s="39" t="s">
        <v>402</v>
      </c>
      <c r="D302" s="39" t="s">
        <v>911</v>
      </c>
      <c r="E302" s="39"/>
      <c r="F302" s="40" t="s">
        <v>859</v>
      </c>
      <c r="G302" s="40" t="s">
        <v>873</v>
      </c>
      <c r="H302" s="41">
        <v>1247778</v>
      </c>
      <c r="I302" s="42">
        <v>0</v>
      </c>
      <c r="J302" s="43">
        <v>0</v>
      </c>
      <c r="K302" s="41">
        <v>0</v>
      </c>
      <c r="L302" s="42">
        <v>640011</v>
      </c>
      <c r="M302" s="43">
        <v>121449</v>
      </c>
      <c r="N302" s="41">
        <v>761460</v>
      </c>
      <c r="O302" s="42">
        <v>0</v>
      </c>
      <c r="P302" s="43">
        <v>0</v>
      </c>
      <c r="Q302" s="41">
        <v>0</v>
      </c>
      <c r="R302" s="42">
        <v>0</v>
      </c>
      <c r="S302" s="43">
        <v>21812</v>
      </c>
      <c r="T302" s="44">
        <v>21812</v>
      </c>
      <c r="U302" s="45">
        <v>640011</v>
      </c>
      <c r="V302" s="43">
        <v>143261</v>
      </c>
      <c r="W302" s="44">
        <v>783272</v>
      </c>
      <c r="X302" s="45">
        <v>464506</v>
      </c>
      <c r="Y302" s="46">
        <v>37.229999999999997</v>
      </c>
      <c r="Z302" s="47">
        <f t="shared" si="8"/>
        <v>607767</v>
      </c>
      <c r="AA302" s="46">
        <f t="shared" si="9"/>
        <v>48.71</v>
      </c>
      <c r="AB302" s="48" t="s">
        <v>877</v>
      </c>
      <c r="AC302" s="48" t="s">
        <v>857</v>
      </c>
      <c r="AD302" s="49"/>
    </row>
    <row r="303" spans="2:30" x14ac:dyDescent="0.15">
      <c r="B303" s="38" t="s">
        <v>403</v>
      </c>
      <c r="C303" s="39" t="s">
        <v>404</v>
      </c>
      <c r="D303" s="39" t="s">
        <v>911</v>
      </c>
      <c r="E303" s="39" t="s">
        <v>1220</v>
      </c>
      <c r="F303" s="40" t="s">
        <v>859</v>
      </c>
      <c r="G303" s="40" t="s">
        <v>873</v>
      </c>
      <c r="H303" s="41">
        <v>650000</v>
      </c>
      <c r="I303" s="42">
        <v>0</v>
      </c>
      <c r="J303" s="43">
        <v>0</v>
      </c>
      <c r="K303" s="41">
        <v>0</v>
      </c>
      <c r="L303" s="42">
        <v>335961</v>
      </c>
      <c r="M303" s="43">
        <v>65933</v>
      </c>
      <c r="N303" s="41">
        <v>401894</v>
      </c>
      <c r="O303" s="42">
        <v>0</v>
      </c>
      <c r="P303" s="43">
        <v>0</v>
      </c>
      <c r="Q303" s="41">
        <v>0</v>
      </c>
      <c r="R303" s="42">
        <v>0</v>
      </c>
      <c r="S303" s="43">
        <v>11621</v>
      </c>
      <c r="T303" s="44">
        <v>11621</v>
      </c>
      <c r="U303" s="45">
        <v>335961</v>
      </c>
      <c r="V303" s="43">
        <v>77554</v>
      </c>
      <c r="W303" s="44">
        <v>413515</v>
      </c>
      <c r="X303" s="45">
        <v>236485</v>
      </c>
      <c r="Y303" s="46">
        <v>36.380000000000003</v>
      </c>
      <c r="Z303" s="47">
        <f t="shared" si="8"/>
        <v>314039</v>
      </c>
      <c r="AA303" s="46">
        <f t="shared" si="9"/>
        <v>48.31</v>
      </c>
      <c r="AB303" s="48" t="s">
        <v>877</v>
      </c>
      <c r="AC303" s="48" t="s">
        <v>857</v>
      </c>
      <c r="AD303" s="49"/>
    </row>
    <row r="304" spans="2:30" x14ac:dyDescent="0.15">
      <c r="B304" s="38" t="s">
        <v>405</v>
      </c>
      <c r="C304" s="39" t="s">
        <v>406</v>
      </c>
      <c r="D304" s="39" t="s">
        <v>911</v>
      </c>
      <c r="E304" s="39" t="s">
        <v>1221</v>
      </c>
      <c r="F304" s="40" t="s">
        <v>859</v>
      </c>
      <c r="G304" s="40" t="s">
        <v>873</v>
      </c>
      <c r="H304" s="41">
        <v>597778</v>
      </c>
      <c r="I304" s="42">
        <v>0</v>
      </c>
      <c r="J304" s="43">
        <v>0</v>
      </c>
      <c r="K304" s="41">
        <v>0</v>
      </c>
      <c r="L304" s="42">
        <v>304050</v>
      </c>
      <c r="M304" s="43">
        <v>55516</v>
      </c>
      <c r="N304" s="41">
        <v>359566</v>
      </c>
      <c r="O304" s="42">
        <v>0</v>
      </c>
      <c r="P304" s="43">
        <v>0</v>
      </c>
      <c r="Q304" s="41">
        <v>0</v>
      </c>
      <c r="R304" s="42">
        <v>0</v>
      </c>
      <c r="S304" s="43">
        <v>10191</v>
      </c>
      <c r="T304" s="44">
        <v>10191</v>
      </c>
      <c r="U304" s="45">
        <v>304050</v>
      </c>
      <c r="V304" s="43">
        <v>65707</v>
      </c>
      <c r="W304" s="44">
        <v>369757</v>
      </c>
      <c r="X304" s="45">
        <v>228021</v>
      </c>
      <c r="Y304" s="46">
        <v>38.14</v>
      </c>
      <c r="Z304" s="47">
        <f t="shared" si="8"/>
        <v>293728</v>
      </c>
      <c r="AA304" s="46">
        <f t="shared" si="9"/>
        <v>49.14</v>
      </c>
      <c r="AB304" s="48" t="s">
        <v>877</v>
      </c>
      <c r="AC304" s="48" t="s">
        <v>857</v>
      </c>
      <c r="AD304" s="49"/>
    </row>
    <row r="305" spans="2:30" x14ac:dyDescent="0.15">
      <c r="B305" s="38" t="s">
        <v>0</v>
      </c>
      <c r="C305" s="39" t="s">
        <v>0</v>
      </c>
      <c r="D305" s="39"/>
      <c r="E305" s="39"/>
      <c r="F305" s="40"/>
      <c r="G305" s="40"/>
      <c r="H305" s="41"/>
      <c r="I305" s="42"/>
      <c r="J305" s="43"/>
      <c r="K305" s="41"/>
      <c r="L305" s="42"/>
      <c r="M305" s="43"/>
      <c r="N305" s="41"/>
      <c r="O305" s="42"/>
      <c r="P305" s="43"/>
      <c r="Q305" s="41"/>
      <c r="R305" s="42"/>
      <c r="S305" s="43"/>
      <c r="T305" s="44"/>
      <c r="U305" s="45"/>
      <c r="V305" s="43"/>
      <c r="W305" s="44"/>
      <c r="X305" s="45"/>
      <c r="Y305" s="46"/>
      <c r="Z305" s="47"/>
      <c r="AA305" s="46"/>
      <c r="AB305" s="48"/>
      <c r="AC305" s="48"/>
      <c r="AD305" s="49"/>
    </row>
    <row r="306" spans="2:30" x14ac:dyDescent="0.15">
      <c r="B306" s="38" t="s">
        <v>1113</v>
      </c>
      <c r="C306" s="39" t="s">
        <v>23</v>
      </c>
      <c r="D306" s="39" t="s">
        <v>992</v>
      </c>
      <c r="E306" s="39"/>
      <c r="F306" s="40" t="s">
        <v>861</v>
      </c>
      <c r="G306" s="40" t="s">
        <v>864</v>
      </c>
      <c r="H306" s="41">
        <v>100000</v>
      </c>
      <c r="I306" s="42">
        <v>0</v>
      </c>
      <c r="J306" s="43">
        <v>0</v>
      </c>
      <c r="K306" s="41">
        <v>0</v>
      </c>
      <c r="L306" s="42">
        <v>0</v>
      </c>
      <c r="M306" s="43">
        <v>0</v>
      </c>
      <c r="N306" s="41">
        <v>0</v>
      </c>
      <c r="O306" s="42">
        <v>95000</v>
      </c>
      <c r="P306" s="43">
        <v>0</v>
      </c>
      <c r="Q306" s="41">
        <v>95000</v>
      </c>
      <c r="R306" s="42">
        <v>0</v>
      </c>
      <c r="S306" s="43">
        <v>0</v>
      </c>
      <c r="T306" s="44">
        <v>0</v>
      </c>
      <c r="U306" s="45">
        <v>95000</v>
      </c>
      <c r="V306" s="43">
        <v>0</v>
      </c>
      <c r="W306" s="44">
        <v>95000</v>
      </c>
      <c r="X306" s="45">
        <v>5000</v>
      </c>
      <c r="Y306" s="46">
        <v>5</v>
      </c>
      <c r="Z306" s="47">
        <f t="shared" si="8"/>
        <v>5000</v>
      </c>
      <c r="AA306" s="46">
        <f t="shared" si="9"/>
        <v>5</v>
      </c>
      <c r="AB306" s="48" t="s">
        <v>874</v>
      </c>
      <c r="AC306" s="48" t="s">
        <v>888</v>
      </c>
      <c r="AD306" s="49"/>
    </row>
    <row r="307" spans="2:30" x14ac:dyDescent="0.15">
      <c r="B307" s="38" t="s">
        <v>407</v>
      </c>
      <c r="C307" s="39" t="s">
        <v>408</v>
      </c>
      <c r="D307" s="39" t="s">
        <v>992</v>
      </c>
      <c r="E307" s="39" t="s">
        <v>1220</v>
      </c>
      <c r="F307" s="40" t="s">
        <v>861</v>
      </c>
      <c r="G307" s="40" t="s">
        <v>864</v>
      </c>
      <c r="H307" s="41">
        <v>50000</v>
      </c>
      <c r="I307" s="42">
        <v>0</v>
      </c>
      <c r="J307" s="43">
        <v>0</v>
      </c>
      <c r="K307" s="41">
        <v>0</v>
      </c>
      <c r="L307" s="42">
        <v>0</v>
      </c>
      <c r="M307" s="43">
        <v>0</v>
      </c>
      <c r="N307" s="41">
        <v>0</v>
      </c>
      <c r="O307" s="42">
        <v>47500</v>
      </c>
      <c r="P307" s="43">
        <v>0</v>
      </c>
      <c r="Q307" s="41">
        <v>47500</v>
      </c>
      <c r="R307" s="42">
        <v>0</v>
      </c>
      <c r="S307" s="43">
        <v>0</v>
      </c>
      <c r="T307" s="44">
        <v>0</v>
      </c>
      <c r="U307" s="45">
        <v>47500</v>
      </c>
      <c r="V307" s="43">
        <v>0</v>
      </c>
      <c r="W307" s="44">
        <v>47500</v>
      </c>
      <c r="X307" s="45">
        <v>2500</v>
      </c>
      <c r="Y307" s="46">
        <v>5</v>
      </c>
      <c r="Z307" s="47">
        <f t="shared" si="8"/>
        <v>2500</v>
      </c>
      <c r="AA307" s="46">
        <f t="shared" si="9"/>
        <v>5</v>
      </c>
      <c r="AB307" s="48" t="s">
        <v>874</v>
      </c>
      <c r="AC307" s="48" t="s">
        <v>888</v>
      </c>
      <c r="AD307" s="49"/>
    </row>
    <row r="308" spans="2:30" x14ac:dyDescent="0.15">
      <c r="B308" s="38" t="s">
        <v>409</v>
      </c>
      <c r="C308" s="39" t="s">
        <v>410</v>
      </c>
      <c r="D308" s="39" t="s">
        <v>992</v>
      </c>
      <c r="E308" s="39" t="s">
        <v>1221</v>
      </c>
      <c r="F308" s="40" t="s">
        <v>861</v>
      </c>
      <c r="G308" s="40" t="s">
        <v>864</v>
      </c>
      <c r="H308" s="41">
        <v>50000</v>
      </c>
      <c r="I308" s="42">
        <v>0</v>
      </c>
      <c r="J308" s="43">
        <v>0</v>
      </c>
      <c r="K308" s="41">
        <v>0</v>
      </c>
      <c r="L308" s="42">
        <v>0</v>
      </c>
      <c r="M308" s="43">
        <v>0</v>
      </c>
      <c r="N308" s="41">
        <v>0</v>
      </c>
      <c r="O308" s="42">
        <v>47500</v>
      </c>
      <c r="P308" s="43">
        <v>0</v>
      </c>
      <c r="Q308" s="41">
        <v>47500</v>
      </c>
      <c r="R308" s="42">
        <v>0</v>
      </c>
      <c r="S308" s="43">
        <v>0</v>
      </c>
      <c r="T308" s="44">
        <v>0</v>
      </c>
      <c r="U308" s="45">
        <v>47500</v>
      </c>
      <c r="V308" s="43">
        <v>0</v>
      </c>
      <c r="W308" s="44">
        <v>47500</v>
      </c>
      <c r="X308" s="45">
        <v>2500</v>
      </c>
      <c r="Y308" s="46">
        <v>5</v>
      </c>
      <c r="Z308" s="47">
        <f t="shared" si="8"/>
        <v>2500</v>
      </c>
      <c r="AA308" s="46">
        <f t="shared" si="9"/>
        <v>5</v>
      </c>
      <c r="AB308" s="48" t="s">
        <v>874</v>
      </c>
      <c r="AC308" s="48" t="s">
        <v>888</v>
      </c>
      <c r="AD308" s="49"/>
    </row>
    <row r="309" spans="2:30" x14ac:dyDescent="0.15">
      <c r="B309" s="38" t="s">
        <v>0</v>
      </c>
      <c r="C309" s="39" t="s">
        <v>0</v>
      </c>
      <c r="D309" s="39"/>
      <c r="E309" s="39"/>
      <c r="F309" s="40"/>
      <c r="G309" s="40"/>
      <c r="H309" s="41"/>
      <c r="I309" s="42"/>
      <c r="J309" s="43"/>
      <c r="K309" s="41"/>
      <c r="L309" s="42"/>
      <c r="M309" s="43"/>
      <c r="N309" s="41"/>
      <c r="O309" s="42"/>
      <c r="P309" s="43"/>
      <c r="Q309" s="41"/>
      <c r="R309" s="42"/>
      <c r="S309" s="43"/>
      <c r="T309" s="44"/>
      <c r="U309" s="45"/>
      <c r="V309" s="43"/>
      <c r="W309" s="44"/>
      <c r="X309" s="45"/>
      <c r="Y309" s="46"/>
      <c r="Z309" s="47"/>
      <c r="AA309" s="46"/>
      <c r="AB309" s="48"/>
      <c r="AC309" s="48"/>
      <c r="AD309" s="49"/>
    </row>
    <row r="310" spans="2:30" x14ac:dyDescent="0.15">
      <c r="B310" s="38" t="s">
        <v>1114</v>
      </c>
      <c r="C310" s="39" t="s">
        <v>411</v>
      </c>
      <c r="D310" s="39" t="s">
        <v>915</v>
      </c>
      <c r="E310" s="39"/>
      <c r="F310" s="40" t="s">
        <v>859</v>
      </c>
      <c r="G310" s="40" t="s">
        <v>864</v>
      </c>
      <c r="H310" s="41">
        <v>1600000</v>
      </c>
      <c r="I310" s="42">
        <v>0</v>
      </c>
      <c r="J310" s="43">
        <v>0</v>
      </c>
      <c r="K310" s="41">
        <v>0</v>
      </c>
      <c r="L310" s="42">
        <v>1071444</v>
      </c>
      <c r="M310" s="43">
        <v>256022</v>
      </c>
      <c r="N310" s="41">
        <v>1327466</v>
      </c>
      <c r="O310" s="42">
        <v>0</v>
      </c>
      <c r="P310" s="43">
        <v>0</v>
      </c>
      <c r="Q310" s="41">
        <v>0</v>
      </c>
      <c r="R310" s="42">
        <v>0</v>
      </c>
      <c r="S310" s="43">
        <v>97556</v>
      </c>
      <c r="T310" s="44">
        <v>97556</v>
      </c>
      <c r="U310" s="45">
        <v>1071444</v>
      </c>
      <c r="V310" s="43">
        <v>353578</v>
      </c>
      <c r="W310" s="44">
        <v>1425022</v>
      </c>
      <c r="X310" s="45">
        <v>174978</v>
      </c>
      <c r="Y310" s="46">
        <v>10.94</v>
      </c>
      <c r="Z310" s="47">
        <f t="shared" si="8"/>
        <v>528556</v>
      </c>
      <c r="AA310" s="46">
        <f t="shared" si="9"/>
        <v>33.03</v>
      </c>
      <c r="AB310" s="48" t="s">
        <v>887</v>
      </c>
      <c r="AC310" s="48" t="s">
        <v>857</v>
      </c>
      <c r="AD310" s="49"/>
    </row>
    <row r="311" spans="2:30" x14ac:dyDescent="0.15">
      <c r="B311" s="38" t="s">
        <v>412</v>
      </c>
      <c r="C311" s="39" t="s">
        <v>413</v>
      </c>
      <c r="D311" s="39" t="s">
        <v>915</v>
      </c>
      <c r="E311" s="39" t="s">
        <v>1220</v>
      </c>
      <c r="F311" s="40" t="s">
        <v>859</v>
      </c>
      <c r="G311" s="40" t="s">
        <v>864</v>
      </c>
      <c r="H311" s="41">
        <v>800000</v>
      </c>
      <c r="I311" s="42">
        <v>0</v>
      </c>
      <c r="J311" s="43">
        <v>0</v>
      </c>
      <c r="K311" s="41">
        <v>0</v>
      </c>
      <c r="L311" s="42">
        <v>534213</v>
      </c>
      <c r="M311" s="43">
        <v>130287</v>
      </c>
      <c r="N311" s="41">
        <v>664500</v>
      </c>
      <c r="O311" s="42">
        <v>0</v>
      </c>
      <c r="P311" s="43">
        <v>0</v>
      </c>
      <c r="Q311" s="41">
        <v>0</v>
      </c>
      <c r="R311" s="42">
        <v>0</v>
      </c>
      <c r="S311" s="43">
        <v>49080</v>
      </c>
      <c r="T311" s="44">
        <v>49080</v>
      </c>
      <c r="U311" s="45">
        <v>534213</v>
      </c>
      <c r="V311" s="43">
        <v>179367</v>
      </c>
      <c r="W311" s="44">
        <v>713580</v>
      </c>
      <c r="X311" s="45">
        <v>86420</v>
      </c>
      <c r="Y311" s="46">
        <v>10.8</v>
      </c>
      <c r="Z311" s="47">
        <f t="shared" si="8"/>
        <v>265787</v>
      </c>
      <c r="AA311" s="46">
        <f t="shared" si="9"/>
        <v>33.22</v>
      </c>
      <c r="AB311" s="48" t="s">
        <v>887</v>
      </c>
      <c r="AC311" s="48" t="s">
        <v>857</v>
      </c>
      <c r="AD311" s="49"/>
    </row>
    <row r="312" spans="2:30" x14ac:dyDescent="0.15">
      <c r="B312" s="38" t="s">
        <v>414</v>
      </c>
      <c r="C312" s="39" t="s">
        <v>415</v>
      </c>
      <c r="D312" s="39" t="s">
        <v>915</v>
      </c>
      <c r="E312" s="39" t="s">
        <v>1221</v>
      </c>
      <c r="F312" s="40" t="s">
        <v>859</v>
      </c>
      <c r="G312" s="40" t="s">
        <v>864</v>
      </c>
      <c r="H312" s="41">
        <v>800000</v>
      </c>
      <c r="I312" s="42">
        <v>0</v>
      </c>
      <c r="J312" s="43">
        <v>0</v>
      </c>
      <c r="K312" s="41">
        <v>0</v>
      </c>
      <c r="L312" s="42">
        <v>537231</v>
      </c>
      <c r="M312" s="43">
        <v>125735</v>
      </c>
      <c r="N312" s="41">
        <v>662966</v>
      </c>
      <c r="O312" s="42">
        <v>0</v>
      </c>
      <c r="P312" s="43">
        <v>0</v>
      </c>
      <c r="Q312" s="41">
        <v>0</v>
      </c>
      <c r="R312" s="42">
        <v>0</v>
      </c>
      <c r="S312" s="43">
        <v>48476</v>
      </c>
      <c r="T312" s="44">
        <v>48476</v>
      </c>
      <c r="U312" s="45">
        <v>537231</v>
      </c>
      <c r="V312" s="43">
        <v>174211</v>
      </c>
      <c r="W312" s="44">
        <v>711442</v>
      </c>
      <c r="X312" s="45">
        <v>88558</v>
      </c>
      <c r="Y312" s="46">
        <v>11.07</v>
      </c>
      <c r="Z312" s="47">
        <f t="shared" si="8"/>
        <v>262769</v>
      </c>
      <c r="AA312" s="46">
        <f t="shared" si="9"/>
        <v>32.85</v>
      </c>
      <c r="AB312" s="48" t="s">
        <v>887</v>
      </c>
      <c r="AC312" s="48" t="s">
        <v>857</v>
      </c>
      <c r="AD312" s="49"/>
    </row>
    <row r="313" spans="2:30" x14ac:dyDescent="0.15">
      <c r="B313" s="38" t="s">
        <v>0</v>
      </c>
      <c r="C313" s="39" t="s">
        <v>0</v>
      </c>
      <c r="D313" s="39"/>
      <c r="E313" s="39"/>
      <c r="F313" s="40"/>
      <c r="G313" s="40"/>
      <c r="H313" s="41"/>
      <c r="I313" s="42"/>
      <c r="J313" s="43"/>
      <c r="K313" s="41"/>
      <c r="L313" s="42"/>
      <c r="M313" s="43"/>
      <c r="N313" s="41"/>
      <c r="O313" s="42"/>
      <c r="P313" s="43"/>
      <c r="Q313" s="41"/>
      <c r="R313" s="42"/>
      <c r="S313" s="43"/>
      <c r="T313" s="44"/>
      <c r="U313" s="45"/>
      <c r="V313" s="43"/>
      <c r="W313" s="44"/>
      <c r="X313" s="45"/>
      <c r="Y313" s="46"/>
      <c r="Z313" s="47"/>
      <c r="AA313" s="46"/>
      <c r="AB313" s="48"/>
      <c r="AC313" s="48"/>
      <c r="AD313" s="49"/>
    </row>
    <row r="314" spans="2:30" x14ac:dyDescent="0.15">
      <c r="B314" s="38" t="s">
        <v>1115</v>
      </c>
      <c r="C314" s="39" t="s">
        <v>416</v>
      </c>
      <c r="D314" s="39" t="s">
        <v>889</v>
      </c>
      <c r="E314" s="39"/>
      <c r="F314" s="40" t="s">
        <v>861</v>
      </c>
      <c r="G314" s="40" t="s">
        <v>866</v>
      </c>
      <c r="H314" s="41">
        <v>9756980</v>
      </c>
      <c r="I314" s="42">
        <v>0</v>
      </c>
      <c r="J314" s="43">
        <v>0</v>
      </c>
      <c r="K314" s="41">
        <v>0</v>
      </c>
      <c r="L314" s="42">
        <v>2641213</v>
      </c>
      <c r="M314" s="43">
        <v>549563</v>
      </c>
      <c r="N314" s="41">
        <v>3190776</v>
      </c>
      <c r="O314" s="42">
        <v>1183696</v>
      </c>
      <c r="P314" s="43">
        <v>0</v>
      </c>
      <c r="Q314" s="41">
        <v>1183696</v>
      </c>
      <c r="R314" s="42">
        <v>751187</v>
      </c>
      <c r="S314" s="43">
        <v>2069629</v>
      </c>
      <c r="T314" s="44">
        <v>2820816</v>
      </c>
      <c r="U314" s="45">
        <v>4576096</v>
      </c>
      <c r="V314" s="43">
        <v>2619192</v>
      </c>
      <c r="W314" s="44">
        <v>7195288</v>
      </c>
      <c r="X314" s="45">
        <v>2561692</v>
      </c>
      <c r="Y314" s="46">
        <v>26.25</v>
      </c>
      <c r="Z314" s="47">
        <f t="shared" si="8"/>
        <v>5180884</v>
      </c>
      <c r="AA314" s="46">
        <f t="shared" si="9"/>
        <v>53.1</v>
      </c>
      <c r="AB314" s="48" t="s">
        <v>874</v>
      </c>
      <c r="AC314" s="48" t="s">
        <v>857</v>
      </c>
      <c r="AD314" s="49"/>
    </row>
    <row r="315" spans="2:30" x14ac:dyDescent="0.15">
      <c r="B315" s="38" t="s">
        <v>417</v>
      </c>
      <c r="C315" s="39" t="s">
        <v>418</v>
      </c>
      <c r="D315" s="39" t="s">
        <v>889</v>
      </c>
      <c r="E315" s="39" t="s">
        <v>1220</v>
      </c>
      <c r="F315" s="40" t="s">
        <v>861</v>
      </c>
      <c r="G315" s="40" t="s">
        <v>866</v>
      </c>
      <c r="H315" s="41">
        <v>4863040</v>
      </c>
      <c r="I315" s="42">
        <v>0</v>
      </c>
      <c r="J315" s="43">
        <v>0</v>
      </c>
      <c r="K315" s="41">
        <v>0</v>
      </c>
      <c r="L315" s="42">
        <v>1288512</v>
      </c>
      <c r="M315" s="43">
        <v>300505</v>
      </c>
      <c r="N315" s="41">
        <v>1589017</v>
      </c>
      <c r="O315" s="42">
        <v>690192</v>
      </c>
      <c r="P315" s="43">
        <v>0</v>
      </c>
      <c r="Q315" s="41">
        <v>690192</v>
      </c>
      <c r="R315" s="42">
        <v>396019</v>
      </c>
      <c r="S315" s="43">
        <v>1030833</v>
      </c>
      <c r="T315" s="44">
        <v>1426852</v>
      </c>
      <c r="U315" s="45">
        <v>2374723</v>
      </c>
      <c r="V315" s="43">
        <v>1331338</v>
      </c>
      <c r="W315" s="44">
        <v>3706061</v>
      </c>
      <c r="X315" s="45">
        <v>1156979</v>
      </c>
      <c r="Y315" s="46">
        <v>23.79</v>
      </c>
      <c r="Z315" s="47">
        <f t="shared" si="8"/>
        <v>2488317</v>
      </c>
      <c r="AA315" s="46">
        <f t="shared" si="9"/>
        <v>51.17</v>
      </c>
      <c r="AB315" s="48" t="s">
        <v>874</v>
      </c>
      <c r="AC315" s="48" t="s">
        <v>857</v>
      </c>
      <c r="AD315" s="49"/>
    </row>
    <row r="316" spans="2:30" x14ac:dyDescent="0.15">
      <c r="B316" s="38" t="s">
        <v>419</v>
      </c>
      <c r="C316" s="39" t="s">
        <v>420</v>
      </c>
      <c r="D316" s="39" t="s">
        <v>889</v>
      </c>
      <c r="E316" s="39" t="s">
        <v>1221</v>
      </c>
      <c r="F316" s="40" t="s">
        <v>861</v>
      </c>
      <c r="G316" s="40" t="s">
        <v>866</v>
      </c>
      <c r="H316" s="41">
        <v>4893940</v>
      </c>
      <c r="I316" s="42">
        <v>0</v>
      </c>
      <c r="J316" s="43">
        <v>0</v>
      </c>
      <c r="K316" s="41">
        <v>0</v>
      </c>
      <c r="L316" s="42">
        <v>1352701</v>
      </c>
      <c r="M316" s="43">
        <v>249058</v>
      </c>
      <c r="N316" s="41">
        <v>1601759</v>
      </c>
      <c r="O316" s="42">
        <v>493504</v>
      </c>
      <c r="P316" s="43">
        <v>0</v>
      </c>
      <c r="Q316" s="41">
        <v>493504</v>
      </c>
      <c r="R316" s="42">
        <v>355168</v>
      </c>
      <c r="S316" s="43">
        <v>1038796</v>
      </c>
      <c r="T316" s="44">
        <v>1393964</v>
      </c>
      <c r="U316" s="45">
        <v>2201373</v>
      </c>
      <c r="V316" s="43">
        <v>1287854</v>
      </c>
      <c r="W316" s="44">
        <v>3489227</v>
      </c>
      <c r="X316" s="45">
        <v>1404713</v>
      </c>
      <c r="Y316" s="46">
        <v>28.7</v>
      </c>
      <c r="Z316" s="47">
        <f t="shared" si="8"/>
        <v>2692567</v>
      </c>
      <c r="AA316" s="46">
        <f t="shared" si="9"/>
        <v>55.02</v>
      </c>
      <c r="AB316" s="48" t="s">
        <v>874</v>
      </c>
      <c r="AC316" s="48" t="s">
        <v>857</v>
      </c>
      <c r="AD316" s="49"/>
    </row>
    <row r="317" spans="2:30" x14ac:dyDescent="0.15">
      <c r="B317" s="38" t="s">
        <v>0</v>
      </c>
      <c r="C317" s="39" t="s">
        <v>0</v>
      </c>
      <c r="D317" s="39"/>
      <c r="E317" s="39"/>
      <c r="F317" s="40"/>
      <c r="G317" s="40"/>
      <c r="H317" s="41"/>
      <c r="I317" s="42"/>
      <c r="J317" s="43"/>
      <c r="K317" s="41"/>
      <c r="L317" s="42"/>
      <c r="M317" s="43"/>
      <c r="N317" s="41"/>
      <c r="O317" s="42"/>
      <c r="P317" s="43"/>
      <c r="Q317" s="41"/>
      <c r="R317" s="42"/>
      <c r="S317" s="43"/>
      <c r="T317" s="44"/>
      <c r="U317" s="45"/>
      <c r="V317" s="43"/>
      <c r="W317" s="44"/>
      <c r="X317" s="45"/>
      <c r="Y317" s="46"/>
      <c r="Z317" s="47"/>
      <c r="AA317" s="46"/>
      <c r="AB317" s="48"/>
      <c r="AC317" s="48"/>
      <c r="AD317" s="49"/>
    </row>
    <row r="318" spans="2:30" x14ac:dyDescent="0.15">
      <c r="B318" s="38" t="s">
        <v>1116</v>
      </c>
      <c r="C318" s="39" t="s">
        <v>421</v>
      </c>
      <c r="D318" s="39" t="s">
        <v>862</v>
      </c>
      <c r="E318" s="39"/>
      <c r="F318" s="40" t="s">
        <v>863</v>
      </c>
      <c r="G318" s="40" t="s">
        <v>865</v>
      </c>
      <c r="H318" s="41">
        <v>0</v>
      </c>
      <c r="I318" s="42">
        <v>0</v>
      </c>
      <c r="J318" s="43">
        <v>0</v>
      </c>
      <c r="K318" s="41">
        <v>0</v>
      </c>
      <c r="L318" s="42">
        <v>0</v>
      </c>
      <c r="M318" s="43">
        <v>0</v>
      </c>
      <c r="N318" s="41">
        <v>0</v>
      </c>
      <c r="O318" s="42">
        <v>1008677</v>
      </c>
      <c r="P318" s="43">
        <v>0</v>
      </c>
      <c r="Q318" s="41">
        <v>1008677</v>
      </c>
      <c r="R318" s="42">
        <v>31436</v>
      </c>
      <c r="S318" s="43">
        <v>0</v>
      </c>
      <c r="T318" s="44">
        <v>31436</v>
      </c>
      <c r="U318" s="45">
        <v>1040113</v>
      </c>
      <c r="V318" s="43">
        <v>0</v>
      </c>
      <c r="W318" s="44">
        <v>1040113</v>
      </c>
      <c r="X318" s="45">
        <v>-1040113</v>
      </c>
      <c r="Y318" s="46">
        <v>0</v>
      </c>
      <c r="Z318" s="47">
        <f t="shared" si="8"/>
        <v>-1040113</v>
      </c>
      <c r="AA318" s="46">
        <f t="shared" si="9"/>
        <v>0</v>
      </c>
      <c r="AB318" s="48" t="s">
        <v>874</v>
      </c>
      <c r="AC318" s="48" t="s">
        <v>888</v>
      </c>
      <c r="AD318" s="49"/>
    </row>
    <row r="319" spans="2:30" x14ac:dyDescent="0.15">
      <c r="B319" s="38" t="s">
        <v>422</v>
      </c>
      <c r="C319" s="39" t="s">
        <v>423</v>
      </c>
      <c r="D319" s="39" t="s">
        <v>862</v>
      </c>
      <c r="E319" s="39" t="s">
        <v>1220</v>
      </c>
      <c r="F319" s="40" t="s">
        <v>863</v>
      </c>
      <c r="G319" s="40" t="s">
        <v>865</v>
      </c>
      <c r="H319" s="41">
        <v>0</v>
      </c>
      <c r="I319" s="42">
        <v>0</v>
      </c>
      <c r="J319" s="43">
        <v>0</v>
      </c>
      <c r="K319" s="41">
        <v>0</v>
      </c>
      <c r="L319" s="42">
        <v>0</v>
      </c>
      <c r="M319" s="43">
        <v>0</v>
      </c>
      <c r="N319" s="41">
        <v>0</v>
      </c>
      <c r="O319" s="42">
        <v>597250</v>
      </c>
      <c r="P319" s="43">
        <v>0</v>
      </c>
      <c r="Q319" s="41">
        <v>597250</v>
      </c>
      <c r="R319" s="42">
        <v>31436</v>
      </c>
      <c r="S319" s="43">
        <v>0</v>
      </c>
      <c r="T319" s="44">
        <v>31436</v>
      </c>
      <c r="U319" s="45">
        <v>628686</v>
      </c>
      <c r="V319" s="43">
        <v>0</v>
      </c>
      <c r="W319" s="44">
        <v>628686</v>
      </c>
      <c r="X319" s="45">
        <v>-628686</v>
      </c>
      <c r="Y319" s="46">
        <v>0</v>
      </c>
      <c r="Z319" s="47">
        <f t="shared" si="8"/>
        <v>-628686</v>
      </c>
      <c r="AA319" s="46">
        <f t="shared" si="9"/>
        <v>0</v>
      </c>
      <c r="AB319" s="48" t="s">
        <v>874</v>
      </c>
      <c r="AC319" s="48" t="s">
        <v>888</v>
      </c>
      <c r="AD319" s="49"/>
    </row>
    <row r="320" spans="2:30" x14ac:dyDescent="0.15">
      <c r="B320" s="38" t="s">
        <v>424</v>
      </c>
      <c r="C320" s="39" t="s">
        <v>425</v>
      </c>
      <c r="D320" s="39" t="s">
        <v>862</v>
      </c>
      <c r="E320" s="39" t="s">
        <v>1221</v>
      </c>
      <c r="F320" s="40" t="s">
        <v>863</v>
      </c>
      <c r="G320" s="40" t="s">
        <v>865</v>
      </c>
      <c r="H320" s="41">
        <v>0</v>
      </c>
      <c r="I320" s="42">
        <v>0</v>
      </c>
      <c r="J320" s="43">
        <v>0</v>
      </c>
      <c r="K320" s="41">
        <v>0</v>
      </c>
      <c r="L320" s="42">
        <v>0</v>
      </c>
      <c r="M320" s="43">
        <v>0</v>
      </c>
      <c r="N320" s="41">
        <v>0</v>
      </c>
      <c r="O320" s="42">
        <v>411427</v>
      </c>
      <c r="P320" s="43">
        <v>0</v>
      </c>
      <c r="Q320" s="41">
        <v>411427</v>
      </c>
      <c r="R320" s="42">
        <v>0</v>
      </c>
      <c r="S320" s="43">
        <v>0</v>
      </c>
      <c r="T320" s="44">
        <v>0</v>
      </c>
      <c r="U320" s="45">
        <v>411427</v>
      </c>
      <c r="V320" s="43">
        <v>0</v>
      </c>
      <c r="W320" s="44">
        <v>411427</v>
      </c>
      <c r="X320" s="45">
        <v>-411427</v>
      </c>
      <c r="Y320" s="46">
        <v>0</v>
      </c>
      <c r="Z320" s="47">
        <f t="shared" si="8"/>
        <v>-411427</v>
      </c>
      <c r="AA320" s="46">
        <f t="shared" si="9"/>
        <v>0</v>
      </c>
      <c r="AB320" s="48" t="s">
        <v>874</v>
      </c>
      <c r="AC320" s="48" t="s">
        <v>888</v>
      </c>
      <c r="AD320" s="49"/>
    </row>
    <row r="321" spans="2:30" x14ac:dyDescent="0.15">
      <c r="B321" s="38" t="s">
        <v>0</v>
      </c>
      <c r="C321" s="39" t="s">
        <v>0</v>
      </c>
      <c r="D321" s="39"/>
      <c r="E321" s="39"/>
      <c r="F321" s="40"/>
      <c r="G321" s="40"/>
      <c r="H321" s="41"/>
      <c r="I321" s="42"/>
      <c r="J321" s="43"/>
      <c r="K321" s="41"/>
      <c r="L321" s="42"/>
      <c r="M321" s="43"/>
      <c r="N321" s="41"/>
      <c r="O321" s="42"/>
      <c r="P321" s="43"/>
      <c r="Q321" s="41"/>
      <c r="R321" s="42"/>
      <c r="S321" s="43"/>
      <c r="T321" s="44"/>
      <c r="U321" s="45"/>
      <c r="V321" s="43"/>
      <c r="W321" s="44"/>
      <c r="X321" s="45"/>
      <c r="Y321" s="46"/>
      <c r="Z321" s="47"/>
      <c r="AA321" s="46"/>
      <c r="AB321" s="48"/>
      <c r="AC321" s="48"/>
      <c r="AD321" s="49"/>
    </row>
    <row r="322" spans="2:30" x14ac:dyDescent="0.15">
      <c r="B322" s="38" t="s">
        <v>1117</v>
      </c>
      <c r="C322" s="39" t="s">
        <v>426</v>
      </c>
      <c r="D322" s="39" t="s">
        <v>980</v>
      </c>
      <c r="E322" s="39"/>
      <c r="F322" s="40" t="s">
        <v>859</v>
      </c>
      <c r="G322" s="40" t="s">
        <v>864</v>
      </c>
      <c r="H322" s="41">
        <v>860000</v>
      </c>
      <c r="I322" s="42">
        <v>0</v>
      </c>
      <c r="J322" s="43">
        <v>0</v>
      </c>
      <c r="K322" s="41">
        <v>0</v>
      </c>
      <c r="L322" s="42">
        <v>0</v>
      </c>
      <c r="M322" s="43">
        <v>0</v>
      </c>
      <c r="N322" s="41">
        <v>0</v>
      </c>
      <c r="O322" s="42">
        <v>820000</v>
      </c>
      <c r="P322" s="43">
        <v>0</v>
      </c>
      <c r="Q322" s="41">
        <v>820000</v>
      </c>
      <c r="R322" s="42">
        <v>0</v>
      </c>
      <c r="S322" s="43">
        <v>0</v>
      </c>
      <c r="T322" s="44">
        <v>0</v>
      </c>
      <c r="U322" s="45">
        <v>820000</v>
      </c>
      <c r="V322" s="43">
        <v>0</v>
      </c>
      <c r="W322" s="44">
        <v>820000</v>
      </c>
      <c r="X322" s="45">
        <v>40000</v>
      </c>
      <c r="Y322" s="46">
        <v>4.6500000000000004</v>
      </c>
      <c r="Z322" s="47">
        <f t="shared" si="8"/>
        <v>40000</v>
      </c>
      <c r="AA322" s="46">
        <f t="shared" si="9"/>
        <v>4.6500000000000004</v>
      </c>
      <c r="AB322" s="48" t="s">
        <v>874</v>
      </c>
      <c r="AC322" s="48" t="s">
        <v>888</v>
      </c>
      <c r="AD322" s="49"/>
    </row>
    <row r="323" spans="2:30" x14ac:dyDescent="0.15">
      <c r="B323" s="38" t="s">
        <v>427</v>
      </c>
      <c r="C323" s="39" t="s">
        <v>428</v>
      </c>
      <c r="D323" s="39" t="s">
        <v>980</v>
      </c>
      <c r="E323" s="39" t="s">
        <v>1220</v>
      </c>
      <c r="F323" s="40" t="s">
        <v>859</v>
      </c>
      <c r="G323" s="40" t="s">
        <v>864</v>
      </c>
      <c r="H323" s="41">
        <v>430000</v>
      </c>
      <c r="I323" s="42">
        <v>0</v>
      </c>
      <c r="J323" s="43">
        <v>0</v>
      </c>
      <c r="K323" s="41">
        <v>0</v>
      </c>
      <c r="L323" s="42">
        <v>0</v>
      </c>
      <c r="M323" s="43">
        <v>0</v>
      </c>
      <c r="N323" s="41">
        <v>0</v>
      </c>
      <c r="O323" s="42">
        <v>410000</v>
      </c>
      <c r="P323" s="43">
        <v>0</v>
      </c>
      <c r="Q323" s="41">
        <v>410000</v>
      </c>
      <c r="R323" s="42">
        <v>0</v>
      </c>
      <c r="S323" s="43">
        <v>0</v>
      </c>
      <c r="T323" s="44">
        <v>0</v>
      </c>
      <c r="U323" s="45">
        <v>410000</v>
      </c>
      <c r="V323" s="43">
        <v>0</v>
      </c>
      <c r="W323" s="44">
        <v>410000</v>
      </c>
      <c r="X323" s="45">
        <v>20000</v>
      </c>
      <c r="Y323" s="46">
        <v>4.6500000000000004</v>
      </c>
      <c r="Z323" s="47">
        <f t="shared" si="8"/>
        <v>20000</v>
      </c>
      <c r="AA323" s="46">
        <f t="shared" si="9"/>
        <v>4.6500000000000004</v>
      </c>
      <c r="AB323" s="48" t="s">
        <v>874</v>
      </c>
      <c r="AC323" s="48" t="s">
        <v>888</v>
      </c>
      <c r="AD323" s="49"/>
    </row>
    <row r="324" spans="2:30" x14ac:dyDescent="0.15">
      <c r="B324" s="38" t="s">
        <v>429</v>
      </c>
      <c r="C324" s="39" t="s">
        <v>430</v>
      </c>
      <c r="D324" s="39" t="s">
        <v>980</v>
      </c>
      <c r="E324" s="39" t="s">
        <v>1221</v>
      </c>
      <c r="F324" s="40" t="s">
        <v>859</v>
      </c>
      <c r="G324" s="40" t="s">
        <v>864</v>
      </c>
      <c r="H324" s="41">
        <v>430000</v>
      </c>
      <c r="I324" s="42">
        <v>0</v>
      </c>
      <c r="J324" s="43">
        <v>0</v>
      </c>
      <c r="K324" s="41">
        <v>0</v>
      </c>
      <c r="L324" s="42">
        <v>0</v>
      </c>
      <c r="M324" s="43">
        <v>0</v>
      </c>
      <c r="N324" s="41">
        <v>0</v>
      </c>
      <c r="O324" s="42">
        <v>410000</v>
      </c>
      <c r="P324" s="43">
        <v>0</v>
      </c>
      <c r="Q324" s="41">
        <v>410000</v>
      </c>
      <c r="R324" s="42">
        <v>0</v>
      </c>
      <c r="S324" s="43">
        <v>0</v>
      </c>
      <c r="T324" s="44">
        <v>0</v>
      </c>
      <c r="U324" s="45">
        <v>410000</v>
      </c>
      <c r="V324" s="43">
        <v>0</v>
      </c>
      <c r="W324" s="44">
        <v>410000</v>
      </c>
      <c r="X324" s="45">
        <v>20000</v>
      </c>
      <c r="Y324" s="46">
        <v>4.6500000000000004</v>
      </c>
      <c r="Z324" s="47">
        <f t="shared" si="8"/>
        <v>20000</v>
      </c>
      <c r="AA324" s="46">
        <f t="shared" si="9"/>
        <v>4.6500000000000004</v>
      </c>
      <c r="AB324" s="48" t="s">
        <v>874</v>
      </c>
      <c r="AC324" s="48" t="s">
        <v>888</v>
      </c>
      <c r="AD324" s="49"/>
    </row>
    <row r="325" spans="2:30" x14ac:dyDescent="0.15">
      <c r="B325" s="38" t="s">
        <v>0</v>
      </c>
      <c r="C325" s="39" t="s">
        <v>0</v>
      </c>
      <c r="D325" s="39"/>
      <c r="E325" s="39"/>
      <c r="F325" s="40"/>
      <c r="G325" s="40"/>
      <c r="H325" s="41"/>
      <c r="I325" s="42"/>
      <c r="J325" s="43"/>
      <c r="K325" s="41"/>
      <c r="L325" s="42"/>
      <c r="M325" s="43"/>
      <c r="N325" s="41"/>
      <c r="O325" s="42"/>
      <c r="P325" s="43"/>
      <c r="Q325" s="41"/>
      <c r="R325" s="42"/>
      <c r="S325" s="43"/>
      <c r="T325" s="44"/>
      <c r="U325" s="45"/>
      <c r="V325" s="43"/>
      <c r="W325" s="44"/>
      <c r="X325" s="45"/>
      <c r="Y325" s="46"/>
      <c r="Z325" s="47"/>
      <c r="AA325" s="46"/>
      <c r="AB325" s="48"/>
      <c r="AC325" s="48"/>
      <c r="AD325" s="49"/>
    </row>
    <row r="326" spans="2:30" x14ac:dyDescent="0.15">
      <c r="B326" s="38" t="s">
        <v>1118</v>
      </c>
      <c r="C326" s="39" t="s">
        <v>431</v>
      </c>
      <c r="D326" s="39" t="s">
        <v>876</v>
      </c>
      <c r="E326" s="39"/>
      <c r="F326" s="40" t="s">
        <v>861</v>
      </c>
      <c r="G326" s="40" t="s">
        <v>873</v>
      </c>
      <c r="H326" s="41">
        <v>1040000</v>
      </c>
      <c r="I326" s="42">
        <v>0</v>
      </c>
      <c r="J326" s="43">
        <v>0</v>
      </c>
      <c r="K326" s="41">
        <v>0</v>
      </c>
      <c r="L326" s="42">
        <v>761005</v>
      </c>
      <c r="M326" s="43">
        <v>143867</v>
      </c>
      <c r="N326" s="41">
        <v>904872</v>
      </c>
      <c r="O326" s="42">
        <v>0</v>
      </c>
      <c r="P326" s="43">
        <v>0</v>
      </c>
      <c r="Q326" s="41">
        <v>0</v>
      </c>
      <c r="R326" s="42">
        <v>2979</v>
      </c>
      <c r="S326" s="43">
        <v>25894</v>
      </c>
      <c r="T326" s="44">
        <v>28873</v>
      </c>
      <c r="U326" s="45">
        <v>763984</v>
      </c>
      <c r="V326" s="43">
        <v>169761</v>
      </c>
      <c r="W326" s="44">
        <v>933745</v>
      </c>
      <c r="X326" s="45">
        <v>106255</v>
      </c>
      <c r="Y326" s="46">
        <v>10.220000000000001</v>
      </c>
      <c r="Z326" s="47">
        <f t="shared" si="8"/>
        <v>276016</v>
      </c>
      <c r="AA326" s="46">
        <f t="shared" si="9"/>
        <v>26.54</v>
      </c>
      <c r="AB326" s="48" t="s">
        <v>877</v>
      </c>
      <c r="AC326" s="48" t="s">
        <v>857</v>
      </c>
      <c r="AD326" s="49"/>
    </row>
    <row r="327" spans="2:30" x14ac:dyDescent="0.15">
      <c r="B327" s="38" t="s">
        <v>432</v>
      </c>
      <c r="C327" s="39" t="s">
        <v>433</v>
      </c>
      <c r="D327" s="39" t="s">
        <v>876</v>
      </c>
      <c r="E327" s="39" t="s">
        <v>1220</v>
      </c>
      <c r="F327" s="40" t="s">
        <v>861</v>
      </c>
      <c r="G327" s="40" t="s">
        <v>873</v>
      </c>
      <c r="H327" s="41">
        <v>520000</v>
      </c>
      <c r="I327" s="42">
        <v>0</v>
      </c>
      <c r="J327" s="43">
        <v>0</v>
      </c>
      <c r="K327" s="41">
        <v>0</v>
      </c>
      <c r="L327" s="42">
        <v>359708</v>
      </c>
      <c r="M327" s="43">
        <v>70594</v>
      </c>
      <c r="N327" s="41">
        <v>430302</v>
      </c>
      <c r="O327" s="42">
        <v>0</v>
      </c>
      <c r="P327" s="43">
        <v>0</v>
      </c>
      <c r="Q327" s="41">
        <v>0</v>
      </c>
      <c r="R327" s="42">
        <v>1489</v>
      </c>
      <c r="S327" s="43">
        <v>12444</v>
      </c>
      <c r="T327" s="44">
        <v>13933</v>
      </c>
      <c r="U327" s="45">
        <v>361197</v>
      </c>
      <c r="V327" s="43">
        <v>83038</v>
      </c>
      <c r="W327" s="44">
        <v>444235</v>
      </c>
      <c r="X327" s="45">
        <v>75765</v>
      </c>
      <c r="Y327" s="46">
        <v>14.57</v>
      </c>
      <c r="Z327" s="47">
        <f t="shared" ref="Z327:Z390" si="10">H327-U327</f>
        <v>158803</v>
      </c>
      <c r="AA327" s="46">
        <f t="shared" ref="AA327:AA390" si="11">IF(H327=0,0,ROUND(Z327/H327%,2))</f>
        <v>30.54</v>
      </c>
      <c r="AB327" s="48" t="s">
        <v>877</v>
      </c>
      <c r="AC327" s="48" t="s">
        <v>857</v>
      </c>
      <c r="AD327" s="49"/>
    </row>
    <row r="328" spans="2:30" x14ac:dyDescent="0.15">
      <c r="B328" s="38" t="s">
        <v>434</v>
      </c>
      <c r="C328" s="39" t="s">
        <v>435</v>
      </c>
      <c r="D328" s="39" t="s">
        <v>876</v>
      </c>
      <c r="E328" s="39" t="s">
        <v>1221</v>
      </c>
      <c r="F328" s="40" t="s">
        <v>861</v>
      </c>
      <c r="G328" s="40" t="s">
        <v>873</v>
      </c>
      <c r="H328" s="41">
        <v>520000</v>
      </c>
      <c r="I328" s="42">
        <v>0</v>
      </c>
      <c r="J328" s="43">
        <v>0</v>
      </c>
      <c r="K328" s="41">
        <v>0</v>
      </c>
      <c r="L328" s="42">
        <v>401297</v>
      </c>
      <c r="M328" s="43">
        <v>73273</v>
      </c>
      <c r="N328" s="41">
        <v>474570</v>
      </c>
      <c r="O328" s="42">
        <v>0</v>
      </c>
      <c r="P328" s="43">
        <v>0</v>
      </c>
      <c r="Q328" s="41">
        <v>0</v>
      </c>
      <c r="R328" s="42">
        <v>1490</v>
      </c>
      <c r="S328" s="43">
        <v>13450</v>
      </c>
      <c r="T328" s="44">
        <v>14940</v>
      </c>
      <c r="U328" s="45">
        <v>402787</v>
      </c>
      <c r="V328" s="43">
        <v>86723</v>
      </c>
      <c r="W328" s="44">
        <v>489510</v>
      </c>
      <c r="X328" s="45">
        <v>30490</v>
      </c>
      <c r="Y328" s="46">
        <v>5.86</v>
      </c>
      <c r="Z328" s="47">
        <f t="shared" si="10"/>
        <v>117213</v>
      </c>
      <c r="AA328" s="46">
        <f t="shared" si="11"/>
        <v>22.54</v>
      </c>
      <c r="AB328" s="48" t="s">
        <v>877</v>
      </c>
      <c r="AC328" s="48" t="s">
        <v>857</v>
      </c>
      <c r="AD328" s="49"/>
    </row>
    <row r="329" spans="2:30" x14ac:dyDescent="0.15">
      <c r="B329" s="38" t="s">
        <v>0</v>
      </c>
      <c r="C329" s="39" t="s">
        <v>0</v>
      </c>
      <c r="D329" s="39"/>
      <c r="E329" s="39"/>
      <c r="F329" s="40"/>
      <c r="G329" s="40"/>
      <c r="H329" s="41"/>
      <c r="I329" s="42"/>
      <c r="J329" s="43"/>
      <c r="K329" s="41"/>
      <c r="L329" s="42"/>
      <c r="M329" s="43"/>
      <c r="N329" s="41"/>
      <c r="O329" s="42"/>
      <c r="P329" s="43"/>
      <c r="Q329" s="41"/>
      <c r="R329" s="42"/>
      <c r="S329" s="43"/>
      <c r="T329" s="44"/>
      <c r="U329" s="45"/>
      <c r="V329" s="43"/>
      <c r="W329" s="44"/>
      <c r="X329" s="45"/>
      <c r="Y329" s="46"/>
      <c r="Z329" s="47"/>
      <c r="AA329" s="46"/>
      <c r="AB329" s="48"/>
      <c r="AC329" s="48"/>
      <c r="AD329" s="49"/>
    </row>
    <row r="330" spans="2:30" x14ac:dyDescent="0.15">
      <c r="B330" s="38" t="s">
        <v>1119</v>
      </c>
      <c r="C330" s="39" t="s">
        <v>436</v>
      </c>
      <c r="D330" s="39" t="s">
        <v>986</v>
      </c>
      <c r="E330" s="39"/>
      <c r="F330" s="40" t="s">
        <v>861</v>
      </c>
      <c r="G330" s="40" t="s">
        <v>869</v>
      </c>
      <c r="H330" s="41">
        <v>2047274</v>
      </c>
      <c r="I330" s="42">
        <v>0</v>
      </c>
      <c r="J330" s="43">
        <v>0</v>
      </c>
      <c r="K330" s="41">
        <v>0</v>
      </c>
      <c r="L330" s="42">
        <v>1116104</v>
      </c>
      <c r="M330" s="43">
        <v>175602</v>
      </c>
      <c r="N330" s="41">
        <v>1291706</v>
      </c>
      <c r="O330" s="42">
        <v>0</v>
      </c>
      <c r="P330" s="43">
        <v>0</v>
      </c>
      <c r="Q330" s="41">
        <v>0</v>
      </c>
      <c r="R330" s="42">
        <v>21597</v>
      </c>
      <c r="S330" s="43">
        <v>61437</v>
      </c>
      <c r="T330" s="44">
        <v>83034</v>
      </c>
      <c r="U330" s="45">
        <v>1137701</v>
      </c>
      <c r="V330" s="43">
        <v>237039</v>
      </c>
      <c r="W330" s="44">
        <v>1374740</v>
      </c>
      <c r="X330" s="45">
        <v>672534</v>
      </c>
      <c r="Y330" s="46">
        <v>32.85</v>
      </c>
      <c r="Z330" s="47">
        <f t="shared" si="10"/>
        <v>909573</v>
      </c>
      <c r="AA330" s="46">
        <f t="shared" si="11"/>
        <v>44.43</v>
      </c>
      <c r="AB330" s="48" t="s">
        <v>877</v>
      </c>
      <c r="AC330" s="48" t="s">
        <v>857</v>
      </c>
      <c r="AD330" s="49"/>
    </row>
    <row r="331" spans="2:30" x14ac:dyDescent="0.15">
      <c r="B331" s="38" t="s">
        <v>437</v>
      </c>
      <c r="C331" s="39" t="s">
        <v>438</v>
      </c>
      <c r="D331" s="39" t="s">
        <v>986</v>
      </c>
      <c r="E331" s="39" t="s">
        <v>1220</v>
      </c>
      <c r="F331" s="40" t="s">
        <v>861</v>
      </c>
      <c r="G331" s="40" t="s">
        <v>869</v>
      </c>
      <c r="H331" s="41">
        <v>1256962</v>
      </c>
      <c r="I331" s="42">
        <v>0</v>
      </c>
      <c r="J331" s="43">
        <v>0</v>
      </c>
      <c r="K331" s="41">
        <v>0</v>
      </c>
      <c r="L331" s="42">
        <v>635056</v>
      </c>
      <c r="M331" s="43">
        <v>103565</v>
      </c>
      <c r="N331" s="41">
        <v>738621</v>
      </c>
      <c r="O331" s="42">
        <v>0</v>
      </c>
      <c r="P331" s="43">
        <v>0</v>
      </c>
      <c r="Q331" s="41">
        <v>0</v>
      </c>
      <c r="R331" s="42">
        <v>764</v>
      </c>
      <c r="S331" s="43">
        <v>37148</v>
      </c>
      <c r="T331" s="44">
        <v>37912</v>
      </c>
      <c r="U331" s="45">
        <v>635820</v>
      </c>
      <c r="V331" s="43">
        <v>140713</v>
      </c>
      <c r="W331" s="44">
        <v>776533</v>
      </c>
      <c r="X331" s="45">
        <v>480429</v>
      </c>
      <c r="Y331" s="46">
        <v>38.22</v>
      </c>
      <c r="Z331" s="47">
        <f t="shared" si="10"/>
        <v>621142</v>
      </c>
      <c r="AA331" s="46">
        <f t="shared" si="11"/>
        <v>49.42</v>
      </c>
      <c r="AB331" s="48" t="s">
        <v>877</v>
      </c>
      <c r="AC331" s="48" t="s">
        <v>857</v>
      </c>
      <c r="AD331" s="49"/>
    </row>
    <row r="332" spans="2:30" x14ac:dyDescent="0.15">
      <c r="B332" s="38" t="s">
        <v>439</v>
      </c>
      <c r="C332" s="39" t="s">
        <v>440</v>
      </c>
      <c r="D332" s="39" t="s">
        <v>986</v>
      </c>
      <c r="E332" s="39" t="s">
        <v>1221</v>
      </c>
      <c r="F332" s="40" t="s">
        <v>861</v>
      </c>
      <c r="G332" s="40" t="s">
        <v>869</v>
      </c>
      <c r="H332" s="41">
        <v>790312</v>
      </c>
      <c r="I332" s="42">
        <v>0</v>
      </c>
      <c r="J332" s="43">
        <v>0</v>
      </c>
      <c r="K332" s="41">
        <v>0</v>
      </c>
      <c r="L332" s="42">
        <v>481048</v>
      </c>
      <c r="M332" s="43">
        <v>72037</v>
      </c>
      <c r="N332" s="41">
        <v>553085</v>
      </c>
      <c r="O332" s="42">
        <v>0</v>
      </c>
      <c r="P332" s="43">
        <v>0</v>
      </c>
      <c r="Q332" s="41">
        <v>0</v>
      </c>
      <c r="R332" s="42">
        <v>20833</v>
      </c>
      <c r="S332" s="43">
        <v>24289</v>
      </c>
      <c r="T332" s="44">
        <v>45122</v>
      </c>
      <c r="U332" s="45">
        <v>501881</v>
      </c>
      <c r="V332" s="43">
        <v>96326</v>
      </c>
      <c r="W332" s="44">
        <v>598207</v>
      </c>
      <c r="X332" s="45">
        <v>192105</v>
      </c>
      <c r="Y332" s="46">
        <v>24.31</v>
      </c>
      <c r="Z332" s="47">
        <f t="shared" si="10"/>
        <v>288431</v>
      </c>
      <c r="AA332" s="46">
        <f t="shared" si="11"/>
        <v>36.5</v>
      </c>
      <c r="AB332" s="48" t="s">
        <v>877</v>
      </c>
      <c r="AC332" s="48" t="s">
        <v>857</v>
      </c>
      <c r="AD332" s="49"/>
    </row>
    <row r="333" spans="2:30" x14ac:dyDescent="0.15">
      <c r="B333" s="38" t="s">
        <v>0</v>
      </c>
      <c r="C333" s="39" t="s">
        <v>0</v>
      </c>
      <c r="D333" s="39"/>
      <c r="E333" s="39"/>
      <c r="F333" s="40"/>
      <c r="G333" s="40"/>
      <c r="H333" s="41"/>
      <c r="I333" s="42"/>
      <c r="J333" s="43"/>
      <c r="K333" s="41"/>
      <c r="L333" s="42"/>
      <c r="M333" s="43"/>
      <c r="N333" s="41"/>
      <c r="O333" s="42"/>
      <c r="P333" s="43"/>
      <c r="Q333" s="41"/>
      <c r="R333" s="42"/>
      <c r="S333" s="43"/>
      <c r="T333" s="44"/>
      <c r="U333" s="45"/>
      <c r="V333" s="43"/>
      <c r="W333" s="44"/>
      <c r="X333" s="45"/>
      <c r="Y333" s="46"/>
      <c r="Z333" s="47"/>
      <c r="AA333" s="46"/>
      <c r="AB333" s="48"/>
      <c r="AC333" s="48"/>
      <c r="AD333" s="49"/>
    </row>
    <row r="334" spans="2:30" x14ac:dyDescent="0.15">
      <c r="B334" s="38" t="s">
        <v>1120</v>
      </c>
      <c r="C334" s="39" t="s">
        <v>441</v>
      </c>
      <c r="D334" s="39" t="s">
        <v>889</v>
      </c>
      <c r="E334" s="39"/>
      <c r="F334" s="40" t="s">
        <v>861</v>
      </c>
      <c r="G334" s="40" t="s">
        <v>868</v>
      </c>
      <c r="H334" s="41">
        <v>140000</v>
      </c>
      <c r="I334" s="42">
        <v>0</v>
      </c>
      <c r="J334" s="43">
        <v>0</v>
      </c>
      <c r="K334" s="41">
        <v>0</v>
      </c>
      <c r="L334" s="42">
        <v>22429</v>
      </c>
      <c r="M334" s="43">
        <v>3510</v>
      </c>
      <c r="N334" s="41">
        <v>25939</v>
      </c>
      <c r="O334" s="42">
        <v>0</v>
      </c>
      <c r="P334" s="43">
        <v>0</v>
      </c>
      <c r="Q334" s="41">
        <v>0</v>
      </c>
      <c r="R334" s="42">
        <v>8044</v>
      </c>
      <c r="S334" s="43">
        <v>1220</v>
      </c>
      <c r="T334" s="44">
        <v>9264</v>
      </c>
      <c r="U334" s="45">
        <v>30473</v>
      </c>
      <c r="V334" s="43">
        <v>4730</v>
      </c>
      <c r="W334" s="44">
        <v>35203</v>
      </c>
      <c r="X334" s="45">
        <v>104797</v>
      </c>
      <c r="Y334" s="46">
        <v>74.86</v>
      </c>
      <c r="Z334" s="47">
        <f t="shared" si="10"/>
        <v>109527</v>
      </c>
      <c r="AA334" s="46">
        <f t="shared" si="11"/>
        <v>78.23</v>
      </c>
      <c r="AB334" s="48" t="s">
        <v>874</v>
      </c>
      <c r="AC334" s="48" t="s">
        <v>857</v>
      </c>
      <c r="AD334" s="49"/>
    </row>
    <row r="335" spans="2:30" x14ac:dyDescent="0.15">
      <c r="B335" s="38" t="s">
        <v>442</v>
      </c>
      <c r="C335" s="39" t="s">
        <v>443</v>
      </c>
      <c r="D335" s="39" t="s">
        <v>889</v>
      </c>
      <c r="E335" s="39" t="s">
        <v>1220</v>
      </c>
      <c r="F335" s="40" t="s">
        <v>861</v>
      </c>
      <c r="G335" s="40" t="s">
        <v>868</v>
      </c>
      <c r="H335" s="41">
        <v>70000</v>
      </c>
      <c r="I335" s="42">
        <v>0</v>
      </c>
      <c r="J335" s="43">
        <v>0</v>
      </c>
      <c r="K335" s="41">
        <v>0</v>
      </c>
      <c r="L335" s="42">
        <v>11220</v>
      </c>
      <c r="M335" s="43">
        <v>1831</v>
      </c>
      <c r="N335" s="41">
        <v>13051</v>
      </c>
      <c r="O335" s="42">
        <v>0</v>
      </c>
      <c r="P335" s="43">
        <v>0</v>
      </c>
      <c r="Q335" s="41">
        <v>0</v>
      </c>
      <c r="R335" s="42">
        <v>4125</v>
      </c>
      <c r="S335" s="43">
        <v>657</v>
      </c>
      <c r="T335" s="44">
        <v>4782</v>
      </c>
      <c r="U335" s="45">
        <v>15345</v>
      </c>
      <c r="V335" s="43">
        <v>2488</v>
      </c>
      <c r="W335" s="44">
        <v>17833</v>
      </c>
      <c r="X335" s="45">
        <v>52167</v>
      </c>
      <c r="Y335" s="46">
        <v>74.52</v>
      </c>
      <c r="Z335" s="47">
        <f t="shared" si="10"/>
        <v>54655</v>
      </c>
      <c r="AA335" s="46">
        <f t="shared" si="11"/>
        <v>78.08</v>
      </c>
      <c r="AB335" s="48" t="s">
        <v>874</v>
      </c>
      <c r="AC335" s="48" t="s">
        <v>857</v>
      </c>
      <c r="AD335" s="49"/>
    </row>
    <row r="336" spans="2:30" x14ac:dyDescent="0.15">
      <c r="B336" s="38" t="s">
        <v>444</v>
      </c>
      <c r="C336" s="39" t="s">
        <v>445</v>
      </c>
      <c r="D336" s="39" t="s">
        <v>889</v>
      </c>
      <c r="E336" s="39" t="s">
        <v>1221</v>
      </c>
      <c r="F336" s="40" t="s">
        <v>861</v>
      </c>
      <c r="G336" s="40" t="s">
        <v>868</v>
      </c>
      <c r="H336" s="41">
        <v>70000</v>
      </c>
      <c r="I336" s="42">
        <v>0</v>
      </c>
      <c r="J336" s="43">
        <v>0</v>
      </c>
      <c r="K336" s="41">
        <v>0</v>
      </c>
      <c r="L336" s="42">
        <v>11209</v>
      </c>
      <c r="M336" s="43">
        <v>1679</v>
      </c>
      <c r="N336" s="41">
        <v>12888</v>
      </c>
      <c r="O336" s="42">
        <v>0</v>
      </c>
      <c r="P336" s="43">
        <v>0</v>
      </c>
      <c r="Q336" s="41">
        <v>0</v>
      </c>
      <c r="R336" s="42">
        <v>3919</v>
      </c>
      <c r="S336" s="43">
        <v>563</v>
      </c>
      <c r="T336" s="44">
        <v>4482</v>
      </c>
      <c r="U336" s="45">
        <v>15128</v>
      </c>
      <c r="V336" s="43">
        <v>2242</v>
      </c>
      <c r="W336" s="44">
        <v>17370</v>
      </c>
      <c r="X336" s="45">
        <v>52630</v>
      </c>
      <c r="Y336" s="46">
        <v>75.19</v>
      </c>
      <c r="Z336" s="47">
        <f t="shared" si="10"/>
        <v>54872</v>
      </c>
      <c r="AA336" s="46">
        <f t="shared" si="11"/>
        <v>78.39</v>
      </c>
      <c r="AB336" s="48" t="s">
        <v>874</v>
      </c>
      <c r="AC336" s="48" t="s">
        <v>857</v>
      </c>
      <c r="AD336" s="49"/>
    </row>
    <row r="337" spans="2:30" x14ac:dyDescent="0.15">
      <c r="B337" s="38" t="s">
        <v>0</v>
      </c>
      <c r="C337" s="39" t="s">
        <v>0</v>
      </c>
      <c r="D337" s="39"/>
      <c r="E337" s="39"/>
      <c r="F337" s="40"/>
      <c r="G337" s="40"/>
      <c r="H337" s="41"/>
      <c r="I337" s="42"/>
      <c r="J337" s="43"/>
      <c r="K337" s="41"/>
      <c r="L337" s="42"/>
      <c r="M337" s="43"/>
      <c r="N337" s="41"/>
      <c r="O337" s="42"/>
      <c r="P337" s="43"/>
      <c r="Q337" s="41"/>
      <c r="R337" s="42"/>
      <c r="S337" s="43"/>
      <c r="T337" s="44"/>
      <c r="U337" s="45"/>
      <c r="V337" s="43"/>
      <c r="W337" s="44"/>
      <c r="X337" s="45"/>
      <c r="Y337" s="46"/>
      <c r="Z337" s="47"/>
      <c r="AA337" s="46"/>
      <c r="AB337" s="48"/>
      <c r="AC337" s="48"/>
      <c r="AD337" s="49"/>
    </row>
    <row r="338" spans="2:30" x14ac:dyDescent="0.15">
      <c r="B338" s="38" t="s">
        <v>1121</v>
      </c>
      <c r="C338" s="39" t="s">
        <v>446</v>
      </c>
      <c r="D338" s="39" t="s">
        <v>889</v>
      </c>
      <c r="E338" s="39"/>
      <c r="F338" s="40" t="s">
        <v>861</v>
      </c>
      <c r="G338" s="40" t="s">
        <v>868</v>
      </c>
      <c r="H338" s="41">
        <v>1680000</v>
      </c>
      <c r="I338" s="42">
        <v>0</v>
      </c>
      <c r="J338" s="43">
        <v>0</v>
      </c>
      <c r="K338" s="41">
        <v>0</v>
      </c>
      <c r="L338" s="42">
        <v>1264232</v>
      </c>
      <c r="M338" s="43">
        <v>197218</v>
      </c>
      <c r="N338" s="41">
        <v>1461450</v>
      </c>
      <c r="O338" s="42">
        <v>0</v>
      </c>
      <c r="P338" s="43">
        <v>0</v>
      </c>
      <c r="Q338" s="41">
        <v>0</v>
      </c>
      <c r="R338" s="42">
        <v>261019</v>
      </c>
      <c r="S338" s="43">
        <v>68573</v>
      </c>
      <c r="T338" s="44">
        <v>329592</v>
      </c>
      <c r="U338" s="45">
        <v>1525251</v>
      </c>
      <c r="V338" s="43">
        <v>265791</v>
      </c>
      <c r="W338" s="44">
        <v>1791042</v>
      </c>
      <c r="X338" s="45">
        <v>-111042</v>
      </c>
      <c r="Y338" s="46">
        <v>-6.61</v>
      </c>
      <c r="Z338" s="47">
        <f t="shared" si="10"/>
        <v>154749</v>
      </c>
      <c r="AA338" s="46">
        <f t="shared" si="11"/>
        <v>9.2100000000000009</v>
      </c>
      <c r="AB338" s="48" t="s">
        <v>874</v>
      </c>
      <c r="AC338" s="48" t="s">
        <v>857</v>
      </c>
      <c r="AD338" s="49"/>
    </row>
    <row r="339" spans="2:30" x14ac:dyDescent="0.15">
      <c r="B339" s="38" t="s">
        <v>447</v>
      </c>
      <c r="C339" s="39" t="s">
        <v>448</v>
      </c>
      <c r="D339" s="39" t="s">
        <v>889</v>
      </c>
      <c r="E339" s="39" t="s">
        <v>1220</v>
      </c>
      <c r="F339" s="40" t="s">
        <v>861</v>
      </c>
      <c r="G339" s="40" t="s">
        <v>868</v>
      </c>
      <c r="H339" s="41">
        <v>840000</v>
      </c>
      <c r="I339" s="42">
        <v>0</v>
      </c>
      <c r="J339" s="43">
        <v>0</v>
      </c>
      <c r="K339" s="41">
        <v>0</v>
      </c>
      <c r="L339" s="42">
        <v>592597</v>
      </c>
      <c r="M339" s="43">
        <v>96641</v>
      </c>
      <c r="N339" s="41">
        <v>689238</v>
      </c>
      <c r="O339" s="42">
        <v>0</v>
      </c>
      <c r="P339" s="43">
        <v>0</v>
      </c>
      <c r="Q339" s="41">
        <v>0</v>
      </c>
      <c r="R339" s="42">
        <v>123759</v>
      </c>
      <c r="S339" s="43">
        <v>34662</v>
      </c>
      <c r="T339" s="44">
        <v>158421</v>
      </c>
      <c r="U339" s="45">
        <v>716356</v>
      </c>
      <c r="V339" s="43">
        <v>131303</v>
      </c>
      <c r="W339" s="44">
        <v>847659</v>
      </c>
      <c r="X339" s="45">
        <v>-7659</v>
      </c>
      <c r="Y339" s="46">
        <v>-0.91</v>
      </c>
      <c r="Z339" s="47">
        <f t="shared" si="10"/>
        <v>123644</v>
      </c>
      <c r="AA339" s="46">
        <f t="shared" si="11"/>
        <v>14.72</v>
      </c>
      <c r="AB339" s="48" t="s">
        <v>874</v>
      </c>
      <c r="AC339" s="48" t="s">
        <v>857</v>
      </c>
      <c r="AD339" s="49"/>
    </row>
    <row r="340" spans="2:30" x14ac:dyDescent="0.15">
      <c r="B340" s="38" t="s">
        <v>449</v>
      </c>
      <c r="C340" s="39" t="s">
        <v>450</v>
      </c>
      <c r="D340" s="39" t="s">
        <v>889</v>
      </c>
      <c r="E340" s="39" t="s">
        <v>1221</v>
      </c>
      <c r="F340" s="40" t="s">
        <v>861</v>
      </c>
      <c r="G340" s="40" t="s">
        <v>868</v>
      </c>
      <c r="H340" s="41">
        <v>840000</v>
      </c>
      <c r="I340" s="42">
        <v>0</v>
      </c>
      <c r="J340" s="43">
        <v>0</v>
      </c>
      <c r="K340" s="41">
        <v>0</v>
      </c>
      <c r="L340" s="42">
        <v>671635</v>
      </c>
      <c r="M340" s="43">
        <v>100577</v>
      </c>
      <c r="N340" s="41">
        <v>772212</v>
      </c>
      <c r="O340" s="42">
        <v>0</v>
      </c>
      <c r="P340" s="43">
        <v>0</v>
      </c>
      <c r="Q340" s="41">
        <v>0</v>
      </c>
      <c r="R340" s="42">
        <v>137260</v>
      </c>
      <c r="S340" s="43">
        <v>33911</v>
      </c>
      <c r="T340" s="44">
        <v>171171</v>
      </c>
      <c r="U340" s="45">
        <v>808895</v>
      </c>
      <c r="V340" s="43">
        <v>134488</v>
      </c>
      <c r="W340" s="44">
        <v>943383</v>
      </c>
      <c r="X340" s="45">
        <v>-103383</v>
      </c>
      <c r="Y340" s="46">
        <v>-12.31</v>
      </c>
      <c r="Z340" s="47">
        <f t="shared" si="10"/>
        <v>31105</v>
      </c>
      <c r="AA340" s="46">
        <f t="shared" si="11"/>
        <v>3.7</v>
      </c>
      <c r="AB340" s="48" t="s">
        <v>874</v>
      </c>
      <c r="AC340" s="48" t="s">
        <v>857</v>
      </c>
      <c r="AD340" s="49"/>
    </row>
    <row r="341" spans="2:30" x14ac:dyDescent="0.15">
      <c r="B341" s="38" t="s">
        <v>0</v>
      </c>
      <c r="C341" s="39" t="s">
        <v>0</v>
      </c>
      <c r="D341" s="39"/>
      <c r="E341" s="39"/>
      <c r="F341" s="40"/>
      <c r="G341" s="40"/>
      <c r="H341" s="41"/>
      <c r="I341" s="42"/>
      <c r="J341" s="43"/>
      <c r="K341" s="41"/>
      <c r="L341" s="42"/>
      <c r="M341" s="43"/>
      <c r="N341" s="41"/>
      <c r="O341" s="42"/>
      <c r="P341" s="43"/>
      <c r="Q341" s="41"/>
      <c r="R341" s="42"/>
      <c r="S341" s="43"/>
      <c r="T341" s="44"/>
      <c r="U341" s="45"/>
      <c r="V341" s="43"/>
      <c r="W341" s="44"/>
      <c r="X341" s="45"/>
      <c r="Y341" s="46"/>
      <c r="Z341" s="47"/>
      <c r="AA341" s="46"/>
      <c r="AB341" s="48"/>
      <c r="AC341" s="48"/>
      <c r="AD341" s="49"/>
    </row>
    <row r="342" spans="2:30" x14ac:dyDescent="0.15">
      <c r="B342" s="38" t="s">
        <v>1122</v>
      </c>
      <c r="C342" s="39" t="s">
        <v>451</v>
      </c>
      <c r="D342" s="39" t="s">
        <v>954</v>
      </c>
      <c r="E342" s="39"/>
      <c r="F342" s="40" t="s">
        <v>858</v>
      </c>
      <c r="G342" s="40" t="s">
        <v>864</v>
      </c>
      <c r="H342" s="41">
        <v>1095780</v>
      </c>
      <c r="I342" s="42">
        <v>0</v>
      </c>
      <c r="J342" s="43">
        <v>0</v>
      </c>
      <c r="K342" s="41">
        <v>0</v>
      </c>
      <c r="L342" s="42">
        <v>765048</v>
      </c>
      <c r="M342" s="43">
        <v>182867</v>
      </c>
      <c r="N342" s="41">
        <v>947915</v>
      </c>
      <c r="O342" s="42">
        <v>0</v>
      </c>
      <c r="P342" s="43">
        <v>0</v>
      </c>
      <c r="Q342" s="41">
        <v>0</v>
      </c>
      <c r="R342" s="42">
        <v>560</v>
      </c>
      <c r="S342" s="43">
        <v>69672</v>
      </c>
      <c r="T342" s="44">
        <v>70232</v>
      </c>
      <c r="U342" s="45">
        <v>765608</v>
      </c>
      <c r="V342" s="43">
        <v>252539</v>
      </c>
      <c r="W342" s="44">
        <v>1018147</v>
      </c>
      <c r="X342" s="45">
        <v>77633</v>
      </c>
      <c r="Y342" s="46">
        <v>7.08</v>
      </c>
      <c r="Z342" s="47">
        <f t="shared" si="10"/>
        <v>330172</v>
      </c>
      <c r="AA342" s="46">
        <f t="shared" si="11"/>
        <v>30.13</v>
      </c>
      <c r="AB342" s="48" t="s">
        <v>877</v>
      </c>
      <c r="AC342" s="48" t="s">
        <v>857</v>
      </c>
      <c r="AD342" s="49"/>
    </row>
    <row r="343" spans="2:30" x14ac:dyDescent="0.15">
      <c r="B343" s="38" t="s">
        <v>452</v>
      </c>
      <c r="C343" s="39" t="s">
        <v>453</v>
      </c>
      <c r="D343" s="39" t="s">
        <v>954</v>
      </c>
      <c r="E343" s="39" t="s">
        <v>1220</v>
      </c>
      <c r="F343" s="40" t="s">
        <v>858</v>
      </c>
      <c r="G343" s="40" t="s">
        <v>864</v>
      </c>
      <c r="H343" s="41">
        <v>557340</v>
      </c>
      <c r="I343" s="42">
        <v>0</v>
      </c>
      <c r="J343" s="43">
        <v>0</v>
      </c>
      <c r="K343" s="41">
        <v>0</v>
      </c>
      <c r="L343" s="42">
        <v>387500</v>
      </c>
      <c r="M343" s="43">
        <v>94505</v>
      </c>
      <c r="N343" s="41">
        <v>482005</v>
      </c>
      <c r="O343" s="42">
        <v>0</v>
      </c>
      <c r="P343" s="43">
        <v>0</v>
      </c>
      <c r="Q343" s="41">
        <v>0</v>
      </c>
      <c r="R343" s="42">
        <v>0</v>
      </c>
      <c r="S343" s="43">
        <v>35602</v>
      </c>
      <c r="T343" s="44">
        <v>35602</v>
      </c>
      <c r="U343" s="45">
        <v>387500</v>
      </c>
      <c r="V343" s="43">
        <v>130107</v>
      </c>
      <c r="W343" s="44">
        <v>517607</v>
      </c>
      <c r="X343" s="45">
        <v>39733</v>
      </c>
      <c r="Y343" s="46">
        <v>7.13</v>
      </c>
      <c r="Z343" s="47">
        <f t="shared" si="10"/>
        <v>169840</v>
      </c>
      <c r="AA343" s="46">
        <f t="shared" si="11"/>
        <v>30.47</v>
      </c>
      <c r="AB343" s="48" t="s">
        <v>877</v>
      </c>
      <c r="AC343" s="48" t="s">
        <v>857</v>
      </c>
      <c r="AD343" s="49"/>
    </row>
    <row r="344" spans="2:30" x14ac:dyDescent="0.15">
      <c r="B344" s="38" t="s">
        <v>454</v>
      </c>
      <c r="C344" s="39" t="s">
        <v>455</v>
      </c>
      <c r="D344" s="39" t="s">
        <v>954</v>
      </c>
      <c r="E344" s="39" t="s">
        <v>1221</v>
      </c>
      <c r="F344" s="40" t="s">
        <v>858</v>
      </c>
      <c r="G344" s="40" t="s">
        <v>864</v>
      </c>
      <c r="H344" s="41">
        <v>538440</v>
      </c>
      <c r="I344" s="42">
        <v>0</v>
      </c>
      <c r="J344" s="43">
        <v>0</v>
      </c>
      <c r="K344" s="41">
        <v>0</v>
      </c>
      <c r="L344" s="42">
        <v>377548</v>
      </c>
      <c r="M344" s="43">
        <v>88362</v>
      </c>
      <c r="N344" s="41">
        <v>465910</v>
      </c>
      <c r="O344" s="42">
        <v>0</v>
      </c>
      <c r="P344" s="43">
        <v>0</v>
      </c>
      <c r="Q344" s="41">
        <v>0</v>
      </c>
      <c r="R344" s="42">
        <v>560</v>
      </c>
      <c r="S344" s="43">
        <v>34070</v>
      </c>
      <c r="T344" s="44">
        <v>34630</v>
      </c>
      <c r="U344" s="45">
        <v>378108</v>
      </c>
      <c r="V344" s="43">
        <v>122432</v>
      </c>
      <c r="W344" s="44">
        <v>500540</v>
      </c>
      <c r="X344" s="45">
        <v>37900</v>
      </c>
      <c r="Y344" s="46">
        <v>7.04</v>
      </c>
      <c r="Z344" s="47">
        <f t="shared" si="10"/>
        <v>160332</v>
      </c>
      <c r="AA344" s="46">
        <f t="shared" si="11"/>
        <v>29.78</v>
      </c>
      <c r="AB344" s="48" t="s">
        <v>877</v>
      </c>
      <c r="AC344" s="48" t="s">
        <v>857</v>
      </c>
      <c r="AD344" s="49"/>
    </row>
    <row r="345" spans="2:30" x14ac:dyDescent="0.15">
      <c r="B345" s="38" t="s">
        <v>0</v>
      </c>
      <c r="C345" s="39" t="s">
        <v>0</v>
      </c>
      <c r="D345" s="39"/>
      <c r="E345" s="39"/>
      <c r="F345" s="40"/>
      <c r="G345" s="40"/>
      <c r="H345" s="41"/>
      <c r="I345" s="42"/>
      <c r="J345" s="43"/>
      <c r="K345" s="41"/>
      <c r="L345" s="42"/>
      <c r="M345" s="43"/>
      <c r="N345" s="41"/>
      <c r="O345" s="42"/>
      <c r="P345" s="43"/>
      <c r="Q345" s="41"/>
      <c r="R345" s="42"/>
      <c r="S345" s="43"/>
      <c r="T345" s="44"/>
      <c r="U345" s="45"/>
      <c r="V345" s="43"/>
      <c r="W345" s="44"/>
      <c r="X345" s="45"/>
      <c r="Y345" s="46"/>
      <c r="Z345" s="47"/>
      <c r="AA345" s="46"/>
      <c r="AB345" s="48"/>
      <c r="AC345" s="48"/>
      <c r="AD345" s="49"/>
    </row>
    <row r="346" spans="2:30" x14ac:dyDescent="0.15">
      <c r="B346" s="38" t="s">
        <v>1123</v>
      </c>
      <c r="C346" s="39" t="s">
        <v>456</v>
      </c>
      <c r="D346" s="39" t="s">
        <v>988</v>
      </c>
      <c r="E346" s="39"/>
      <c r="F346" s="40" t="s">
        <v>861</v>
      </c>
      <c r="G346" s="40" t="s">
        <v>872</v>
      </c>
      <c r="H346" s="41">
        <v>102000</v>
      </c>
      <c r="I346" s="42">
        <v>0</v>
      </c>
      <c r="J346" s="43">
        <v>0</v>
      </c>
      <c r="K346" s="41">
        <v>0</v>
      </c>
      <c r="L346" s="42">
        <v>0</v>
      </c>
      <c r="M346" s="43">
        <v>0</v>
      </c>
      <c r="N346" s="41">
        <v>0</v>
      </c>
      <c r="O346" s="42">
        <v>0</v>
      </c>
      <c r="P346" s="43">
        <v>0</v>
      </c>
      <c r="Q346" s="41">
        <v>0</v>
      </c>
      <c r="R346" s="42">
        <v>630</v>
      </c>
      <c r="S346" s="43">
        <v>0</v>
      </c>
      <c r="T346" s="44">
        <v>630</v>
      </c>
      <c r="U346" s="45">
        <v>630</v>
      </c>
      <c r="V346" s="43">
        <v>0</v>
      </c>
      <c r="W346" s="44">
        <v>630</v>
      </c>
      <c r="X346" s="45">
        <v>101370</v>
      </c>
      <c r="Y346" s="46">
        <v>99.38</v>
      </c>
      <c r="Z346" s="47">
        <f t="shared" si="10"/>
        <v>101370</v>
      </c>
      <c r="AA346" s="46">
        <f t="shared" si="11"/>
        <v>99.38</v>
      </c>
      <c r="AB346" s="48" t="s">
        <v>874</v>
      </c>
      <c r="AC346" s="48" t="s">
        <v>857</v>
      </c>
      <c r="AD346" s="49"/>
    </row>
    <row r="347" spans="2:30" x14ac:dyDescent="0.15">
      <c r="B347" s="38" t="s">
        <v>457</v>
      </c>
      <c r="C347" s="39" t="s">
        <v>458</v>
      </c>
      <c r="D347" s="39" t="s">
        <v>988</v>
      </c>
      <c r="E347" s="39" t="s">
        <v>1220</v>
      </c>
      <c r="F347" s="40" t="s">
        <v>861</v>
      </c>
      <c r="G347" s="40" t="s">
        <v>872</v>
      </c>
      <c r="H347" s="41">
        <v>51000</v>
      </c>
      <c r="I347" s="42">
        <v>0</v>
      </c>
      <c r="J347" s="43">
        <v>0</v>
      </c>
      <c r="K347" s="41">
        <v>0</v>
      </c>
      <c r="L347" s="42">
        <v>0</v>
      </c>
      <c r="M347" s="43">
        <v>0</v>
      </c>
      <c r="N347" s="41">
        <v>0</v>
      </c>
      <c r="O347" s="42">
        <v>0</v>
      </c>
      <c r="P347" s="43">
        <v>0</v>
      </c>
      <c r="Q347" s="41">
        <v>0</v>
      </c>
      <c r="R347" s="42">
        <v>630</v>
      </c>
      <c r="S347" s="43">
        <v>0</v>
      </c>
      <c r="T347" s="44">
        <v>630</v>
      </c>
      <c r="U347" s="45">
        <v>630</v>
      </c>
      <c r="V347" s="43">
        <v>0</v>
      </c>
      <c r="W347" s="44">
        <v>630</v>
      </c>
      <c r="X347" s="45">
        <v>50370</v>
      </c>
      <c r="Y347" s="46">
        <v>98.76</v>
      </c>
      <c r="Z347" s="47">
        <f t="shared" si="10"/>
        <v>50370</v>
      </c>
      <c r="AA347" s="46">
        <f t="shared" si="11"/>
        <v>98.76</v>
      </c>
      <c r="AB347" s="48" t="s">
        <v>874</v>
      </c>
      <c r="AC347" s="48" t="s">
        <v>857</v>
      </c>
      <c r="AD347" s="49"/>
    </row>
    <row r="348" spans="2:30" x14ac:dyDescent="0.15">
      <c r="B348" s="38" t="s">
        <v>459</v>
      </c>
      <c r="C348" s="39" t="s">
        <v>460</v>
      </c>
      <c r="D348" s="39" t="s">
        <v>988</v>
      </c>
      <c r="E348" s="39" t="s">
        <v>1221</v>
      </c>
      <c r="F348" s="40" t="s">
        <v>861</v>
      </c>
      <c r="G348" s="40" t="s">
        <v>872</v>
      </c>
      <c r="H348" s="41">
        <v>51000</v>
      </c>
      <c r="I348" s="42">
        <v>0</v>
      </c>
      <c r="J348" s="43">
        <v>0</v>
      </c>
      <c r="K348" s="41">
        <v>0</v>
      </c>
      <c r="L348" s="42">
        <v>0</v>
      </c>
      <c r="M348" s="43">
        <v>0</v>
      </c>
      <c r="N348" s="41">
        <v>0</v>
      </c>
      <c r="O348" s="42">
        <v>0</v>
      </c>
      <c r="P348" s="43">
        <v>0</v>
      </c>
      <c r="Q348" s="41">
        <v>0</v>
      </c>
      <c r="R348" s="42">
        <v>0</v>
      </c>
      <c r="S348" s="43">
        <v>0</v>
      </c>
      <c r="T348" s="44">
        <v>0</v>
      </c>
      <c r="U348" s="45">
        <v>0</v>
      </c>
      <c r="V348" s="43">
        <v>0</v>
      </c>
      <c r="W348" s="44">
        <v>0</v>
      </c>
      <c r="X348" s="45">
        <v>51000</v>
      </c>
      <c r="Y348" s="46">
        <v>100</v>
      </c>
      <c r="Z348" s="47">
        <f t="shared" si="10"/>
        <v>51000</v>
      </c>
      <c r="AA348" s="46">
        <f t="shared" si="11"/>
        <v>100</v>
      </c>
      <c r="AB348" s="48" t="s">
        <v>874</v>
      </c>
      <c r="AC348" s="48" t="s">
        <v>857</v>
      </c>
      <c r="AD348" s="49"/>
    </row>
    <row r="349" spans="2:30" x14ac:dyDescent="0.15">
      <c r="B349" s="38" t="s">
        <v>0</v>
      </c>
      <c r="C349" s="39" t="s">
        <v>0</v>
      </c>
      <c r="D349" s="39"/>
      <c r="E349" s="39"/>
      <c r="F349" s="40"/>
      <c r="G349" s="40"/>
      <c r="H349" s="41"/>
      <c r="I349" s="42"/>
      <c r="J349" s="43"/>
      <c r="K349" s="41"/>
      <c r="L349" s="42"/>
      <c r="M349" s="43"/>
      <c r="N349" s="41"/>
      <c r="O349" s="42"/>
      <c r="P349" s="43"/>
      <c r="Q349" s="41"/>
      <c r="R349" s="42"/>
      <c r="S349" s="43"/>
      <c r="T349" s="44"/>
      <c r="U349" s="45"/>
      <c r="V349" s="43"/>
      <c r="W349" s="44"/>
      <c r="X349" s="45"/>
      <c r="Y349" s="46"/>
      <c r="Z349" s="47"/>
      <c r="AA349" s="46"/>
      <c r="AB349" s="48"/>
      <c r="AC349" s="48"/>
      <c r="AD349" s="49"/>
    </row>
    <row r="350" spans="2:30" x14ac:dyDescent="0.15">
      <c r="B350" s="38" t="s">
        <v>1124</v>
      </c>
      <c r="C350" s="39" t="s">
        <v>461</v>
      </c>
      <c r="D350" s="39" t="s">
        <v>876</v>
      </c>
      <c r="E350" s="39"/>
      <c r="F350" s="40" t="s">
        <v>861</v>
      </c>
      <c r="G350" s="40" t="s">
        <v>873</v>
      </c>
      <c r="H350" s="41">
        <v>1125845</v>
      </c>
      <c r="I350" s="42">
        <v>0</v>
      </c>
      <c r="J350" s="43">
        <v>0</v>
      </c>
      <c r="K350" s="41">
        <v>0</v>
      </c>
      <c r="L350" s="42">
        <v>558227</v>
      </c>
      <c r="M350" s="43">
        <v>105810</v>
      </c>
      <c r="N350" s="41">
        <v>664037</v>
      </c>
      <c r="O350" s="42">
        <v>0</v>
      </c>
      <c r="P350" s="43">
        <v>0</v>
      </c>
      <c r="Q350" s="41">
        <v>0</v>
      </c>
      <c r="R350" s="42">
        <v>746</v>
      </c>
      <c r="S350" s="43">
        <v>19018</v>
      </c>
      <c r="T350" s="44">
        <v>19764</v>
      </c>
      <c r="U350" s="45">
        <v>558973</v>
      </c>
      <c r="V350" s="43">
        <v>124828</v>
      </c>
      <c r="W350" s="44">
        <v>683801</v>
      </c>
      <c r="X350" s="45">
        <v>442044</v>
      </c>
      <c r="Y350" s="46">
        <v>39.26</v>
      </c>
      <c r="Z350" s="47">
        <f t="shared" si="10"/>
        <v>566872</v>
      </c>
      <c r="AA350" s="46">
        <f t="shared" si="11"/>
        <v>50.35</v>
      </c>
      <c r="AB350" s="48" t="s">
        <v>887</v>
      </c>
      <c r="AC350" s="48" t="s">
        <v>857</v>
      </c>
      <c r="AD350" s="49"/>
    </row>
    <row r="351" spans="2:30" x14ac:dyDescent="0.15">
      <c r="B351" s="38" t="s">
        <v>462</v>
      </c>
      <c r="C351" s="39" t="s">
        <v>463</v>
      </c>
      <c r="D351" s="39" t="s">
        <v>876</v>
      </c>
      <c r="E351" s="39" t="s">
        <v>1220</v>
      </c>
      <c r="F351" s="40" t="s">
        <v>861</v>
      </c>
      <c r="G351" s="40" t="s">
        <v>873</v>
      </c>
      <c r="H351" s="41">
        <v>580000</v>
      </c>
      <c r="I351" s="42">
        <v>0</v>
      </c>
      <c r="J351" s="43">
        <v>0</v>
      </c>
      <c r="K351" s="41">
        <v>0</v>
      </c>
      <c r="L351" s="42">
        <v>284210</v>
      </c>
      <c r="M351" s="43">
        <v>55777</v>
      </c>
      <c r="N351" s="41">
        <v>339987</v>
      </c>
      <c r="O351" s="42">
        <v>0</v>
      </c>
      <c r="P351" s="43">
        <v>0</v>
      </c>
      <c r="Q351" s="41">
        <v>0</v>
      </c>
      <c r="R351" s="42">
        <v>0</v>
      </c>
      <c r="S351" s="43">
        <v>9834</v>
      </c>
      <c r="T351" s="44">
        <v>9834</v>
      </c>
      <c r="U351" s="45">
        <v>284210</v>
      </c>
      <c r="V351" s="43">
        <v>65611</v>
      </c>
      <c r="W351" s="44">
        <v>349821</v>
      </c>
      <c r="X351" s="45">
        <v>230179</v>
      </c>
      <c r="Y351" s="46">
        <v>39.69</v>
      </c>
      <c r="Z351" s="47">
        <f t="shared" si="10"/>
        <v>295790</v>
      </c>
      <c r="AA351" s="46">
        <f t="shared" si="11"/>
        <v>51</v>
      </c>
      <c r="AB351" s="48" t="s">
        <v>887</v>
      </c>
      <c r="AC351" s="48" t="s">
        <v>857</v>
      </c>
      <c r="AD351" s="49"/>
    </row>
    <row r="352" spans="2:30" x14ac:dyDescent="0.15">
      <c r="B352" s="38" t="s">
        <v>464</v>
      </c>
      <c r="C352" s="39" t="s">
        <v>465</v>
      </c>
      <c r="D352" s="39" t="s">
        <v>876</v>
      </c>
      <c r="E352" s="39" t="s">
        <v>1221</v>
      </c>
      <c r="F352" s="40" t="s">
        <v>861</v>
      </c>
      <c r="G352" s="40" t="s">
        <v>873</v>
      </c>
      <c r="H352" s="41">
        <v>545845</v>
      </c>
      <c r="I352" s="42">
        <v>0</v>
      </c>
      <c r="J352" s="43">
        <v>0</v>
      </c>
      <c r="K352" s="41">
        <v>0</v>
      </c>
      <c r="L352" s="42">
        <v>274017</v>
      </c>
      <c r="M352" s="43">
        <v>50033</v>
      </c>
      <c r="N352" s="41">
        <v>324050</v>
      </c>
      <c r="O352" s="42">
        <v>0</v>
      </c>
      <c r="P352" s="43">
        <v>0</v>
      </c>
      <c r="Q352" s="41">
        <v>0</v>
      </c>
      <c r="R352" s="42">
        <v>746</v>
      </c>
      <c r="S352" s="43">
        <v>9184</v>
      </c>
      <c r="T352" s="44">
        <v>9930</v>
      </c>
      <c r="U352" s="45">
        <v>274763</v>
      </c>
      <c r="V352" s="43">
        <v>59217</v>
      </c>
      <c r="W352" s="44">
        <v>333980</v>
      </c>
      <c r="X352" s="45">
        <v>211865</v>
      </c>
      <c r="Y352" s="46">
        <v>38.81</v>
      </c>
      <c r="Z352" s="47">
        <f t="shared" si="10"/>
        <v>271082</v>
      </c>
      <c r="AA352" s="46">
        <f t="shared" si="11"/>
        <v>49.66</v>
      </c>
      <c r="AB352" s="48" t="s">
        <v>887</v>
      </c>
      <c r="AC352" s="48" t="s">
        <v>857</v>
      </c>
      <c r="AD352" s="49"/>
    </row>
    <row r="353" spans="2:30" x14ac:dyDescent="0.15">
      <c r="B353" s="38" t="s">
        <v>0</v>
      </c>
      <c r="C353" s="39" t="s">
        <v>0</v>
      </c>
      <c r="D353" s="39"/>
      <c r="E353" s="39"/>
      <c r="F353" s="40"/>
      <c r="G353" s="40"/>
      <c r="H353" s="41"/>
      <c r="I353" s="42"/>
      <c r="J353" s="43"/>
      <c r="K353" s="41"/>
      <c r="L353" s="42"/>
      <c r="M353" s="43"/>
      <c r="N353" s="41"/>
      <c r="O353" s="42"/>
      <c r="P353" s="43"/>
      <c r="Q353" s="41"/>
      <c r="R353" s="42"/>
      <c r="S353" s="43"/>
      <c r="T353" s="44"/>
      <c r="U353" s="45"/>
      <c r="V353" s="43"/>
      <c r="W353" s="44"/>
      <c r="X353" s="45"/>
      <c r="Y353" s="46"/>
      <c r="Z353" s="47"/>
      <c r="AA353" s="46"/>
      <c r="AB353" s="48"/>
      <c r="AC353" s="48"/>
      <c r="AD353" s="49"/>
    </row>
    <row r="354" spans="2:30" x14ac:dyDescent="0.15">
      <c r="B354" s="38" t="s">
        <v>1125</v>
      </c>
      <c r="C354" s="39" t="s">
        <v>466</v>
      </c>
      <c r="D354" s="39" t="s">
        <v>876</v>
      </c>
      <c r="E354" s="39"/>
      <c r="F354" s="40" t="s">
        <v>861</v>
      </c>
      <c r="G354" s="40" t="s">
        <v>873</v>
      </c>
      <c r="H354" s="41">
        <v>1100000</v>
      </c>
      <c r="I354" s="42">
        <v>0</v>
      </c>
      <c r="J354" s="43">
        <v>0</v>
      </c>
      <c r="K354" s="41">
        <v>0</v>
      </c>
      <c r="L354" s="42">
        <v>558244</v>
      </c>
      <c r="M354" s="43">
        <v>105335</v>
      </c>
      <c r="N354" s="41">
        <v>663579</v>
      </c>
      <c r="O354" s="42">
        <v>0</v>
      </c>
      <c r="P354" s="43">
        <v>0</v>
      </c>
      <c r="Q354" s="41">
        <v>0</v>
      </c>
      <c r="R354" s="42">
        <v>0</v>
      </c>
      <c r="S354" s="43">
        <v>18977</v>
      </c>
      <c r="T354" s="44">
        <v>18977</v>
      </c>
      <c r="U354" s="45">
        <v>558244</v>
      </c>
      <c r="V354" s="43">
        <v>124312</v>
      </c>
      <c r="W354" s="44">
        <v>682556</v>
      </c>
      <c r="X354" s="45">
        <v>417444</v>
      </c>
      <c r="Y354" s="46">
        <v>37.950000000000003</v>
      </c>
      <c r="Z354" s="47">
        <f t="shared" si="10"/>
        <v>541756</v>
      </c>
      <c r="AA354" s="46">
        <f t="shared" si="11"/>
        <v>49.25</v>
      </c>
      <c r="AB354" s="48" t="s">
        <v>887</v>
      </c>
      <c r="AC354" s="48" t="s">
        <v>857</v>
      </c>
      <c r="AD354" s="49"/>
    </row>
    <row r="355" spans="2:30" x14ac:dyDescent="0.15">
      <c r="B355" s="38" t="s">
        <v>467</v>
      </c>
      <c r="C355" s="39" t="s">
        <v>468</v>
      </c>
      <c r="D355" s="39" t="s">
        <v>876</v>
      </c>
      <c r="E355" s="39" t="s">
        <v>1220</v>
      </c>
      <c r="F355" s="40" t="s">
        <v>861</v>
      </c>
      <c r="G355" s="40" t="s">
        <v>873</v>
      </c>
      <c r="H355" s="41">
        <v>550000</v>
      </c>
      <c r="I355" s="42">
        <v>0</v>
      </c>
      <c r="J355" s="43">
        <v>0</v>
      </c>
      <c r="K355" s="41">
        <v>0</v>
      </c>
      <c r="L355" s="42">
        <v>249328</v>
      </c>
      <c r="M355" s="43">
        <v>48931</v>
      </c>
      <c r="N355" s="41">
        <v>298259</v>
      </c>
      <c r="O355" s="42">
        <v>0</v>
      </c>
      <c r="P355" s="43">
        <v>0</v>
      </c>
      <c r="Q355" s="41">
        <v>0</v>
      </c>
      <c r="R355" s="42">
        <v>0</v>
      </c>
      <c r="S355" s="43">
        <v>8625</v>
      </c>
      <c r="T355" s="44">
        <v>8625</v>
      </c>
      <c r="U355" s="45">
        <v>249328</v>
      </c>
      <c r="V355" s="43">
        <v>57556</v>
      </c>
      <c r="W355" s="44">
        <v>306884</v>
      </c>
      <c r="X355" s="45">
        <v>243116</v>
      </c>
      <c r="Y355" s="46">
        <v>44.2</v>
      </c>
      <c r="Z355" s="47">
        <f t="shared" si="10"/>
        <v>300672</v>
      </c>
      <c r="AA355" s="46">
        <f t="shared" si="11"/>
        <v>54.67</v>
      </c>
      <c r="AB355" s="48" t="s">
        <v>887</v>
      </c>
      <c r="AC355" s="48" t="s">
        <v>857</v>
      </c>
      <c r="AD355" s="49"/>
    </row>
    <row r="356" spans="2:30" x14ac:dyDescent="0.15">
      <c r="B356" s="38" t="s">
        <v>469</v>
      </c>
      <c r="C356" s="39" t="s">
        <v>470</v>
      </c>
      <c r="D356" s="39" t="s">
        <v>876</v>
      </c>
      <c r="E356" s="39" t="s">
        <v>1221</v>
      </c>
      <c r="F356" s="40" t="s">
        <v>861</v>
      </c>
      <c r="G356" s="40" t="s">
        <v>873</v>
      </c>
      <c r="H356" s="41">
        <v>550000</v>
      </c>
      <c r="I356" s="42">
        <v>0</v>
      </c>
      <c r="J356" s="43">
        <v>0</v>
      </c>
      <c r="K356" s="41">
        <v>0</v>
      </c>
      <c r="L356" s="42">
        <v>308916</v>
      </c>
      <c r="M356" s="43">
        <v>56404</v>
      </c>
      <c r="N356" s="41">
        <v>365320</v>
      </c>
      <c r="O356" s="42">
        <v>0</v>
      </c>
      <c r="P356" s="43">
        <v>0</v>
      </c>
      <c r="Q356" s="41">
        <v>0</v>
      </c>
      <c r="R356" s="42">
        <v>0</v>
      </c>
      <c r="S356" s="43">
        <v>10352</v>
      </c>
      <c r="T356" s="44">
        <v>10352</v>
      </c>
      <c r="U356" s="45">
        <v>308916</v>
      </c>
      <c r="V356" s="43">
        <v>66756</v>
      </c>
      <c r="W356" s="44">
        <v>375672</v>
      </c>
      <c r="X356" s="45">
        <v>174328</v>
      </c>
      <c r="Y356" s="46">
        <v>31.7</v>
      </c>
      <c r="Z356" s="47">
        <f t="shared" si="10"/>
        <v>241084</v>
      </c>
      <c r="AA356" s="46">
        <f t="shared" si="11"/>
        <v>43.83</v>
      </c>
      <c r="AB356" s="48" t="s">
        <v>887</v>
      </c>
      <c r="AC356" s="48" t="s">
        <v>857</v>
      </c>
      <c r="AD356" s="49"/>
    </row>
    <row r="357" spans="2:30" x14ac:dyDescent="0.15">
      <c r="B357" s="38" t="s">
        <v>0</v>
      </c>
      <c r="C357" s="39" t="s">
        <v>0</v>
      </c>
      <c r="D357" s="39"/>
      <c r="E357" s="39"/>
      <c r="F357" s="40"/>
      <c r="G357" s="40"/>
      <c r="H357" s="41"/>
      <c r="I357" s="42"/>
      <c r="J357" s="43"/>
      <c r="K357" s="41"/>
      <c r="L357" s="42"/>
      <c r="M357" s="43"/>
      <c r="N357" s="41"/>
      <c r="O357" s="42"/>
      <c r="P357" s="43"/>
      <c r="Q357" s="41"/>
      <c r="R357" s="42"/>
      <c r="S357" s="43"/>
      <c r="T357" s="44"/>
      <c r="U357" s="45"/>
      <c r="V357" s="43"/>
      <c r="W357" s="44"/>
      <c r="X357" s="45"/>
      <c r="Y357" s="46"/>
      <c r="Z357" s="47"/>
      <c r="AA357" s="46"/>
      <c r="AB357" s="48"/>
      <c r="AC357" s="48"/>
      <c r="AD357" s="49"/>
    </row>
    <row r="358" spans="2:30" x14ac:dyDescent="0.15">
      <c r="B358" s="38" t="s">
        <v>1126</v>
      </c>
      <c r="C358" s="39" t="s">
        <v>24</v>
      </c>
      <c r="D358" s="39" t="s">
        <v>929</v>
      </c>
      <c r="E358" s="39"/>
      <c r="F358" s="40" t="s">
        <v>860</v>
      </c>
      <c r="G358" s="40" t="s">
        <v>867</v>
      </c>
      <c r="H358" s="41">
        <v>5528000</v>
      </c>
      <c r="I358" s="42">
        <v>0</v>
      </c>
      <c r="J358" s="43">
        <v>0</v>
      </c>
      <c r="K358" s="41">
        <v>0</v>
      </c>
      <c r="L358" s="42">
        <v>3302266</v>
      </c>
      <c r="M358" s="43">
        <v>527054</v>
      </c>
      <c r="N358" s="41">
        <v>3829320</v>
      </c>
      <c r="O358" s="42">
        <v>944803</v>
      </c>
      <c r="P358" s="43">
        <v>0</v>
      </c>
      <c r="Q358" s="41">
        <v>944803</v>
      </c>
      <c r="R358" s="42">
        <v>81349</v>
      </c>
      <c r="S358" s="43">
        <v>214243</v>
      </c>
      <c r="T358" s="44">
        <v>295592</v>
      </c>
      <c r="U358" s="45">
        <v>4328418</v>
      </c>
      <c r="V358" s="43">
        <v>741297</v>
      </c>
      <c r="W358" s="44">
        <v>5069715</v>
      </c>
      <c r="X358" s="45">
        <v>458285</v>
      </c>
      <c r="Y358" s="46">
        <v>8.2899999999999991</v>
      </c>
      <c r="Z358" s="47">
        <f t="shared" si="10"/>
        <v>1199582</v>
      </c>
      <c r="AA358" s="46">
        <f t="shared" si="11"/>
        <v>21.7</v>
      </c>
      <c r="AB358" s="48" t="s">
        <v>874</v>
      </c>
      <c r="AC358" s="48" t="s">
        <v>857</v>
      </c>
      <c r="AD358" s="49"/>
    </row>
    <row r="359" spans="2:30" x14ac:dyDescent="0.15">
      <c r="B359" s="38" t="s">
        <v>471</v>
      </c>
      <c r="C359" s="39" t="s">
        <v>472</v>
      </c>
      <c r="D359" s="39" t="s">
        <v>929</v>
      </c>
      <c r="E359" s="39" t="s">
        <v>1220</v>
      </c>
      <c r="F359" s="40" t="s">
        <v>860</v>
      </c>
      <c r="G359" s="40" t="s">
        <v>867</v>
      </c>
      <c r="H359" s="41">
        <v>2559000</v>
      </c>
      <c r="I359" s="42">
        <v>0</v>
      </c>
      <c r="J359" s="43">
        <v>0</v>
      </c>
      <c r="K359" s="41">
        <v>0</v>
      </c>
      <c r="L359" s="42">
        <v>1473259</v>
      </c>
      <c r="M359" s="43">
        <v>248530</v>
      </c>
      <c r="N359" s="41">
        <v>1721789</v>
      </c>
      <c r="O359" s="42">
        <v>461373</v>
      </c>
      <c r="P359" s="43">
        <v>0</v>
      </c>
      <c r="Q359" s="41">
        <v>461373</v>
      </c>
      <c r="R359" s="42">
        <v>36019</v>
      </c>
      <c r="S359" s="43">
        <v>119118</v>
      </c>
      <c r="T359" s="44">
        <v>155137</v>
      </c>
      <c r="U359" s="45">
        <v>1970651</v>
      </c>
      <c r="V359" s="43">
        <v>367648</v>
      </c>
      <c r="W359" s="44">
        <v>2338299</v>
      </c>
      <c r="X359" s="45">
        <v>220701</v>
      </c>
      <c r="Y359" s="46">
        <v>8.6199999999999992</v>
      </c>
      <c r="Z359" s="47">
        <f t="shared" si="10"/>
        <v>588349</v>
      </c>
      <c r="AA359" s="46">
        <f t="shared" si="11"/>
        <v>22.99</v>
      </c>
      <c r="AB359" s="48" t="s">
        <v>874</v>
      </c>
      <c r="AC359" s="48" t="s">
        <v>857</v>
      </c>
      <c r="AD359" s="49"/>
    </row>
    <row r="360" spans="2:30" x14ac:dyDescent="0.15">
      <c r="B360" s="38" t="s">
        <v>473</v>
      </c>
      <c r="C360" s="39" t="s">
        <v>474</v>
      </c>
      <c r="D360" s="39" t="s">
        <v>929</v>
      </c>
      <c r="E360" s="39" t="s">
        <v>1221</v>
      </c>
      <c r="F360" s="40" t="s">
        <v>860</v>
      </c>
      <c r="G360" s="40" t="s">
        <v>867</v>
      </c>
      <c r="H360" s="41">
        <v>2969000</v>
      </c>
      <c r="I360" s="42">
        <v>0</v>
      </c>
      <c r="J360" s="43">
        <v>0</v>
      </c>
      <c r="K360" s="41">
        <v>0</v>
      </c>
      <c r="L360" s="42">
        <v>1829007</v>
      </c>
      <c r="M360" s="43">
        <v>278524</v>
      </c>
      <c r="N360" s="41">
        <v>2107531</v>
      </c>
      <c r="O360" s="42">
        <v>483430</v>
      </c>
      <c r="P360" s="43">
        <v>0</v>
      </c>
      <c r="Q360" s="41">
        <v>483430</v>
      </c>
      <c r="R360" s="42">
        <v>45330</v>
      </c>
      <c r="S360" s="43">
        <v>95125</v>
      </c>
      <c r="T360" s="44">
        <v>140455</v>
      </c>
      <c r="U360" s="45">
        <v>2357767</v>
      </c>
      <c r="V360" s="43">
        <v>373649</v>
      </c>
      <c r="W360" s="44">
        <v>2731416</v>
      </c>
      <c r="X360" s="45">
        <v>237584</v>
      </c>
      <c r="Y360" s="46">
        <v>8</v>
      </c>
      <c r="Z360" s="47">
        <f t="shared" si="10"/>
        <v>611233</v>
      </c>
      <c r="AA360" s="46">
        <f t="shared" si="11"/>
        <v>20.59</v>
      </c>
      <c r="AB360" s="48" t="s">
        <v>874</v>
      </c>
      <c r="AC360" s="48" t="s">
        <v>857</v>
      </c>
      <c r="AD360" s="49"/>
    </row>
    <row r="361" spans="2:30" x14ac:dyDescent="0.15">
      <c r="B361" s="38" t="s">
        <v>0</v>
      </c>
      <c r="C361" s="39" t="s">
        <v>0</v>
      </c>
      <c r="D361" s="39"/>
      <c r="E361" s="39"/>
      <c r="F361" s="40"/>
      <c r="G361" s="40"/>
      <c r="H361" s="41"/>
      <c r="I361" s="42"/>
      <c r="J361" s="43"/>
      <c r="K361" s="41"/>
      <c r="L361" s="42"/>
      <c r="M361" s="43"/>
      <c r="N361" s="41"/>
      <c r="O361" s="42"/>
      <c r="P361" s="43"/>
      <c r="Q361" s="41"/>
      <c r="R361" s="42"/>
      <c r="S361" s="43"/>
      <c r="T361" s="44"/>
      <c r="U361" s="45"/>
      <c r="V361" s="43"/>
      <c r="W361" s="44"/>
      <c r="X361" s="45"/>
      <c r="Y361" s="46"/>
      <c r="Z361" s="47"/>
      <c r="AA361" s="46"/>
      <c r="AB361" s="48"/>
      <c r="AC361" s="48"/>
      <c r="AD361" s="49"/>
    </row>
    <row r="362" spans="2:30" x14ac:dyDescent="0.15">
      <c r="B362" s="38" t="s">
        <v>1127</v>
      </c>
      <c r="C362" s="39" t="s">
        <v>475</v>
      </c>
      <c r="D362" s="39" t="s">
        <v>987</v>
      </c>
      <c r="E362" s="39"/>
      <c r="F362" s="40" t="s">
        <v>858</v>
      </c>
      <c r="G362" s="40" t="s">
        <v>864</v>
      </c>
      <c r="H362" s="41">
        <v>2710000</v>
      </c>
      <c r="I362" s="42">
        <v>0</v>
      </c>
      <c r="J362" s="43">
        <v>0</v>
      </c>
      <c r="K362" s="41">
        <v>0</v>
      </c>
      <c r="L362" s="42">
        <v>1899884</v>
      </c>
      <c r="M362" s="43">
        <v>453234</v>
      </c>
      <c r="N362" s="41">
        <v>2353118</v>
      </c>
      <c r="O362" s="42">
        <v>0</v>
      </c>
      <c r="P362" s="43">
        <v>0</v>
      </c>
      <c r="Q362" s="41">
        <v>0</v>
      </c>
      <c r="R362" s="42">
        <v>48145</v>
      </c>
      <c r="S362" s="43">
        <v>172874</v>
      </c>
      <c r="T362" s="44">
        <v>221019</v>
      </c>
      <c r="U362" s="45">
        <v>1948029</v>
      </c>
      <c r="V362" s="43">
        <v>626108</v>
      </c>
      <c r="W362" s="44">
        <v>2574137</v>
      </c>
      <c r="X362" s="45">
        <v>135863</v>
      </c>
      <c r="Y362" s="46">
        <v>5.01</v>
      </c>
      <c r="Z362" s="47">
        <f t="shared" si="10"/>
        <v>761971</v>
      </c>
      <c r="AA362" s="46">
        <f t="shared" si="11"/>
        <v>28.12</v>
      </c>
      <c r="AB362" s="48" t="s">
        <v>874</v>
      </c>
      <c r="AC362" s="48" t="s">
        <v>857</v>
      </c>
      <c r="AD362" s="49"/>
    </row>
    <row r="363" spans="2:30" x14ac:dyDescent="0.15">
      <c r="B363" s="38" t="s">
        <v>476</v>
      </c>
      <c r="C363" s="39" t="s">
        <v>477</v>
      </c>
      <c r="D363" s="39" t="s">
        <v>987</v>
      </c>
      <c r="E363" s="39" t="s">
        <v>1220</v>
      </c>
      <c r="F363" s="40" t="s">
        <v>858</v>
      </c>
      <c r="G363" s="40" t="s">
        <v>864</v>
      </c>
      <c r="H363" s="41">
        <v>1280000</v>
      </c>
      <c r="I363" s="42">
        <v>0</v>
      </c>
      <c r="J363" s="43">
        <v>0</v>
      </c>
      <c r="K363" s="41">
        <v>0</v>
      </c>
      <c r="L363" s="42">
        <v>871763</v>
      </c>
      <c r="M363" s="43">
        <v>212608</v>
      </c>
      <c r="N363" s="41">
        <v>1084371</v>
      </c>
      <c r="O363" s="42">
        <v>0</v>
      </c>
      <c r="P363" s="43">
        <v>0</v>
      </c>
      <c r="Q363" s="41">
        <v>0</v>
      </c>
      <c r="R363" s="42">
        <v>21131</v>
      </c>
      <c r="S363" s="43">
        <v>80098</v>
      </c>
      <c r="T363" s="44">
        <v>101229</v>
      </c>
      <c r="U363" s="45">
        <v>892894</v>
      </c>
      <c r="V363" s="43">
        <v>292706</v>
      </c>
      <c r="W363" s="44">
        <v>1185600</v>
      </c>
      <c r="X363" s="45">
        <v>94400</v>
      </c>
      <c r="Y363" s="46">
        <v>7.38</v>
      </c>
      <c r="Z363" s="47">
        <f t="shared" si="10"/>
        <v>387106</v>
      </c>
      <c r="AA363" s="46">
        <f t="shared" si="11"/>
        <v>30.24</v>
      </c>
      <c r="AB363" s="48" t="s">
        <v>874</v>
      </c>
      <c r="AC363" s="48" t="s">
        <v>857</v>
      </c>
      <c r="AD363" s="49"/>
    </row>
    <row r="364" spans="2:30" x14ac:dyDescent="0.15">
      <c r="B364" s="38" t="s">
        <v>478</v>
      </c>
      <c r="C364" s="39" t="s">
        <v>479</v>
      </c>
      <c r="D364" s="39" t="s">
        <v>987</v>
      </c>
      <c r="E364" s="39" t="s">
        <v>1221</v>
      </c>
      <c r="F364" s="40" t="s">
        <v>858</v>
      </c>
      <c r="G364" s="40" t="s">
        <v>864</v>
      </c>
      <c r="H364" s="41">
        <v>1430000</v>
      </c>
      <c r="I364" s="42">
        <v>0</v>
      </c>
      <c r="J364" s="43">
        <v>0</v>
      </c>
      <c r="K364" s="41">
        <v>0</v>
      </c>
      <c r="L364" s="42">
        <v>1028121</v>
      </c>
      <c r="M364" s="43">
        <v>240626</v>
      </c>
      <c r="N364" s="41">
        <v>1268747</v>
      </c>
      <c r="O364" s="42">
        <v>0</v>
      </c>
      <c r="P364" s="43">
        <v>0</v>
      </c>
      <c r="Q364" s="41">
        <v>0</v>
      </c>
      <c r="R364" s="42">
        <v>27014</v>
      </c>
      <c r="S364" s="43">
        <v>92776</v>
      </c>
      <c r="T364" s="44">
        <v>119790</v>
      </c>
      <c r="U364" s="45">
        <v>1055135</v>
      </c>
      <c r="V364" s="43">
        <v>333402</v>
      </c>
      <c r="W364" s="44">
        <v>1388537</v>
      </c>
      <c r="X364" s="45">
        <v>41463</v>
      </c>
      <c r="Y364" s="46">
        <v>2.9</v>
      </c>
      <c r="Z364" s="47">
        <f t="shared" si="10"/>
        <v>374865</v>
      </c>
      <c r="AA364" s="46">
        <f t="shared" si="11"/>
        <v>26.21</v>
      </c>
      <c r="AB364" s="48" t="s">
        <v>874</v>
      </c>
      <c r="AC364" s="48" t="s">
        <v>857</v>
      </c>
      <c r="AD364" s="49"/>
    </row>
    <row r="365" spans="2:30" x14ac:dyDescent="0.15">
      <c r="B365" s="38" t="s">
        <v>0</v>
      </c>
      <c r="C365" s="39" t="s">
        <v>0</v>
      </c>
      <c r="D365" s="39"/>
      <c r="E365" s="39"/>
      <c r="F365" s="40"/>
      <c r="G365" s="40"/>
      <c r="H365" s="41"/>
      <c r="I365" s="42"/>
      <c r="J365" s="43"/>
      <c r="K365" s="41"/>
      <c r="L365" s="42"/>
      <c r="M365" s="43"/>
      <c r="N365" s="41"/>
      <c r="O365" s="42"/>
      <c r="P365" s="43"/>
      <c r="Q365" s="41"/>
      <c r="R365" s="42"/>
      <c r="S365" s="43"/>
      <c r="T365" s="44"/>
      <c r="U365" s="45"/>
      <c r="V365" s="43"/>
      <c r="W365" s="44"/>
      <c r="X365" s="45"/>
      <c r="Y365" s="46"/>
      <c r="Z365" s="47"/>
      <c r="AA365" s="46"/>
      <c r="AB365" s="48"/>
      <c r="AC365" s="48"/>
      <c r="AD365" s="49"/>
    </row>
    <row r="366" spans="2:30" x14ac:dyDescent="0.15">
      <c r="B366" s="38" t="s">
        <v>1128</v>
      </c>
      <c r="C366" s="39" t="s">
        <v>480</v>
      </c>
      <c r="D366" s="39" t="s">
        <v>929</v>
      </c>
      <c r="E366" s="39"/>
      <c r="F366" s="40" t="s">
        <v>860</v>
      </c>
      <c r="G366" s="40" t="s">
        <v>866</v>
      </c>
      <c r="H366" s="41">
        <v>130000</v>
      </c>
      <c r="I366" s="42">
        <v>0</v>
      </c>
      <c r="J366" s="43">
        <v>0</v>
      </c>
      <c r="K366" s="41">
        <v>0</v>
      </c>
      <c r="L366" s="42">
        <v>4472</v>
      </c>
      <c r="M366" s="43">
        <v>1042</v>
      </c>
      <c r="N366" s="41">
        <v>5514</v>
      </c>
      <c r="O366" s="42">
        <v>0</v>
      </c>
      <c r="P366" s="43">
        <v>0</v>
      </c>
      <c r="Q366" s="41">
        <v>0</v>
      </c>
      <c r="R366" s="42">
        <v>207</v>
      </c>
      <c r="S366" s="43">
        <v>3576</v>
      </c>
      <c r="T366" s="44">
        <v>3783</v>
      </c>
      <c r="U366" s="45">
        <v>4679</v>
      </c>
      <c r="V366" s="43">
        <v>4618</v>
      </c>
      <c r="W366" s="44">
        <v>9297</v>
      </c>
      <c r="X366" s="45">
        <v>120703</v>
      </c>
      <c r="Y366" s="46">
        <v>92.85</v>
      </c>
      <c r="Z366" s="47">
        <f t="shared" si="10"/>
        <v>125321</v>
      </c>
      <c r="AA366" s="46">
        <f t="shared" si="11"/>
        <v>96.4</v>
      </c>
      <c r="AB366" s="48" t="s">
        <v>874</v>
      </c>
      <c r="AC366" s="48" t="s">
        <v>857</v>
      </c>
      <c r="AD366" s="49"/>
    </row>
    <row r="367" spans="2:30" x14ac:dyDescent="0.15">
      <c r="B367" s="38" t="s">
        <v>481</v>
      </c>
      <c r="C367" s="39" t="s">
        <v>482</v>
      </c>
      <c r="D367" s="39" t="s">
        <v>929</v>
      </c>
      <c r="E367" s="39" t="s">
        <v>1220</v>
      </c>
      <c r="F367" s="40" t="s">
        <v>860</v>
      </c>
      <c r="G367" s="40" t="s">
        <v>866</v>
      </c>
      <c r="H367" s="41">
        <v>130000</v>
      </c>
      <c r="I367" s="42">
        <v>0</v>
      </c>
      <c r="J367" s="43">
        <v>0</v>
      </c>
      <c r="K367" s="41">
        <v>0</v>
      </c>
      <c r="L367" s="42">
        <v>4472</v>
      </c>
      <c r="M367" s="43">
        <v>1042</v>
      </c>
      <c r="N367" s="41">
        <v>5514</v>
      </c>
      <c r="O367" s="42">
        <v>0</v>
      </c>
      <c r="P367" s="43">
        <v>0</v>
      </c>
      <c r="Q367" s="41">
        <v>0</v>
      </c>
      <c r="R367" s="42">
        <v>207</v>
      </c>
      <c r="S367" s="43">
        <v>3576</v>
      </c>
      <c r="T367" s="44">
        <v>3783</v>
      </c>
      <c r="U367" s="45">
        <v>4679</v>
      </c>
      <c r="V367" s="43">
        <v>4618</v>
      </c>
      <c r="W367" s="44">
        <v>9297</v>
      </c>
      <c r="X367" s="45">
        <v>120703</v>
      </c>
      <c r="Y367" s="46">
        <v>92.85</v>
      </c>
      <c r="Z367" s="47">
        <f t="shared" si="10"/>
        <v>125321</v>
      </c>
      <c r="AA367" s="46">
        <f t="shared" si="11"/>
        <v>96.4</v>
      </c>
      <c r="AB367" s="48" t="s">
        <v>874</v>
      </c>
      <c r="AC367" s="48" t="s">
        <v>857</v>
      </c>
      <c r="AD367" s="49"/>
    </row>
    <row r="368" spans="2:30" x14ac:dyDescent="0.15">
      <c r="B368" s="38" t="s">
        <v>0</v>
      </c>
      <c r="C368" s="39" t="s">
        <v>0</v>
      </c>
      <c r="D368" s="39"/>
      <c r="E368" s="39"/>
      <c r="F368" s="40"/>
      <c r="G368" s="40"/>
      <c r="H368" s="41"/>
      <c r="I368" s="42"/>
      <c r="J368" s="43"/>
      <c r="K368" s="41"/>
      <c r="L368" s="42"/>
      <c r="M368" s="43"/>
      <c r="N368" s="41"/>
      <c r="O368" s="42"/>
      <c r="P368" s="43"/>
      <c r="Q368" s="41"/>
      <c r="R368" s="42"/>
      <c r="S368" s="43"/>
      <c r="T368" s="44"/>
      <c r="U368" s="45"/>
      <c r="V368" s="43"/>
      <c r="W368" s="44"/>
      <c r="X368" s="45"/>
      <c r="Y368" s="46"/>
      <c r="Z368" s="47"/>
      <c r="AA368" s="46"/>
      <c r="AB368" s="48"/>
      <c r="AC368" s="48"/>
      <c r="AD368" s="49"/>
    </row>
    <row r="369" spans="2:30" x14ac:dyDescent="0.15">
      <c r="B369" s="38" t="s">
        <v>1129</v>
      </c>
      <c r="C369" s="39" t="s">
        <v>483</v>
      </c>
      <c r="D369" s="39" t="s">
        <v>889</v>
      </c>
      <c r="E369" s="39"/>
      <c r="F369" s="40" t="s">
        <v>861</v>
      </c>
      <c r="G369" s="40" t="s">
        <v>868</v>
      </c>
      <c r="H369" s="41">
        <v>240000</v>
      </c>
      <c r="I369" s="42">
        <v>0</v>
      </c>
      <c r="J369" s="43">
        <v>0</v>
      </c>
      <c r="K369" s="41">
        <v>0</v>
      </c>
      <c r="L369" s="42">
        <v>98863</v>
      </c>
      <c r="M369" s="43">
        <v>15248</v>
      </c>
      <c r="N369" s="41">
        <v>114111</v>
      </c>
      <c r="O369" s="42">
        <v>0</v>
      </c>
      <c r="P369" s="43">
        <v>0</v>
      </c>
      <c r="Q369" s="41">
        <v>0</v>
      </c>
      <c r="R369" s="42">
        <v>33278</v>
      </c>
      <c r="S369" s="43">
        <v>5258</v>
      </c>
      <c r="T369" s="44">
        <v>38536</v>
      </c>
      <c r="U369" s="45">
        <v>132141</v>
      </c>
      <c r="V369" s="43">
        <v>20506</v>
      </c>
      <c r="W369" s="44">
        <v>152647</v>
      </c>
      <c r="X369" s="45">
        <v>87353</v>
      </c>
      <c r="Y369" s="46">
        <v>36.4</v>
      </c>
      <c r="Z369" s="47">
        <f t="shared" si="10"/>
        <v>107859</v>
      </c>
      <c r="AA369" s="46">
        <f t="shared" si="11"/>
        <v>44.94</v>
      </c>
      <c r="AB369" s="48" t="s">
        <v>874</v>
      </c>
      <c r="AC369" s="48" t="s">
        <v>857</v>
      </c>
      <c r="AD369" s="49"/>
    </row>
    <row r="370" spans="2:30" x14ac:dyDescent="0.15">
      <c r="B370" s="38" t="s">
        <v>484</v>
      </c>
      <c r="C370" s="39" t="s">
        <v>485</v>
      </c>
      <c r="D370" s="39" t="s">
        <v>889</v>
      </c>
      <c r="E370" s="39" t="s">
        <v>1220</v>
      </c>
      <c r="F370" s="40" t="s">
        <v>861</v>
      </c>
      <c r="G370" s="40" t="s">
        <v>868</v>
      </c>
      <c r="H370" s="41">
        <v>120000</v>
      </c>
      <c r="I370" s="42">
        <v>0</v>
      </c>
      <c r="J370" s="43">
        <v>0</v>
      </c>
      <c r="K370" s="41">
        <v>0</v>
      </c>
      <c r="L370" s="42">
        <v>33229</v>
      </c>
      <c r="M370" s="43">
        <v>5419</v>
      </c>
      <c r="N370" s="41">
        <v>38648</v>
      </c>
      <c r="O370" s="42">
        <v>0</v>
      </c>
      <c r="P370" s="43">
        <v>0</v>
      </c>
      <c r="Q370" s="41">
        <v>0</v>
      </c>
      <c r="R370" s="42">
        <v>17376</v>
      </c>
      <c r="S370" s="43">
        <v>1944</v>
      </c>
      <c r="T370" s="44">
        <v>19320</v>
      </c>
      <c r="U370" s="45">
        <v>50605</v>
      </c>
      <c r="V370" s="43">
        <v>7363</v>
      </c>
      <c r="W370" s="44">
        <v>57968</v>
      </c>
      <c r="X370" s="45">
        <v>62032</v>
      </c>
      <c r="Y370" s="46">
        <v>51.69</v>
      </c>
      <c r="Z370" s="47">
        <f t="shared" si="10"/>
        <v>69395</v>
      </c>
      <c r="AA370" s="46">
        <f t="shared" si="11"/>
        <v>57.83</v>
      </c>
      <c r="AB370" s="48" t="s">
        <v>874</v>
      </c>
      <c r="AC370" s="48" t="s">
        <v>857</v>
      </c>
      <c r="AD370" s="49"/>
    </row>
    <row r="371" spans="2:30" x14ac:dyDescent="0.15">
      <c r="B371" s="38" t="s">
        <v>486</v>
      </c>
      <c r="C371" s="39" t="s">
        <v>487</v>
      </c>
      <c r="D371" s="39" t="s">
        <v>889</v>
      </c>
      <c r="E371" s="39" t="s">
        <v>1221</v>
      </c>
      <c r="F371" s="40" t="s">
        <v>861</v>
      </c>
      <c r="G371" s="40" t="s">
        <v>868</v>
      </c>
      <c r="H371" s="41">
        <v>120000</v>
      </c>
      <c r="I371" s="42">
        <v>0</v>
      </c>
      <c r="J371" s="43">
        <v>0</v>
      </c>
      <c r="K371" s="41">
        <v>0</v>
      </c>
      <c r="L371" s="42">
        <v>65634</v>
      </c>
      <c r="M371" s="43">
        <v>9829</v>
      </c>
      <c r="N371" s="41">
        <v>75463</v>
      </c>
      <c r="O371" s="42">
        <v>0</v>
      </c>
      <c r="P371" s="43">
        <v>0</v>
      </c>
      <c r="Q371" s="41">
        <v>0</v>
      </c>
      <c r="R371" s="42">
        <v>15902</v>
      </c>
      <c r="S371" s="43">
        <v>3314</v>
      </c>
      <c r="T371" s="44">
        <v>19216</v>
      </c>
      <c r="U371" s="45">
        <v>81536</v>
      </c>
      <c r="V371" s="43">
        <v>13143</v>
      </c>
      <c r="W371" s="44">
        <v>94679</v>
      </c>
      <c r="X371" s="45">
        <v>25321</v>
      </c>
      <c r="Y371" s="46">
        <v>21.1</v>
      </c>
      <c r="Z371" s="47">
        <f t="shared" si="10"/>
        <v>38464</v>
      </c>
      <c r="AA371" s="46">
        <f t="shared" si="11"/>
        <v>32.049999999999997</v>
      </c>
      <c r="AB371" s="48" t="s">
        <v>874</v>
      </c>
      <c r="AC371" s="48" t="s">
        <v>857</v>
      </c>
      <c r="AD371" s="49"/>
    </row>
    <row r="372" spans="2:30" x14ac:dyDescent="0.15">
      <c r="B372" s="38" t="s">
        <v>0</v>
      </c>
      <c r="C372" s="39" t="s">
        <v>0</v>
      </c>
      <c r="D372" s="39"/>
      <c r="E372" s="39"/>
      <c r="F372" s="40"/>
      <c r="G372" s="40"/>
      <c r="H372" s="41"/>
      <c r="I372" s="42"/>
      <c r="J372" s="43"/>
      <c r="K372" s="41"/>
      <c r="L372" s="42"/>
      <c r="M372" s="43"/>
      <c r="N372" s="41"/>
      <c r="O372" s="42"/>
      <c r="P372" s="43"/>
      <c r="Q372" s="41"/>
      <c r="R372" s="42"/>
      <c r="S372" s="43"/>
      <c r="T372" s="44"/>
      <c r="U372" s="45"/>
      <c r="V372" s="43"/>
      <c r="W372" s="44"/>
      <c r="X372" s="45"/>
      <c r="Y372" s="46"/>
      <c r="Z372" s="47"/>
      <c r="AA372" s="46"/>
      <c r="AB372" s="48"/>
      <c r="AC372" s="48"/>
      <c r="AD372" s="49"/>
    </row>
    <row r="373" spans="2:30" x14ac:dyDescent="0.15">
      <c r="B373" s="38" t="s">
        <v>1130</v>
      </c>
      <c r="C373" s="39" t="s">
        <v>488</v>
      </c>
      <c r="D373" s="39" t="s">
        <v>889</v>
      </c>
      <c r="E373" s="39"/>
      <c r="F373" s="40" t="s">
        <v>861</v>
      </c>
      <c r="G373" s="40" t="s">
        <v>868</v>
      </c>
      <c r="H373" s="41">
        <v>60000</v>
      </c>
      <c r="I373" s="42">
        <v>0</v>
      </c>
      <c r="J373" s="43">
        <v>0</v>
      </c>
      <c r="K373" s="41">
        <v>0</v>
      </c>
      <c r="L373" s="42">
        <v>0</v>
      </c>
      <c r="M373" s="43">
        <v>0</v>
      </c>
      <c r="N373" s="41">
        <v>0</v>
      </c>
      <c r="O373" s="42">
        <v>0</v>
      </c>
      <c r="P373" s="43">
        <v>0</v>
      </c>
      <c r="Q373" s="41">
        <v>0</v>
      </c>
      <c r="R373" s="42">
        <v>0</v>
      </c>
      <c r="S373" s="43">
        <v>0</v>
      </c>
      <c r="T373" s="44">
        <v>0</v>
      </c>
      <c r="U373" s="45">
        <v>0</v>
      </c>
      <c r="V373" s="43">
        <v>0</v>
      </c>
      <c r="W373" s="44">
        <v>0</v>
      </c>
      <c r="X373" s="45">
        <v>60000</v>
      </c>
      <c r="Y373" s="46">
        <v>100</v>
      </c>
      <c r="Z373" s="47">
        <f t="shared" si="10"/>
        <v>60000</v>
      </c>
      <c r="AA373" s="46">
        <f t="shared" si="11"/>
        <v>100</v>
      </c>
      <c r="AB373" s="48" t="s">
        <v>874</v>
      </c>
      <c r="AC373" s="48" t="s">
        <v>857</v>
      </c>
      <c r="AD373" s="49"/>
    </row>
    <row r="374" spans="2:30" x14ac:dyDescent="0.15">
      <c r="B374" s="38" t="s">
        <v>489</v>
      </c>
      <c r="C374" s="39" t="s">
        <v>490</v>
      </c>
      <c r="D374" s="39" t="s">
        <v>889</v>
      </c>
      <c r="E374" s="39" t="s">
        <v>1220</v>
      </c>
      <c r="F374" s="40" t="s">
        <v>861</v>
      </c>
      <c r="G374" s="40" t="s">
        <v>868</v>
      </c>
      <c r="H374" s="41">
        <v>30000</v>
      </c>
      <c r="I374" s="42">
        <v>0</v>
      </c>
      <c r="J374" s="43">
        <v>0</v>
      </c>
      <c r="K374" s="41">
        <v>0</v>
      </c>
      <c r="L374" s="42">
        <v>0</v>
      </c>
      <c r="M374" s="43">
        <v>0</v>
      </c>
      <c r="N374" s="41">
        <v>0</v>
      </c>
      <c r="O374" s="42">
        <v>0</v>
      </c>
      <c r="P374" s="43">
        <v>0</v>
      </c>
      <c r="Q374" s="41">
        <v>0</v>
      </c>
      <c r="R374" s="42">
        <v>0</v>
      </c>
      <c r="S374" s="43">
        <v>0</v>
      </c>
      <c r="T374" s="44">
        <v>0</v>
      </c>
      <c r="U374" s="45">
        <v>0</v>
      </c>
      <c r="V374" s="43">
        <v>0</v>
      </c>
      <c r="W374" s="44">
        <v>0</v>
      </c>
      <c r="X374" s="45">
        <v>30000</v>
      </c>
      <c r="Y374" s="46">
        <v>100</v>
      </c>
      <c r="Z374" s="47">
        <f t="shared" si="10"/>
        <v>30000</v>
      </c>
      <c r="AA374" s="46">
        <f t="shared" si="11"/>
        <v>100</v>
      </c>
      <c r="AB374" s="48" t="s">
        <v>874</v>
      </c>
      <c r="AC374" s="48" t="s">
        <v>857</v>
      </c>
      <c r="AD374" s="49"/>
    </row>
    <row r="375" spans="2:30" x14ac:dyDescent="0.15">
      <c r="B375" s="38" t="s">
        <v>491</v>
      </c>
      <c r="C375" s="39" t="s">
        <v>492</v>
      </c>
      <c r="D375" s="39" t="s">
        <v>889</v>
      </c>
      <c r="E375" s="39" t="s">
        <v>1221</v>
      </c>
      <c r="F375" s="40" t="s">
        <v>861</v>
      </c>
      <c r="G375" s="40" t="s">
        <v>868</v>
      </c>
      <c r="H375" s="41">
        <v>30000</v>
      </c>
      <c r="I375" s="42">
        <v>0</v>
      </c>
      <c r="J375" s="43">
        <v>0</v>
      </c>
      <c r="K375" s="41">
        <v>0</v>
      </c>
      <c r="L375" s="42">
        <v>0</v>
      </c>
      <c r="M375" s="43">
        <v>0</v>
      </c>
      <c r="N375" s="41">
        <v>0</v>
      </c>
      <c r="O375" s="42">
        <v>0</v>
      </c>
      <c r="P375" s="43">
        <v>0</v>
      </c>
      <c r="Q375" s="41">
        <v>0</v>
      </c>
      <c r="R375" s="42">
        <v>0</v>
      </c>
      <c r="S375" s="43">
        <v>0</v>
      </c>
      <c r="T375" s="44">
        <v>0</v>
      </c>
      <c r="U375" s="45">
        <v>0</v>
      </c>
      <c r="V375" s="43">
        <v>0</v>
      </c>
      <c r="W375" s="44">
        <v>0</v>
      </c>
      <c r="X375" s="45">
        <v>30000</v>
      </c>
      <c r="Y375" s="46">
        <v>100</v>
      </c>
      <c r="Z375" s="47">
        <f t="shared" si="10"/>
        <v>30000</v>
      </c>
      <c r="AA375" s="46">
        <f t="shared" si="11"/>
        <v>100</v>
      </c>
      <c r="AB375" s="48" t="s">
        <v>874</v>
      </c>
      <c r="AC375" s="48" t="s">
        <v>857</v>
      </c>
      <c r="AD375" s="49"/>
    </row>
    <row r="376" spans="2:30" x14ac:dyDescent="0.15">
      <c r="B376" s="38" t="s">
        <v>0</v>
      </c>
      <c r="C376" s="39" t="s">
        <v>0</v>
      </c>
      <c r="D376" s="39"/>
      <c r="E376" s="39"/>
      <c r="F376" s="40"/>
      <c r="G376" s="40"/>
      <c r="H376" s="41"/>
      <c r="I376" s="42"/>
      <c r="J376" s="43"/>
      <c r="K376" s="41"/>
      <c r="L376" s="42"/>
      <c r="M376" s="43"/>
      <c r="N376" s="41"/>
      <c r="O376" s="42"/>
      <c r="P376" s="43"/>
      <c r="Q376" s="41"/>
      <c r="R376" s="42"/>
      <c r="S376" s="43"/>
      <c r="T376" s="44"/>
      <c r="U376" s="45"/>
      <c r="V376" s="43"/>
      <c r="W376" s="44"/>
      <c r="X376" s="45"/>
      <c r="Y376" s="46"/>
      <c r="Z376" s="47"/>
      <c r="AA376" s="46"/>
      <c r="AB376" s="48"/>
      <c r="AC376" s="48"/>
      <c r="AD376" s="49"/>
    </row>
    <row r="377" spans="2:30" x14ac:dyDescent="0.15">
      <c r="B377" s="38" t="s">
        <v>1131</v>
      </c>
      <c r="C377" s="39" t="s">
        <v>493</v>
      </c>
      <c r="D377" s="39" t="s">
        <v>915</v>
      </c>
      <c r="E377" s="39"/>
      <c r="F377" s="40" t="s">
        <v>859</v>
      </c>
      <c r="G377" s="40" t="s">
        <v>872</v>
      </c>
      <c r="H377" s="41">
        <v>1040000</v>
      </c>
      <c r="I377" s="42">
        <v>0</v>
      </c>
      <c r="J377" s="43">
        <v>0</v>
      </c>
      <c r="K377" s="41">
        <v>0</v>
      </c>
      <c r="L377" s="42">
        <v>723706</v>
      </c>
      <c r="M377" s="43">
        <v>137079</v>
      </c>
      <c r="N377" s="41">
        <v>860785</v>
      </c>
      <c r="O377" s="42">
        <v>0</v>
      </c>
      <c r="P377" s="43">
        <v>0</v>
      </c>
      <c r="Q377" s="41">
        <v>0</v>
      </c>
      <c r="R377" s="42">
        <v>0</v>
      </c>
      <c r="S377" s="43">
        <v>24648</v>
      </c>
      <c r="T377" s="44">
        <v>24648</v>
      </c>
      <c r="U377" s="45">
        <v>723706</v>
      </c>
      <c r="V377" s="43">
        <v>161727</v>
      </c>
      <c r="W377" s="44">
        <v>885433</v>
      </c>
      <c r="X377" s="45">
        <v>154567</v>
      </c>
      <c r="Y377" s="46">
        <v>14.86</v>
      </c>
      <c r="Z377" s="47">
        <f t="shared" si="10"/>
        <v>316294</v>
      </c>
      <c r="AA377" s="46">
        <f t="shared" si="11"/>
        <v>30.41</v>
      </c>
      <c r="AB377" s="48" t="s">
        <v>887</v>
      </c>
      <c r="AC377" s="48" t="s">
        <v>857</v>
      </c>
      <c r="AD377" s="49"/>
    </row>
    <row r="378" spans="2:30" x14ac:dyDescent="0.15">
      <c r="B378" s="38" t="s">
        <v>494</v>
      </c>
      <c r="C378" s="39" t="s">
        <v>495</v>
      </c>
      <c r="D378" s="39" t="s">
        <v>915</v>
      </c>
      <c r="E378" s="39" t="s">
        <v>1220</v>
      </c>
      <c r="F378" s="40" t="s">
        <v>859</v>
      </c>
      <c r="G378" s="40" t="s">
        <v>872</v>
      </c>
      <c r="H378" s="41">
        <v>520000</v>
      </c>
      <c r="I378" s="42">
        <v>0</v>
      </c>
      <c r="J378" s="43">
        <v>0</v>
      </c>
      <c r="K378" s="41">
        <v>0</v>
      </c>
      <c r="L378" s="42">
        <v>361395</v>
      </c>
      <c r="M378" s="43">
        <v>70926</v>
      </c>
      <c r="N378" s="41">
        <v>432321</v>
      </c>
      <c r="O378" s="42">
        <v>0</v>
      </c>
      <c r="P378" s="43">
        <v>0</v>
      </c>
      <c r="Q378" s="41">
        <v>0</v>
      </c>
      <c r="R378" s="42">
        <v>0</v>
      </c>
      <c r="S378" s="43">
        <v>12504</v>
      </c>
      <c r="T378" s="44">
        <v>12504</v>
      </c>
      <c r="U378" s="45">
        <v>361395</v>
      </c>
      <c r="V378" s="43">
        <v>83430</v>
      </c>
      <c r="W378" s="44">
        <v>444825</v>
      </c>
      <c r="X378" s="45">
        <v>75175</v>
      </c>
      <c r="Y378" s="46">
        <v>14.46</v>
      </c>
      <c r="Z378" s="47">
        <f t="shared" si="10"/>
        <v>158605</v>
      </c>
      <c r="AA378" s="46">
        <f t="shared" si="11"/>
        <v>30.5</v>
      </c>
      <c r="AB378" s="48" t="s">
        <v>887</v>
      </c>
      <c r="AC378" s="48" t="s">
        <v>857</v>
      </c>
      <c r="AD378" s="49"/>
    </row>
    <row r="379" spans="2:30" x14ac:dyDescent="0.15">
      <c r="B379" s="38" t="s">
        <v>496</v>
      </c>
      <c r="C379" s="39" t="s">
        <v>497</v>
      </c>
      <c r="D379" s="39" t="s">
        <v>915</v>
      </c>
      <c r="E379" s="39" t="s">
        <v>1221</v>
      </c>
      <c r="F379" s="40" t="s">
        <v>859</v>
      </c>
      <c r="G379" s="40" t="s">
        <v>872</v>
      </c>
      <c r="H379" s="41">
        <v>520000</v>
      </c>
      <c r="I379" s="42">
        <v>0</v>
      </c>
      <c r="J379" s="43">
        <v>0</v>
      </c>
      <c r="K379" s="41">
        <v>0</v>
      </c>
      <c r="L379" s="42">
        <v>362311</v>
      </c>
      <c r="M379" s="43">
        <v>66153</v>
      </c>
      <c r="N379" s="41">
        <v>428464</v>
      </c>
      <c r="O379" s="42">
        <v>0</v>
      </c>
      <c r="P379" s="43">
        <v>0</v>
      </c>
      <c r="Q379" s="41">
        <v>0</v>
      </c>
      <c r="R379" s="42">
        <v>0</v>
      </c>
      <c r="S379" s="43">
        <v>12144</v>
      </c>
      <c r="T379" s="44">
        <v>12144</v>
      </c>
      <c r="U379" s="45">
        <v>362311</v>
      </c>
      <c r="V379" s="43">
        <v>78297</v>
      </c>
      <c r="W379" s="44">
        <v>440608</v>
      </c>
      <c r="X379" s="45">
        <v>79392</v>
      </c>
      <c r="Y379" s="46">
        <v>15.27</v>
      </c>
      <c r="Z379" s="47">
        <f t="shared" si="10"/>
        <v>157689</v>
      </c>
      <c r="AA379" s="46">
        <f t="shared" si="11"/>
        <v>30.32</v>
      </c>
      <c r="AB379" s="48" t="s">
        <v>887</v>
      </c>
      <c r="AC379" s="48" t="s">
        <v>857</v>
      </c>
      <c r="AD379" s="49"/>
    </row>
    <row r="380" spans="2:30" x14ac:dyDescent="0.15">
      <c r="B380" s="38" t="s">
        <v>0</v>
      </c>
      <c r="C380" s="39" t="s">
        <v>0</v>
      </c>
      <c r="D380" s="39"/>
      <c r="E380" s="39"/>
      <c r="F380" s="40"/>
      <c r="G380" s="40"/>
      <c r="H380" s="41"/>
      <c r="I380" s="42"/>
      <c r="J380" s="43"/>
      <c r="K380" s="41"/>
      <c r="L380" s="42"/>
      <c r="M380" s="43"/>
      <c r="N380" s="41"/>
      <c r="O380" s="42"/>
      <c r="P380" s="43"/>
      <c r="Q380" s="41"/>
      <c r="R380" s="42"/>
      <c r="S380" s="43"/>
      <c r="T380" s="44"/>
      <c r="U380" s="45"/>
      <c r="V380" s="43"/>
      <c r="W380" s="44"/>
      <c r="X380" s="45"/>
      <c r="Y380" s="46"/>
      <c r="Z380" s="47"/>
      <c r="AA380" s="46"/>
      <c r="AB380" s="48"/>
      <c r="AC380" s="48"/>
      <c r="AD380" s="49"/>
    </row>
    <row r="381" spans="2:30" x14ac:dyDescent="0.15">
      <c r="B381" s="38" t="s">
        <v>1132</v>
      </c>
      <c r="C381" s="39" t="s">
        <v>498</v>
      </c>
      <c r="D381" s="39" t="s">
        <v>897</v>
      </c>
      <c r="E381" s="39"/>
      <c r="F381" s="40" t="s">
        <v>861</v>
      </c>
      <c r="G381" s="40" t="s">
        <v>869</v>
      </c>
      <c r="H381" s="41">
        <v>3200000</v>
      </c>
      <c r="I381" s="42">
        <v>0</v>
      </c>
      <c r="J381" s="43">
        <v>0</v>
      </c>
      <c r="K381" s="41">
        <v>0</v>
      </c>
      <c r="L381" s="42">
        <v>2206466</v>
      </c>
      <c r="M381" s="43">
        <v>345038</v>
      </c>
      <c r="N381" s="41">
        <v>2551504</v>
      </c>
      <c r="O381" s="42">
        <v>0</v>
      </c>
      <c r="P381" s="43">
        <v>0</v>
      </c>
      <c r="Q381" s="41">
        <v>0</v>
      </c>
      <c r="R381" s="42">
        <v>0</v>
      </c>
      <c r="S381" s="43">
        <v>120180</v>
      </c>
      <c r="T381" s="44">
        <v>120180</v>
      </c>
      <c r="U381" s="45">
        <v>2206466</v>
      </c>
      <c r="V381" s="43">
        <v>465218</v>
      </c>
      <c r="W381" s="44">
        <v>2671684</v>
      </c>
      <c r="X381" s="45">
        <v>528316</v>
      </c>
      <c r="Y381" s="46">
        <v>16.510000000000002</v>
      </c>
      <c r="Z381" s="47">
        <f t="shared" si="10"/>
        <v>993534</v>
      </c>
      <c r="AA381" s="46">
        <f t="shared" si="11"/>
        <v>31.05</v>
      </c>
      <c r="AB381" s="48" t="s">
        <v>887</v>
      </c>
      <c r="AC381" s="48" t="s">
        <v>857</v>
      </c>
      <c r="AD381" s="49"/>
    </row>
    <row r="382" spans="2:30" x14ac:dyDescent="0.15">
      <c r="B382" s="38" t="s">
        <v>499</v>
      </c>
      <c r="C382" s="39" t="s">
        <v>500</v>
      </c>
      <c r="D382" s="39" t="s">
        <v>897</v>
      </c>
      <c r="E382" s="39" t="s">
        <v>1220</v>
      </c>
      <c r="F382" s="40" t="s">
        <v>861</v>
      </c>
      <c r="G382" s="40" t="s">
        <v>869</v>
      </c>
      <c r="H382" s="41">
        <v>1600000</v>
      </c>
      <c r="I382" s="42">
        <v>0</v>
      </c>
      <c r="J382" s="43">
        <v>0</v>
      </c>
      <c r="K382" s="41">
        <v>0</v>
      </c>
      <c r="L382" s="42">
        <v>1096857</v>
      </c>
      <c r="M382" s="43">
        <v>178874</v>
      </c>
      <c r="N382" s="41">
        <v>1275731</v>
      </c>
      <c r="O382" s="42">
        <v>0</v>
      </c>
      <c r="P382" s="43">
        <v>0</v>
      </c>
      <c r="Q382" s="41">
        <v>0</v>
      </c>
      <c r="R382" s="42">
        <v>0</v>
      </c>
      <c r="S382" s="43">
        <v>64159</v>
      </c>
      <c r="T382" s="44">
        <v>64159</v>
      </c>
      <c r="U382" s="45">
        <v>1096857</v>
      </c>
      <c r="V382" s="43">
        <v>243033</v>
      </c>
      <c r="W382" s="44">
        <v>1339890</v>
      </c>
      <c r="X382" s="45">
        <v>260110</v>
      </c>
      <c r="Y382" s="46">
        <v>16.260000000000002</v>
      </c>
      <c r="Z382" s="47">
        <f t="shared" si="10"/>
        <v>503143</v>
      </c>
      <c r="AA382" s="46">
        <f t="shared" si="11"/>
        <v>31.45</v>
      </c>
      <c r="AB382" s="48" t="s">
        <v>887</v>
      </c>
      <c r="AC382" s="48" t="s">
        <v>857</v>
      </c>
      <c r="AD382" s="49"/>
    </row>
    <row r="383" spans="2:30" x14ac:dyDescent="0.15">
      <c r="B383" s="38" t="s">
        <v>501</v>
      </c>
      <c r="C383" s="39" t="s">
        <v>502</v>
      </c>
      <c r="D383" s="39" t="s">
        <v>897</v>
      </c>
      <c r="E383" s="39" t="s">
        <v>1221</v>
      </c>
      <c r="F383" s="40" t="s">
        <v>861</v>
      </c>
      <c r="G383" s="40" t="s">
        <v>869</v>
      </c>
      <c r="H383" s="41">
        <v>1600000</v>
      </c>
      <c r="I383" s="42">
        <v>0</v>
      </c>
      <c r="J383" s="43">
        <v>0</v>
      </c>
      <c r="K383" s="41">
        <v>0</v>
      </c>
      <c r="L383" s="42">
        <v>1109609</v>
      </c>
      <c r="M383" s="43">
        <v>166164</v>
      </c>
      <c r="N383" s="41">
        <v>1275773</v>
      </c>
      <c r="O383" s="42">
        <v>0</v>
      </c>
      <c r="P383" s="43">
        <v>0</v>
      </c>
      <c r="Q383" s="41">
        <v>0</v>
      </c>
      <c r="R383" s="42">
        <v>0</v>
      </c>
      <c r="S383" s="43">
        <v>56021</v>
      </c>
      <c r="T383" s="44">
        <v>56021</v>
      </c>
      <c r="U383" s="45">
        <v>1109609</v>
      </c>
      <c r="V383" s="43">
        <v>222185</v>
      </c>
      <c r="W383" s="44">
        <v>1331794</v>
      </c>
      <c r="X383" s="45">
        <v>268206</v>
      </c>
      <c r="Y383" s="46">
        <v>16.760000000000002</v>
      </c>
      <c r="Z383" s="47">
        <f t="shared" si="10"/>
        <v>490391</v>
      </c>
      <c r="AA383" s="46">
        <f t="shared" si="11"/>
        <v>30.65</v>
      </c>
      <c r="AB383" s="48" t="s">
        <v>887</v>
      </c>
      <c r="AC383" s="48" t="s">
        <v>857</v>
      </c>
      <c r="AD383" s="49"/>
    </row>
    <row r="384" spans="2:30" x14ac:dyDescent="0.15">
      <c r="B384" s="38" t="s">
        <v>0</v>
      </c>
      <c r="C384" s="39" t="s">
        <v>0</v>
      </c>
      <c r="D384" s="39"/>
      <c r="E384" s="39"/>
      <c r="F384" s="40"/>
      <c r="G384" s="40"/>
      <c r="H384" s="41"/>
      <c r="I384" s="42"/>
      <c r="J384" s="43"/>
      <c r="K384" s="41"/>
      <c r="L384" s="42"/>
      <c r="M384" s="43"/>
      <c r="N384" s="41"/>
      <c r="O384" s="42"/>
      <c r="P384" s="43"/>
      <c r="Q384" s="41"/>
      <c r="R384" s="42"/>
      <c r="S384" s="43"/>
      <c r="T384" s="44"/>
      <c r="U384" s="45"/>
      <c r="V384" s="43"/>
      <c r="W384" s="44"/>
      <c r="X384" s="45"/>
      <c r="Y384" s="46"/>
      <c r="Z384" s="47"/>
      <c r="AA384" s="46"/>
      <c r="AB384" s="48"/>
      <c r="AC384" s="48"/>
      <c r="AD384" s="49"/>
    </row>
    <row r="385" spans="2:30" x14ac:dyDescent="0.15">
      <c r="B385" s="38" t="s">
        <v>1133</v>
      </c>
      <c r="C385" s="39" t="s">
        <v>503</v>
      </c>
      <c r="D385" s="39" t="s">
        <v>896</v>
      </c>
      <c r="E385" s="39"/>
      <c r="F385" s="40" t="s">
        <v>859</v>
      </c>
      <c r="G385" s="40" t="s">
        <v>873</v>
      </c>
      <c r="H385" s="41">
        <v>947500</v>
      </c>
      <c r="I385" s="42">
        <v>0</v>
      </c>
      <c r="J385" s="43">
        <v>0</v>
      </c>
      <c r="K385" s="41">
        <v>0</v>
      </c>
      <c r="L385" s="42">
        <v>687976</v>
      </c>
      <c r="M385" s="43">
        <v>130476</v>
      </c>
      <c r="N385" s="41">
        <v>818452</v>
      </c>
      <c r="O385" s="42">
        <v>0</v>
      </c>
      <c r="P385" s="43">
        <v>0</v>
      </c>
      <c r="Q385" s="41">
        <v>0</v>
      </c>
      <c r="R385" s="42">
        <v>30475</v>
      </c>
      <c r="S385" s="43">
        <v>23443</v>
      </c>
      <c r="T385" s="44">
        <v>53918</v>
      </c>
      <c r="U385" s="45">
        <v>718451</v>
      </c>
      <c r="V385" s="43">
        <v>153919</v>
      </c>
      <c r="W385" s="44">
        <v>872370</v>
      </c>
      <c r="X385" s="45">
        <v>75130</v>
      </c>
      <c r="Y385" s="46">
        <v>7.93</v>
      </c>
      <c r="Z385" s="47">
        <f t="shared" si="10"/>
        <v>229049</v>
      </c>
      <c r="AA385" s="46">
        <f t="shared" si="11"/>
        <v>24.17</v>
      </c>
      <c r="AB385" s="48" t="s">
        <v>877</v>
      </c>
      <c r="AC385" s="48" t="s">
        <v>857</v>
      </c>
      <c r="AD385" s="49"/>
    </row>
    <row r="386" spans="2:30" x14ac:dyDescent="0.15">
      <c r="B386" s="38" t="s">
        <v>504</v>
      </c>
      <c r="C386" s="39" t="s">
        <v>505</v>
      </c>
      <c r="D386" s="39" t="s">
        <v>896</v>
      </c>
      <c r="E386" s="39" t="s">
        <v>1220</v>
      </c>
      <c r="F386" s="40" t="s">
        <v>859</v>
      </c>
      <c r="G386" s="40" t="s">
        <v>873</v>
      </c>
      <c r="H386" s="41">
        <v>497500</v>
      </c>
      <c r="I386" s="42">
        <v>0</v>
      </c>
      <c r="J386" s="43">
        <v>0</v>
      </c>
      <c r="K386" s="41">
        <v>0</v>
      </c>
      <c r="L386" s="42">
        <v>355704</v>
      </c>
      <c r="M386" s="43">
        <v>69808</v>
      </c>
      <c r="N386" s="41">
        <v>425512</v>
      </c>
      <c r="O386" s="42">
        <v>0</v>
      </c>
      <c r="P386" s="43">
        <v>0</v>
      </c>
      <c r="Q386" s="41">
        <v>0</v>
      </c>
      <c r="R386" s="42">
        <v>15877</v>
      </c>
      <c r="S386" s="43">
        <v>12307</v>
      </c>
      <c r="T386" s="44">
        <v>28184</v>
      </c>
      <c r="U386" s="45">
        <v>371581</v>
      </c>
      <c r="V386" s="43">
        <v>82115</v>
      </c>
      <c r="W386" s="44">
        <v>453696</v>
      </c>
      <c r="X386" s="45">
        <v>43804</v>
      </c>
      <c r="Y386" s="46">
        <v>8.8000000000000007</v>
      </c>
      <c r="Z386" s="47">
        <f t="shared" si="10"/>
        <v>125919</v>
      </c>
      <c r="AA386" s="46">
        <f t="shared" si="11"/>
        <v>25.31</v>
      </c>
      <c r="AB386" s="48" t="s">
        <v>877</v>
      </c>
      <c r="AC386" s="48" t="s">
        <v>857</v>
      </c>
      <c r="AD386" s="49"/>
    </row>
    <row r="387" spans="2:30" x14ac:dyDescent="0.15">
      <c r="B387" s="38" t="s">
        <v>506</v>
      </c>
      <c r="C387" s="39" t="s">
        <v>507</v>
      </c>
      <c r="D387" s="39" t="s">
        <v>896</v>
      </c>
      <c r="E387" s="39" t="s">
        <v>1221</v>
      </c>
      <c r="F387" s="40" t="s">
        <v>859</v>
      </c>
      <c r="G387" s="40" t="s">
        <v>873</v>
      </c>
      <c r="H387" s="41">
        <v>450000</v>
      </c>
      <c r="I387" s="42">
        <v>0</v>
      </c>
      <c r="J387" s="43">
        <v>0</v>
      </c>
      <c r="K387" s="41">
        <v>0</v>
      </c>
      <c r="L387" s="42">
        <v>332272</v>
      </c>
      <c r="M387" s="43">
        <v>60668</v>
      </c>
      <c r="N387" s="41">
        <v>392940</v>
      </c>
      <c r="O387" s="42">
        <v>0</v>
      </c>
      <c r="P387" s="43">
        <v>0</v>
      </c>
      <c r="Q387" s="41">
        <v>0</v>
      </c>
      <c r="R387" s="42">
        <v>14598</v>
      </c>
      <c r="S387" s="43">
        <v>11136</v>
      </c>
      <c r="T387" s="44">
        <v>25734</v>
      </c>
      <c r="U387" s="45">
        <v>346870</v>
      </c>
      <c r="V387" s="43">
        <v>71804</v>
      </c>
      <c r="W387" s="44">
        <v>418674</v>
      </c>
      <c r="X387" s="45">
        <v>31326</v>
      </c>
      <c r="Y387" s="46">
        <v>6.96</v>
      </c>
      <c r="Z387" s="47">
        <f t="shared" si="10"/>
        <v>103130</v>
      </c>
      <c r="AA387" s="46">
        <f t="shared" si="11"/>
        <v>22.92</v>
      </c>
      <c r="AB387" s="48" t="s">
        <v>877</v>
      </c>
      <c r="AC387" s="48" t="s">
        <v>857</v>
      </c>
      <c r="AD387" s="49"/>
    </row>
    <row r="388" spans="2:30" x14ac:dyDescent="0.15">
      <c r="B388" s="38" t="s">
        <v>0</v>
      </c>
      <c r="C388" s="39" t="s">
        <v>0</v>
      </c>
      <c r="D388" s="39"/>
      <c r="E388" s="39"/>
      <c r="F388" s="40"/>
      <c r="G388" s="40"/>
      <c r="H388" s="41"/>
      <c r="I388" s="42"/>
      <c r="J388" s="43"/>
      <c r="K388" s="41"/>
      <c r="L388" s="42"/>
      <c r="M388" s="43"/>
      <c r="N388" s="41"/>
      <c r="O388" s="42"/>
      <c r="P388" s="43"/>
      <c r="Q388" s="41"/>
      <c r="R388" s="42"/>
      <c r="S388" s="43"/>
      <c r="T388" s="44"/>
      <c r="U388" s="45"/>
      <c r="V388" s="43"/>
      <c r="W388" s="44"/>
      <c r="X388" s="45"/>
      <c r="Y388" s="46"/>
      <c r="Z388" s="47"/>
      <c r="AA388" s="46"/>
      <c r="AB388" s="48"/>
      <c r="AC388" s="48"/>
      <c r="AD388" s="49"/>
    </row>
    <row r="389" spans="2:30" x14ac:dyDescent="0.15">
      <c r="B389" s="38" t="s">
        <v>1134</v>
      </c>
      <c r="C389" s="39" t="s">
        <v>508</v>
      </c>
      <c r="D389" s="39" t="s">
        <v>889</v>
      </c>
      <c r="E389" s="39"/>
      <c r="F389" s="40" t="s">
        <v>861</v>
      </c>
      <c r="G389" s="40" t="s">
        <v>868</v>
      </c>
      <c r="H389" s="41">
        <v>80000</v>
      </c>
      <c r="I389" s="42">
        <v>0</v>
      </c>
      <c r="J389" s="43">
        <v>0</v>
      </c>
      <c r="K389" s="41">
        <v>0</v>
      </c>
      <c r="L389" s="42">
        <v>6480</v>
      </c>
      <c r="M389" s="43">
        <v>1043</v>
      </c>
      <c r="N389" s="41">
        <v>7523</v>
      </c>
      <c r="O389" s="42">
        <v>0</v>
      </c>
      <c r="P389" s="43">
        <v>0</v>
      </c>
      <c r="Q389" s="41">
        <v>0</v>
      </c>
      <c r="R389" s="42">
        <v>2856</v>
      </c>
      <c r="S389" s="43">
        <v>366</v>
      </c>
      <c r="T389" s="44">
        <v>3222</v>
      </c>
      <c r="U389" s="45">
        <v>9336</v>
      </c>
      <c r="V389" s="43">
        <v>1409</v>
      </c>
      <c r="W389" s="44">
        <v>10745</v>
      </c>
      <c r="X389" s="45">
        <v>69255</v>
      </c>
      <c r="Y389" s="46">
        <v>86.57</v>
      </c>
      <c r="Z389" s="47">
        <f t="shared" si="10"/>
        <v>70664</v>
      </c>
      <c r="AA389" s="46">
        <f t="shared" si="11"/>
        <v>88.33</v>
      </c>
      <c r="AB389" s="48" t="s">
        <v>874</v>
      </c>
      <c r="AC389" s="48" t="s">
        <v>857</v>
      </c>
      <c r="AD389" s="49"/>
    </row>
    <row r="390" spans="2:30" x14ac:dyDescent="0.15">
      <c r="B390" s="38" t="s">
        <v>509</v>
      </c>
      <c r="C390" s="39" t="s">
        <v>510</v>
      </c>
      <c r="D390" s="39" t="s">
        <v>889</v>
      </c>
      <c r="E390" s="39" t="s">
        <v>1220</v>
      </c>
      <c r="F390" s="40" t="s">
        <v>861</v>
      </c>
      <c r="G390" s="40" t="s">
        <v>868</v>
      </c>
      <c r="H390" s="41">
        <v>40000</v>
      </c>
      <c r="I390" s="42">
        <v>0</v>
      </c>
      <c r="J390" s="43">
        <v>0</v>
      </c>
      <c r="K390" s="41">
        <v>0</v>
      </c>
      <c r="L390" s="42">
        <v>5342</v>
      </c>
      <c r="M390" s="43">
        <v>872</v>
      </c>
      <c r="N390" s="41">
        <v>6214</v>
      </c>
      <c r="O390" s="42">
        <v>0</v>
      </c>
      <c r="P390" s="43">
        <v>0</v>
      </c>
      <c r="Q390" s="41">
        <v>0</v>
      </c>
      <c r="R390" s="42">
        <v>2150</v>
      </c>
      <c r="S390" s="43">
        <v>311</v>
      </c>
      <c r="T390" s="44">
        <v>2461</v>
      </c>
      <c r="U390" s="45">
        <v>7492</v>
      </c>
      <c r="V390" s="43">
        <v>1183</v>
      </c>
      <c r="W390" s="44">
        <v>8675</v>
      </c>
      <c r="X390" s="45">
        <v>31325</v>
      </c>
      <c r="Y390" s="46">
        <v>78.31</v>
      </c>
      <c r="Z390" s="47">
        <f t="shared" si="10"/>
        <v>32508</v>
      </c>
      <c r="AA390" s="46">
        <f t="shared" si="11"/>
        <v>81.27</v>
      </c>
      <c r="AB390" s="48" t="s">
        <v>874</v>
      </c>
      <c r="AC390" s="48" t="s">
        <v>857</v>
      </c>
      <c r="AD390" s="49"/>
    </row>
    <row r="391" spans="2:30" x14ac:dyDescent="0.15">
      <c r="B391" s="38" t="s">
        <v>511</v>
      </c>
      <c r="C391" s="39" t="s">
        <v>512</v>
      </c>
      <c r="D391" s="39" t="s">
        <v>889</v>
      </c>
      <c r="E391" s="39" t="s">
        <v>1221</v>
      </c>
      <c r="F391" s="40" t="s">
        <v>861</v>
      </c>
      <c r="G391" s="40" t="s">
        <v>868</v>
      </c>
      <c r="H391" s="41">
        <v>40000</v>
      </c>
      <c r="I391" s="42">
        <v>0</v>
      </c>
      <c r="J391" s="43">
        <v>0</v>
      </c>
      <c r="K391" s="41">
        <v>0</v>
      </c>
      <c r="L391" s="42">
        <v>1138</v>
      </c>
      <c r="M391" s="43">
        <v>171</v>
      </c>
      <c r="N391" s="41">
        <v>1309</v>
      </c>
      <c r="O391" s="42">
        <v>0</v>
      </c>
      <c r="P391" s="43">
        <v>0</v>
      </c>
      <c r="Q391" s="41">
        <v>0</v>
      </c>
      <c r="R391" s="42">
        <v>706</v>
      </c>
      <c r="S391" s="43">
        <v>55</v>
      </c>
      <c r="T391" s="44">
        <v>761</v>
      </c>
      <c r="U391" s="45">
        <v>1844</v>
      </c>
      <c r="V391" s="43">
        <v>226</v>
      </c>
      <c r="W391" s="44">
        <v>2070</v>
      </c>
      <c r="X391" s="45">
        <v>37930</v>
      </c>
      <c r="Y391" s="46">
        <v>94.83</v>
      </c>
      <c r="Z391" s="47">
        <f t="shared" ref="Z391:Z454" si="12">H391-U391</f>
        <v>38156</v>
      </c>
      <c r="AA391" s="46">
        <f t="shared" ref="AA391:AA454" si="13">IF(H391=0,0,ROUND(Z391/H391%,2))</f>
        <v>95.39</v>
      </c>
      <c r="AB391" s="48" t="s">
        <v>874</v>
      </c>
      <c r="AC391" s="48" t="s">
        <v>857</v>
      </c>
      <c r="AD391" s="49"/>
    </row>
    <row r="392" spans="2:30" x14ac:dyDescent="0.15">
      <c r="B392" s="38" t="s">
        <v>0</v>
      </c>
      <c r="C392" s="39" t="s">
        <v>0</v>
      </c>
      <c r="D392" s="39"/>
      <c r="E392" s="39"/>
      <c r="F392" s="40"/>
      <c r="G392" s="40"/>
      <c r="H392" s="41"/>
      <c r="I392" s="42"/>
      <c r="J392" s="43"/>
      <c r="K392" s="41"/>
      <c r="L392" s="42"/>
      <c r="M392" s="43"/>
      <c r="N392" s="41"/>
      <c r="O392" s="42"/>
      <c r="P392" s="43"/>
      <c r="Q392" s="41"/>
      <c r="R392" s="42"/>
      <c r="S392" s="43"/>
      <c r="T392" s="44"/>
      <c r="U392" s="45"/>
      <c r="V392" s="43"/>
      <c r="W392" s="44"/>
      <c r="X392" s="45"/>
      <c r="Y392" s="46"/>
      <c r="Z392" s="47"/>
      <c r="AA392" s="46"/>
      <c r="AB392" s="48"/>
      <c r="AC392" s="48"/>
      <c r="AD392" s="49"/>
    </row>
    <row r="393" spans="2:30" x14ac:dyDescent="0.15">
      <c r="B393" s="38" t="s">
        <v>1135</v>
      </c>
      <c r="C393" s="39" t="s">
        <v>513</v>
      </c>
      <c r="D393" s="39" t="s">
        <v>949</v>
      </c>
      <c r="E393" s="39"/>
      <c r="F393" s="40" t="s">
        <v>859</v>
      </c>
      <c r="G393" s="40" t="s">
        <v>873</v>
      </c>
      <c r="H393" s="41">
        <v>100000</v>
      </c>
      <c r="I393" s="42">
        <v>0</v>
      </c>
      <c r="J393" s="43">
        <v>0</v>
      </c>
      <c r="K393" s="41">
        <v>0</v>
      </c>
      <c r="L393" s="42">
        <v>0</v>
      </c>
      <c r="M393" s="43">
        <v>0</v>
      </c>
      <c r="N393" s="41">
        <v>0</v>
      </c>
      <c r="O393" s="42">
        <v>0</v>
      </c>
      <c r="P393" s="43">
        <v>0</v>
      </c>
      <c r="Q393" s="41">
        <v>0</v>
      </c>
      <c r="R393" s="42">
        <v>0</v>
      </c>
      <c r="S393" s="43">
        <v>0</v>
      </c>
      <c r="T393" s="44">
        <v>0</v>
      </c>
      <c r="U393" s="45">
        <v>0</v>
      </c>
      <c r="V393" s="43">
        <v>0</v>
      </c>
      <c r="W393" s="44">
        <v>0</v>
      </c>
      <c r="X393" s="45">
        <v>100000</v>
      </c>
      <c r="Y393" s="46">
        <v>100</v>
      </c>
      <c r="Z393" s="47">
        <f t="shared" si="12"/>
        <v>100000</v>
      </c>
      <c r="AA393" s="46">
        <f t="shared" si="13"/>
        <v>100</v>
      </c>
      <c r="AB393" s="48" t="s">
        <v>887</v>
      </c>
      <c r="AC393" s="48" t="s">
        <v>857</v>
      </c>
      <c r="AD393" s="49"/>
    </row>
    <row r="394" spans="2:30" x14ac:dyDescent="0.15">
      <c r="B394" s="38" t="s">
        <v>514</v>
      </c>
      <c r="C394" s="39" t="s">
        <v>515</v>
      </c>
      <c r="D394" s="39" t="s">
        <v>949</v>
      </c>
      <c r="E394" s="39" t="s">
        <v>1220</v>
      </c>
      <c r="F394" s="40" t="s">
        <v>859</v>
      </c>
      <c r="G394" s="40" t="s">
        <v>873</v>
      </c>
      <c r="H394" s="41">
        <v>50000</v>
      </c>
      <c r="I394" s="42">
        <v>0</v>
      </c>
      <c r="J394" s="43">
        <v>0</v>
      </c>
      <c r="K394" s="41">
        <v>0</v>
      </c>
      <c r="L394" s="42">
        <v>0</v>
      </c>
      <c r="M394" s="43">
        <v>0</v>
      </c>
      <c r="N394" s="41">
        <v>0</v>
      </c>
      <c r="O394" s="42">
        <v>0</v>
      </c>
      <c r="P394" s="43">
        <v>0</v>
      </c>
      <c r="Q394" s="41">
        <v>0</v>
      </c>
      <c r="R394" s="42">
        <v>0</v>
      </c>
      <c r="S394" s="43">
        <v>0</v>
      </c>
      <c r="T394" s="44">
        <v>0</v>
      </c>
      <c r="U394" s="45">
        <v>0</v>
      </c>
      <c r="V394" s="43">
        <v>0</v>
      </c>
      <c r="W394" s="44">
        <v>0</v>
      </c>
      <c r="X394" s="45">
        <v>50000</v>
      </c>
      <c r="Y394" s="46">
        <v>100</v>
      </c>
      <c r="Z394" s="47">
        <f t="shared" si="12"/>
        <v>50000</v>
      </c>
      <c r="AA394" s="46">
        <f t="shared" si="13"/>
        <v>100</v>
      </c>
      <c r="AB394" s="48" t="s">
        <v>887</v>
      </c>
      <c r="AC394" s="48" t="s">
        <v>857</v>
      </c>
      <c r="AD394" s="49"/>
    </row>
    <row r="395" spans="2:30" x14ac:dyDescent="0.15">
      <c r="B395" s="38" t="s">
        <v>516</v>
      </c>
      <c r="C395" s="39" t="s">
        <v>517</v>
      </c>
      <c r="D395" s="39" t="s">
        <v>949</v>
      </c>
      <c r="E395" s="39" t="s">
        <v>1221</v>
      </c>
      <c r="F395" s="40" t="s">
        <v>859</v>
      </c>
      <c r="G395" s="40" t="s">
        <v>873</v>
      </c>
      <c r="H395" s="41">
        <v>50000</v>
      </c>
      <c r="I395" s="42">
        <v>0</v>
      </c>
      <c r="J395" s="43">
        <v>0</v>
      </c>
      <c r="K395" s="41">
        <v>0</v>
      </c>
      <c r="L395" s="42">
        <v>0</v>
      </c>
      <c r="M395" s="43">
        <v>0</v>
      </c>
      <c r="N395" s="41">
        <v>0</v>
      </c>
      <c r="O395" s="42">
        <v>0</v>
      </c>
      <c r="P395" s="43">
        <v>0</v>
      </c>
      <c r="Q395" s="41">
        <v>0</v>
      </c>
      <c r="R395" s="42">
        <v>0</v>
      </c>
      <c r="S395" s="43">
        <v>0</v>
      </c>
      <c r="T395" s="44">
        <v>0</v>
      </c>
      <c r="U395" s="45">
        <v>0</v>
      </c>
      <c r="V395" s="43">
        <v>0</v>
      </c>
      <c r="W395" s="44">
        <v>0</v>
      </c>
      <c r="X395" s="45">
        <v>50000</v>
      </c>
      <c r="Y395" s="46">
        <v>100</v>
      </c>
      <c r="Z395" s="47">
        <f t="shared" si="12"/>
        <v>50000</v>
      </c>
      <c r="AA395" s="46">
        <f t="shared" si="13"/>
        <v>100</v>
      </c>
      <c r="AB395" s="48" t="s">
        <v>887</v>
      </c>
      <c r="AC395" s="48" t="s">
        <v>857</v>
      </c>
      <c r="AD395" s="49"/>
    </row>
    <row r="396" spans="2:30" x14ac:dyDescent="0.15">
      <c r="B396" s="38" t="s">
        <v>0</v>
      </c>
      <c r="C396" s="39" t="s">
        <v>0</v>
      </c>
      <c r="D396" s="39"/>
      <c r="E396" s="39"/>
      <c r="F396" s="40"/>
      <c r="G396" s="40"/>
      <c r="H396" s="41"/>
      <c r="I396" s="42"/>
      <c r="J396" s="43"/>
      <c r="K396" s="41"/>
      <c r="L396" s="42"/>
      <c r="M396" s="43"/>
      <c r="N396" s="41"/>
      <c r="O396" s="42"/>
      <c r="P396" s="43"/>
      <c r="Q396" s="41"/>
      <c r="R396" s="42"/>
      <c r="S396" s="43"/>
      <c r="T396" s="44"/>
      <c r="U396" s="45"/>
      <c r="V396" s="43"/>
      <c r="W396" s="44"/>
      <c r="X396" s="45"/>
      <c r="Y396" s="46"/>
      <c r="Z396" s="47"/>
      <c r="AA396" s="46"/>
      <c r="AB396" s="48"/>
      <c r="AC396" s="48"/>
      <c r="AD396" s="49"/>
    </row>
    <row r="397" spans="2:30" x14ac:dyDescent="0.15">
      <c r="B397" s="38" t="s">
        <v>1136</v>
      </c>
      <c r="C397" s="39" t="s">
        <v>518</v>
      </c>
      <c r="D397" s="39" t="s">
        <v>964</v>
      </c>
      <c r="E397" s="39"/>
      <c r="F397" s="40" t="s">
        <v>860</v>
      </c>
      <c r="G397" s="40" t="s">
        <v>873</v>
      </c>
      <c r="H397" s="41">
        <v>1059170</v>
      </c>
      <c r="I397" s="42">
        <v>0</v>
      </c>
      <c r="J397" s="43">
        <v>0</v>
      </c>
      <c r="K397" s="41">
        <v>0</v>
      </c>
      <c r="L397" s="42">
        <v>794113</v>
      </c>
      <c r="M397" s="43">
        <v>150764</v>
      </c>
      <c r="N397" s="41">
        <v>944877</v>
      </c>
      <c r="O397" s="42">
        <v>0</v>
      </c>
      <c r="P397" s="43">
        <v>0</v>
      </c>
      <c r="Q397" s="41">
        <v>0</v>
      </c>
      <c r="R397" s="42">
        <v>22459</v>
      </c>
      <c r="S397" s="43">
        <v>27069</v>
      </c>
      <c r="T397" s="44">
        <v>49528</v>
      </c>
      <c r="U397" s="45">
        <v>816572</v>
      </c>
      <c r="V397" s="43">
        <v>177833</v>
      </c>
      <c r="W397" s="44">
        <v>994405</v>
      </c>
      <c r="X397" s="45">
        <v>64765</v>
      </c>
      <c r="Y397" s="46">
        <v>6.11</v>
      </c>
      <c r="Z397" s="47">
        <f t="shared" si="12"/>
        <v>242598</v>
      </c>
      <c r="AA397" s="46">
        <f t="shared" si="13"/>
        <v>22.9</v>
      </c>
      <c r="AB397" s="48" t="s">
        <v>887</v>
      </c>
      <c r="AC397" s="48" t="s">
        <v>857</v>
      </c>
      <c r="AD397" s="49"/>
    </row>
    <row r="398" spans="2:30" x14ac:dyDescent="0.15">
      <c r="B398" s="38" t="s">
        <v>519</v>
      </c>
      <c r="C398" s="39" t="s">
        <v>520</v>
      </c>
      <c r="D398" s="39" t="s">
        <v>964</v>
      </c>
      <c r="E398" s="39" t="s">
        <v>1220</v>
      </c>
      <c r="F398" s="40" t="s">
        <v>860</v>
      </c>
      <c r="G398" s="40" t="s">
        <v>873</v>
      </c>
      <c r="H398" s="41">
        <v>559170</v>
      </c>
      <c r="I398" s="42">
        <v>0</v>
      </c>
      <c r="J398" s="43">
        <v>0</v>
      </c>
      <c r="K398" s="41">
        <v>0</v>
      </c>
      <c r="L398" s="42">
        <v>422180</v>
      </c>
      <c r="M398" s="43">
        <v>82853</v>
      </c>
      <c r="N398" s="41">
        <v>505033</v>
      </c>
      <c r="O398" s="42">
        <v>0</v>
      </c>
      <c r="P398" s="43">
        <v>0</v>
      </c>
      <c r="Q398" s="41">
        <v>0</v>
      </c>
      <c r="R398" s="42">
        <v>10639</v>
      </c>
      <c r="S398" s="43">
        <v>14605</v>
      </c>
      <c r="T398" s="44">
        <v>25244</v>
      </c>
      <c r="U398" s="45">
        <v>432819</v>
      </c>
      <c r="V398" s="43">
        <v>97458</v>
      </c>
      <c r="W398" s="44">
        <v>530277</v>
      </c>
      <c r="X398" s="45">
        <v>28893</v>
      </c>
      <c r="Y398" s="46">
        <v>5.17</v>
      </c>
      <c r="Z398" s="47">
        <f t="shared" si="12"/>
        <v>126351</v>
      </c>
      <c r="AA398" s="46">
        <f t="shared" si="13"/>
        <v>22.6</v>
      </c>
      <c r="AB398" s="48" t="s">
        <v>887</v>
      </c>
      <c r="AC398" s="48" t="s">
        <v>857</v>
      </c>
      <c r="AD398" s="49"/>
    </row>
    <row r="399" spans="2:30" x14ac:dyDescent="0.15">
      <c r="B399" s="38" t="s">
        <v>521</v>
      </c>
      <c r="C399" s="39" t="s">
        <v>522</v>
      </c>
      <c r="D399" s="39" t="s">
        <v>964</v>
      </c>
      <c r="E399" s="39" t="s">
        <v>1221</v>
      </c>
      <c r="F399" s="40" t="s">
        <v>860</v>
      </c>
      <c r="G399" s="40" t="s">
        <v>873</v>
      </c>
      <c r="H399" s="41">
        <v>500000</v>
      </c>
      <c r="I399" s="42">
        <v>0</v>
      </c>
      <c r="J399" s="43">
        <v>0</v>
      </c>
      <c r="K399" s="41">
        <v>0</v>
      </c>
      <c r="L399" s="42">
        <v>371933</v>
      </c>
      <c r="M399" s="43">
        <v>67911</v>
      </c>
      <c r="N399" s="41">
        <v>439844</v>
      </c>
      <c r="O399" s="42">
        <v>0</v>
      </c>
      <c r="P399" s="43">
        <v>0</v>
      </c>
      <c r="Q399" s="41">
        <v>0</v>
      </c>
      <c r="R399" s="42">
        <v>11820</v>
      </c>
      <c r="S399" s="43">
        <v>12464</v>
      </c>
      <c r="T399" s="44">
        <v>24284</v>
      </c>
      <c r="U399" s="45">
        <v>383753</v>
      </c>
      <c r="V399" s="43">
        <v>80375</v>
      </c>
      <c r="W399" s="44">
        <v>464128</v>
      </c>
      <c r="X399" s="45">
        <v>35872</v>
      </c>
      <c r="Y399" s="46">
        <v>7.17</v>
      </c>
      <c r="Z399" s="47">
        <f t="shared" si="12"/>
        <v>116247</v>
      </c>
      <c r="AA399" s="46">
        <f t="shared" si="13"/>
        <v>23.25</v>
      </c>
      <c r="AB399" s="48" t="s">
        <v>887</v>
      </c>
      <c r="AC399" s="48" t="s">
        <v>857</v>
      </c>
      <c r="AD399" s="49"/>
    </row>
    <row r="400" spans="2:30" x14ac:dyDescent="0.15">
      <c r="B400" s="38" t="s">
        <v>0</v>
      </c>
      <c r="C400" s="39" t="s">
        <v>0</v>
      </c>
      <c r="D400" s="39"/>
      <c r="E400" s="39"/>
      <c r="F400" s="40"/>
      <c r="G400" s="40"/>
      <c r="H400" s="41"/>
      <c r="I400" s="42"/>
      <c r="J400" s="43"/>
      <c r="K400" s="41"/>
      <c r="L400" s="42"/>
      <c r="M400" s="43"/>
      <c r="N400" s="41"/>
      <c r="O400" s="42"/>
      <c r="P400" s="43"/>
      <c r="Q400" s="41"/>
      <c r="R400" s="42"/>
      <c r="S400" s="43"/>
      <c r="T400" s="44"/>
      <c r="U400" s="45"/>
      <c r="V400" s="43"/>
      <c r="W400" s="44"/>
      <c r="X400" s="45"/>
      <c r="Y400" s="46"/>
      <c r="Z400" s="47"/>
      <c r="AA400" s="46"/>
      <c r="AB400" s="48"/>
      <c r="AC400" s="48"/>
      <c r="AD400" s="49"/>
    </row>
    <row r="401" spans="2:30" x14ac:dyDescent="0.15">
      <c r="B401" s="38" t="s">
        <v>1137</v>
      </c>
      <c r="C401" s="39" t="s">
        <v>523</v>
      </c>
      <c r="D401" s="39" t="s">
        <v>967</v>
      </c>
      <c r="E401" s="39"/>
      <c r="F401" s="40" t="s">
        <v>859</v>
      </c>
      <c r="G401" s="40" t="s">
        <v>867</v>
      </c>
      <c r="H401" s="41">
        <v>1220000</v>
      </c>
      <c r="I401" s="42">
        <v>0</v>
      </c>
      <c r="J401" s="43">
        <v>0</v>
      </c>
      <c r="K401" s="41">
        <v>0</v>
      </c>
      <c r="L401" s="42">
        <v>662844</v>
      </c>
      <c r="M401" s="43">
        <v>103575</v>
      </c>
      <c r="N401" s="41">
        <v>766419</v>
      </c>
      <c r="O401" s="42">
        <v>0</v>
      </c>
      <c r="P401" s="43">
        <v>0</v>
      </c>
      <c r="Q401" s="41">
        <v>0</v>
      </c>
      <c r="R401" s="42">
        <v>5720</v>
      </c>
      <c r="S401" s="43">
        <v>36054</v>
      </c>
      <c r="T401" s="44">
        <v>41774</v>
      </c>
      <c r="U401" s="45">
        <v>668564</v>
      </c>
      <c r="V401" s="43">
        <v>139629</v>
      </c>
      <c r="W401" s="44">
        <v>808193</v>
      </c>
      <c r="X401" s="45">
        <v>411807</v>
      </c>
      <c r="Y401" s="46">
        <v>33.75</v>
      </c>
      <c r="Z401" s="47">
        <f t="shared" si="12"/>
        <v>551436</v>
      </c>
      <c r="AA401" s="46">
        <f t="shared" si="13"/>
        <v>45.2</v>
      </c>
      <c r="AB401" s="48" t="s">
        <v>887</v>
      </c>
      <c r="AC401" s="48" t="s">
        <v>857</v>
      </c>
      <c r="AD401" s="49"/>
    </row>
    <row r="402" spans="2:30" x14ac:dyDescent="0.15">
      <c r="B402" s="38" t="s">
        <v>524</v>
      </c>
      <c r="C402" s="39" t="s">
        <v>525</v>
      </c>
      <c r="D402" s="39" t="s">
        <v>967</v>
      </c>
      <c r="E402" s="39" t="s">
        <v>1220</v>
      </c>
      <c r="F402" s="40" t="s">
        <v>859</v>
      </c>
      <c r="G402" s="40" t="s">
        <v>867</v>
      </c>
      <c r="H402" s="41">
        <v>610000</v>
      </c>
      <c r="I402" s="42">
        <v>0</v>
      </c>
      <c r="J402" s="43">
        <v>0</v>
      </c>
      <c r="K402" s="41">
        <v>0</v>
      </c>
      <c r="L402" s="42">
        <v>323599</v>
      </c>
      <c r="M402" s="43">
        <v>52773</v>
      </c>
      <c r="N402" s="41">
        <v>376372</v>
      </c>
      <c r="O402" s="42">
        <v>0</v>
      </c>
      <c r="P402" s="43">
        <v>0</v>
      </c>
      <c r="Q402" s="41">
        <v>0</v>
      </c>
      <c r="R402" s="42">
        <v>2640</v>
      </c>
      <c r="S402" s="43">
        <v>18928</v>
      </c>
      <c r="T402" s="44">
        <v>21568</v>
      </c>
      <c r="U402" s="45">
        <v>326239</v>
      </c>
      <c r="V402" s="43">
        <v>71701</v>
      </c>
      <c r="W402" s="44">
        <v>397940</v>
      </c>
      <c r="X402" s="45">
        <v>212060</v>
      </c>
      <c r="Y402" s="46">
        <v>34.76</v>
      </c>
      <c r="Z402" s="47">
        <f t="shared" si="12"/>
        <v>283761</v>
      </c>
      <c r="AA402" s="46">
        <f t="shared" si="13"/>
        <v>46.52</v>
      </c>
      <c r="AB402" s="48" t="s">
        <v>887</v>
      </c>
      <c r="AC402" s="48" t="s">
        <v>857</v>
      </c>
      <c r="AD402" s="49"/>
    </row>
    <row r="403" spans="2:30" x14ac:dyDescent="0.15">
      <c r="B403" s="38" t="s">
        <v>526</v>
      </c>
      <c r="C403" s="39" t="s">
        <v>527</v>
      </c>
      <c r="D403" s="39" t="s">
        <v>967</v>
      </c>
      <c r="E403" s="39" t="s">
        <v>1221</v>
      </c>
      <c r="F403" s="40" t="s">
        <v>859</v>
      </c>
      <c r="G403" s="40" t="s">
        <v>867</v>
      </c>
      <c r="H403" s="41">
        <v>610000</v>
      </c>
      <c r="I403" s="42">
        <v>0</v>
      </c>
      <c r="J403" s="43">
        <v>0</v>
      </c>
      <c r="K403" s="41">
        <v>0</v>
      </c>
      <c r="L403" s="42">
        <v>339245</v>
      </c>
      <c r="M403" s="43">
        <v>50802</v>
      </c>
      <c r="N403" s="41">
        <v>390047</v>
      </c>
      <c r="O403" s="42">
        <v>0</v>
      </c>
      <c r="P403" s="43">
        <v>0</v>
      </c>
      <c r="Q403" s="41">
        <v>0</v>
      </c>
      <c r="R403" s="42">
        <v>3080</v>
      </c>
      <c r="S403" s="43">
        <v>17126</v>
      </c>
      <c r="T403" s="44">
        <v>20206</v>
      </c>
      <c r="U403" s="45">
        <v>342325</v>
      </c>
      <c r="V403" s="43">
        <v>67928</v>
      </c>
      <c r="W403" s="44">
        <v>410253</v>
      </c>
      <c r="X403" s="45">
        <v>199747</v>
      </c>
      <c r="Y403" s="46">
        <v>32.75</v>
      </c>
      <c r="Z403" s="47">
        <f t="shared" si="12"/>
        <v>267675</v>
      </c>
      <c r="AA403" s="46">
        <f t="shared" si="13"/>
        <v>43.88</v>
      </c>
      <c r="AB403" s="48" t="s">
        <v>887</v>
      </c>
      <c r="AC403" s="48" t="s">
        <v>857</v>
      </c>
      <c r="AD403" s="49"/>
    </row>
    <row r="404" spans="2:30" x14ac:dyDescent="0.15">
      <c r="B404" s="38" t="s">
        <v>0</v>
      </c>
      <c r="C404" s="39" t="s">
        <v>0</v>
      </c>
      <c r="D404" s="39"/>
      <c r="E404" s="39"/>
      <c r="F404" s="40"/>
      <c r="G404" s="40"/>
      <c r="H404" s="41"/>
      <c r="I404" s="42"/>
      <c r="J404" s="43"/>
      <c r="K404" s="41"/>
      <c r="L404" s="42"/>
      <c r="M404" s="43"/>
      <c r="N404" s="41"/>
      <c r="O404" s="42"/>
      <c r="P404" s="43"/>
      <c r="Q404" s="41"/>
      <c r="R404" s="42"/>
      <c r="S404" s="43"/>
      <c r="T404" s="44"/>
      <c r="U404" s="45"/>
      <c r="V404" s="43"/>
      <c r="W404" s="44"/>
      <c r="X404" s="45"/>
      <c r="Y404" s="46"/>
      <c r="Z404" s="47"/>
      <c r="AA404" s="46"/>
      <c r="AB404" s="48"/>
      <c r="AC404" s="48"/>
      <c r="AD404" s="49"/>
    </row>
    <row r="405" spans="2:30" x14ac:dyDescent="0.15">
      <c r="B405" s="38" t="s">
        <v>1138</v>
      </c>
      <c r="C405" s="39" t="s">
        <v>528</v>
      </c>
      <c r="D405" s="39" t="s">
        <v>889</v>
      </c>
      <c r="E405" s="39"/>
      <c r="F405" s="40" t="s">
        <v>861</v>
      </c>
      <c r="G405" s="40" t="s">
        <v>866</v>
      </c>
      <c r="H405" s="41">
        <v>2527000</v>
      </c>
      <c r="I405" s="42">
        <v>0</v>
      </c>
      <c r="J405" s="43">
        <v>0</v>
      </c>
      <c r="K405" s="41">
        <v>0</v>
      </c>
      <c r="L405" s="42">
        <v>651308</v>
      </c>
      <c r="M405" s="43">
        <v>129093</v>
      </c>
      <c r="N405" s="41">
        <v>780401</v>
      </c>
      <c r="O405" s="42">
        <v>1052331</v>
      </c>
      <c r="P405" s="43">
        <v>0</v>
      </c>
      <c r="Q405" s="41">
        <v>1052331</v>
      </c>
      <c r="R405" s="42">
        <v>160643</v>
      </c>
      <c r="S405" s="43">
        <v>466778</v>
      </c>
      <c r="T405" s="44">
        <v>627421</v>
      </c>
      <c r="U405" s="45">
        <v>1864282</v>
      </c>
      <c r="V405" s="43">
        <v>595871</v>
      </c>
      <c r="W405" s="44">
        <v>2460153</v>
      </c>
      <c r="X405" s="45">
        <v>66847</v>
      </c>
      <c r="Y405" s="46">
        <v>2.65</v>
      </c>
      <c r="Z405" s="47">
        <f t="shared" si="12"/>
        <v>662718</v>
      </c>
      <c r="AA405" s="46">
        <f t="shared" si="13"/>
        <v>26.23</v>
      </c>
      <c r="AB405" s="48" t="s">
        <v>874</v>
      </c>
      <c r="AC405" s="48" t="s">
        <v>857</v>
      </c>
      <c r="AD405" s="49"/>
    </row>
    <row r="406" spans="2:30" x14ac:dyDescent="0.15">
      <c r="B406" s="38" t="s">
        <v>529</v>
      </c>
      <c r="C406" s="39" t="s">
        <v>530</v>
      </c>
      <c r="D406" s="39" t="s">
        <v>889</v>
      </c>
      <c r="E406" s="39" t="s">
        <v>1221</v>
      </c>
      <c r="F406" s="40" t="s">
        <v>861</v>
      </c>
      <c r="G406" s="40" t="s">
        <v>866</v>
      </c>
      <c r="H406" s="41">
        <v>2527000</v>
      </c>
      <c r="I406" s="42">
        <v>0</v>
      </c>
      <c r="J406" s="43">
        <v>0</v>
      </c>
      <c r="K406" s="41">
        <v>0</v>
      </c>
      <c r="L406" s="42">
        <v>651308</v>
      </c>
      <c r="M406" s="43">
        <v>129093</v>
      </c>
      <c r="N406" s="41">
        <v>780401</v>
      </c>
      <c r="O406" s="42">
        <v>1052331</v>
      </c>
      <c r="P406" s="43">
        <v>0</v>
      </c>
      <c r="Q406" s="41">
        <v>1052331</v>
      </c>
      <c r="R406" s="42">
        <v>160643</v>
      </c>
      <c r="S406" s="43">
        <v>466778</v>
      </c>
      <c r="T406" s="44">
        <v>627421</v>
      </c>
      <c r="U406" s="45">
        <v>1864282</v>
      </c>
      <c r="V406" s="43">
        <v>595871</v>
      </c>
      <c r="W406" s="44">
        <v>2460153</v>
      </c>
      <c r="X406" s="45">
        <v>66847</v>
      </c>
      <c r="Y406" s="46">
        <v>2.65</v>
      </c>
      <c r="Z406" s="47">
        <f t="shared" si="12"/>
        <v>662718</v>
      </c>
      <c r="AA406" s="46">
        <f t="shared" si="13"/>
        <v>26.23</v>
      </c>
      <c r="AB406" s="48" t="s">
        <v>874</v>
      </c>
      <c r="AC406" s="48" t="s">
        <v>857</v>
      </c>
      <c r="AD406" s="49"/>
    </row>
    <row r="407" spans="2:30" x14ac:dyDescent="0.15">
      <c r="B407" s="38" t="s">
        <v>0</v>
      </c>
      <c r="C407" s="39" t="s">
        <v>0</v>
      </c>
      <c r="D407" s="39"/>
      <c r="E407" s="39"/>
      <c r="F407" s="40"/>
      <c r="G407" s="40"/>
      <c r="H407" s="41"/>
      <c r="I407" s="42"/>
      <c r="J407" s="43"/>
      <c r="K407" s="41"/>
      <c r="L407" s="42"/>
      <c r="M407" s="43"/>
      <c r="N407" s="41"/>
      <c r="O407" s="42"/>
      <c r="P407" s="43"/>
      <c r="Q407" s="41"/>
      <c r="R407" s="42"/>
      <c r="S407" s="43"/>
      <c r="T407" s="44"/>
      <c r="U407" s="45"/>
      <c r="V407" s="43"/>
      <c r="W407" s="44"/>
      <c r="X407" s="45"/>
      <c r="Y407" s="46"/>
      <c r="Z407" s="47"/>
      <c r="AA407" s="46"/>
      <c r="AB407" s="48"/>
      <c r="AC407" s="48"/>
      <c r="AD407" s="49"/>
    </row>
    <row r="408" spans="2:30" x14ac:dyDescent="0.15">
      <c r="B408" s="38" t="s">
        <v>1139</v>
      </c>
      <c r="C408" s="39" t="s">
        <v>531</v>
      </c>
      <c r="D408" s="39" t="s">
        <v>930</v>
      </c>
      <c r="E408" s="39"/>
      <c r="F408" s="40" t="s">
        <v>861</v>
      </c>
      <c r="G408" s="40" t="s">
        <v>873</v>
      </c>
      <c r="H408" s="41">
        <v>1305000</v>
      </c>
      <c r="I408" s="42">
        <v>0</v>
      </c>
      <c r="J408" s="43">
        <v>0</v>
      </c>
      <c r="K408" s="41">
        <v>0</v>
      </c>
      <c r="L408" s="42">
        <v>893485</v>
      </c>
      <c r="M408" s="43">
        <v>168933</v>
      </c>
      <c r="N408" s="41">
        <v>1062418</v>
      </c>
      <c r="O408" s="42">
        <v>0</v>
      </c>
      <c r="P408" s="43">
        <v>0</v>
      </c>
      <c r="Q408" s="41">
        <v>0</v>
      </c>
      <c r="R408" s="42">
        <v>0</v>
      </c>
      <c r="S408" s="43">
        <v>30405</v>
      </c>
      <c r="T408" s="44">
        <v>30405</v>
      </c>
      <c r="U408" s="45">
        <v>893485</v>
      </c>
      <c r="V408" s="43">
        <v>199338</v>
      </c>
      <c r="W408" s="44">
        <v>1092823</v>
      </c>
      <c r="X408" s="45">
        <v>212177</v>
      </c>
      <c r="Y408" s="46">
        <v>16.260000000000002</v>
      </c>
      <c r="Z408" s="47">
        <f t="shared" si="12"/>
        <v>411515</v>
      </c>
      <c r="AA408" s="46">
        <f t="shared" si="13"/>
        <v>31.53</v>
      </c>
      <c r="AB408" s="48" t="s">
        <v>887</v>
      </c>
      <c r="AC408" s="48" t="s">
        <v>857</v>
      </c>
      <c r="AD408" s="49"/>
    </row>
    <row r="409" spans="2:30" x14ac:dyDescent="0.15">
      <c r="B409" s="38" t="s">
        <v>532</v>
      </c>
      <c r="C409" s="39" t="s">
        <v>533</v>
      </c>
      <c r="D409" s="39" t="s">
        <v>930</v>
      </c>
      <c r="E409" s="39" t="s">
        <v>1220</v>
      </c>
      <c r="F409" s="40" t="s">
        <v>861</v>
      </c>
      <c r="G409" s="40" t="s">
        <v>873</v>
      </c>
      <c r="H409" s="41">
        <v>627000</v>
      </c>
      <c r="I409" s="42">
        <v>0</v>
      </c>
      <c r="J409" s="43">
        <v>0</v>
      </c>
      <c r="K409" s="41">
        <v>0</v>
      </c>
      <c r="L409" s="42">
        <v>423865</v>
      </c>
      <c r="M409" s="43">
        <v>83185</v>
      </c>
      <c r="N409" s="41">
        <v>507050</v>
      </c>
      <c r="O409" s="42">
        <v>0</v>
      </c>
      <c r="P409" s="43">
        <v>0</v>
      </c>
      <c r="Q409" s="41">
        <v>0</v>
      </c>
      <c r="R409" s="42">
        <v>0</v>
      </c>
      <c r="S409" s="43">
        <v>14664</v>
      </c>
      <c r="T409" s="44">
        <v>14664</v>
      </c>
      <c r="U409" s="45">
        <v>423865</v>
      </c>
      <c r="V409" s="43">
        <v>97849</v>
      </c>
      <c r="W409" s="44">
        <v>521714</v>
      </c>
      <c r="X409" s="45">
        <v>105286</v>
      </c>
      <c r="Y409" s="46">
        <v>16.79</v>
      </c>
      <c r="Z409" s="47">
        <f t="shared" si="12"/>
        <v>203135</v>
      </c>
      <c r="AA409" s="46">
        <f t="shared" si="13"/>
        <v>32.4</v>
      </c>
      <c r="AB409" s="48" t="s">
        <v>887</v>
      </c>
      <c r="AC409" s="48" t="s">
        <v>857</v>
      </c>
      <c r="AD409" s="49"/>
    </row>
    <row r="410" spans="2:30" x14ac:dyDescent="0.15">
      <c r="B410" s="38" t="s">
        <v>534</v>
      </c>
      <c r="C410" s="39" t="s">
        <v>535</v>
      </c>
      <c r="D410" s="39" t="s">
        <v>930</v>
      </c>
      <c r="E410" s="39" t="s">
        <v>1221</v>
      </c>
      <c r="F410" s="40" t="s">
        <v>861</v>
      </c>
      <c r="G410" s="40" t="s">
        <v>873</v>
      </c>
      <c r="H410" s="41">
        <v>678000</v>
      </c>
      <c r="I410" s="42">
        <v>0</v>
      </c>
      <c r="J410" s="43">
        <v>0</v>
      </c>
      <c r="K410" s="41">
        <v>0</v>
      </c>
      <c r="L410" s="42">
        <v>469620</v>
      </c>
      <c r="M410" s="43">
        <v>85748</v>
      </c>
      <c r="N410" s="41">
        <v>555368</v>
      </c>
      <c r="O410" s="42">
        <v>0</v>
      </c>
      <c r="P410" s="43">
        <v>0</v>
      </c>
      <c r="Q410" s="41">
        <v>0</v>
      </c>
      <c r="R410" s="42">
        <v>0</v>
      </c>
      <c r="S410" s="43">
        <v>15741</v>
      </c>
      <c r="T410" s="44">
        <v>15741</v>
      </c>
      <c r="U410" s="45">
        <v>469620</v>
      </c>
      <c r="V410" s="43">
        <v>101489</v>
      </c>
      <c r="W410" s="44">
        <v>571109</v>
      </c>
      <c r="X410" s="45">
        <v>106891</v>
      </c>
      <c r="Y410" s="46">
        <v>15.77</v>
      </c>
      <c r="Z410" s="47">
        <f t="shared" si="12"/>
        <v>208380</v>
      </c>
      <c r="AA410" s="46">
        <f t="shared" si="13"/>
        <v>30.73</v>
      </c>
      <c r="AB410" s="48" t="s">
        <v>887</v>
      </c>
      <c r="AC410" s="48" t="s">
        <v>857</v>
      </c>
      <c r="AD410" s="49"/>
    </row>
    <row r="411" spans="2:30" x14ac:dyDescent="0.15">
      <c r="B411" s="38" t="s">
        <v>0</v>
      </c>
      <c r="C411" s="39" t="s">
        <v>0</v>
      </c>
      <c r="D411" s="39"/>
      <c r="E411" s="39"/>
      <c r="F411" s="40"/>
      <c r="G411" s="40"/>
      <c r="H411" s="41"/>
      <c r="I411" s="42"/>
      <c r="J411" s="43"/>
      <c r="K411" s="41"/>
      <c r="L411" s="42"/>
      <c r="M411" s="43"/>
      <c r="N411" s="41"/>
      <c r="O411" s="42"/>
      <c r="P411" s="43"/>
      <c r="Q411" s="41"/>
      <c r="R411" s="42"/>
      <c r="S411" s="43"/>
      <c r="T411" s="44"/>
      <c r="U411" s="45"/>
      <c r="V411" s="43"/>
      <c r="W411" s="44"/>
      <c r="X411" s="45"/>
      <c r="Y411" s="46"/>
      <c r="Z411" s="47"/>
      <c r="AA411" s="46"/>
      <c r="AB411" s="48"/>
      <c r="AC411" s="48"/>
      <c r="AD411" s="49"/>
    </row>
    <row r="412" spans="2:30" x14ac:dyDescent="0.15">
      <c r="B412" s="38" t="s">
        <v>1140</v>
      </c>
      <c r="C412" s="39" t="s">
        <v>536</v>
      </c>
      <c r="D412" s="39" t="s">
        <v>979</v>
      </c>
      <c r="E412" s="39"/>
      <c r="F412" s="40" t="s">
        <v>861</v>
      </c>
      <c r="G412" s="40" t="s">
        <v>865</v>
      </c>
      <c r="H412" s="41">
        <v>1100000</v>
      </c>
      <c r="I412" s="42">
        <v>0</v>
      </c>
      <c r="J412" s="43">
        <v>0</v>
      </c>
      <c r="K412" s="41">
        <v>0</v>
      </c>
      <c r="L412" s="42">
        <v>559084</v>
      </c>
      <c r="M412" s="43">
        <v>133771</v>
      </c>
      <c r="N412" s="41">
        <v>692855</v>
      </c>
      <c r="O412" s="42">
        <v>0</v>
      </c>
      <c r="P412" s="43">
        <v>0</v>
      </c>
      <c r="Q412" s="41">
        <v>0</v>
      </c>
      <c r="R412" s="42">
        <v>27022</v>
      </c>
      <c r="S412" s="43">
        <v>50938</v>
      </c>
      <c r="T412" s="44">
        <v>77960</v>
      </c>
      <c r="U412" s="45">
        <v>586106</v>
      </c>
      <c r="V412" s="43">
        <v>184709</v>
      </c>
      <c r="W412" s="44">
        <v>770815</v>
      </c>
      <c r="X412" s="45">
        <v>329185</v>
      </c>
      <c r="Y412" s="46">
        <v>29.93</v>
      </c>
      <c r="Z412" s="47">
        <f t="shared" si="12"/>
        <v>513894</v>
      </c>
      <c r="AA412" s="46">
        <f t="shared" si="13"/>
        <v>46.72</v>
      </c>
      <c r="AB412" s="48" t="s">
        <v>877</v>
      </c>
      <c r="AC412" s="48" t="s">
        <v>857</v>
      </c>
      <c r="AD412" s="49"/>
    </row>
    <row r="413" spans="2:30" x14ac:dyDescent="0.15">
      <c r="B413" s="38" t="s">
        <v>537</v>
      </c>
      <c r="C413" s="39" t="s">
        <v>538</v>
      </c>
      <c r="D413" s="39" t="s">
        <v>979</v>
      </c>
      <c r="E413" s="39" t="s">
        <v>1220</v>
      </c>
      <c r="F413" s="40" t="s">
        <v>861</v>
      </c>
      <c r="G413" s="40" t="s">
        <v>865</v>
      </c>
      <c r="H413" s="41">
        <v>550000</v>
      </c>
      <c r="I413" s="42">
        <v>0</v>
      </c>
      <c r="J413" s="43">
        <v>0</v>
      </c>
      <c r="K413" s="41">
        <v>0</v>
      </c>
      <c r="L413" s="42">
        <v>296899</v>
      </c>
      <c r="M413" s="43">
        <v>72409</v>
      </c>
      <c r="N413" s="41">
        <v>369308</v>
      </c>
      <c r="O413" s="42">
        <v>0</v>
      </c>
      <c r="P413" s="43">
        <v>0</v>
      </c>
      <c r="Q413" s="41">
        <v>0</v>
      </c>
      <c r="R413" s="42">
        <v>13277</v>
      </c>
      <c r="S413" s="43">
        <v>27276</v>
      </c>
      <c r="T413" s="44">
        <v>40553</v>
      </c>
      <c r="U413" s="45">
        <v>310176</v>
      </c>
      <c r="V413" s="43">
        <v>99685</v>
      </c>
      <c r="W413" s="44">
        <v>409861</v>
      </c>
      <c r="X413" s="45">
        <v>140139</v>
      </c>
      <c r="Y413" s="46">
        <v>25.48</v>
      </c>
      <c r="Z413" s="47">
        <f t="shared" si="12"/>
        <v>239824</v>
      </c>
      <c r="AA413" s="46">
        <f t="shared" si="13"/>
        <v>43.6</v>
      </c>
      <c r="AB413" s="48" t="s">
        <v>877</v>
      </c>
      <c r="AC413" s="48" t="s">
        <v>857</v>
      </c>
      <c r="AD413" s="49"/>
    </row>
    <row r="414" spans="2:30" x14ac:dyDescent="0.15">
      <c r="B414" s="38" t="s">
        <v>539</v>
      </c>
      <c r="C414" s="39" t="s">
        <v>540</v>
      </c>
      <c r="D414" s="39" t="s">
        <v>979</v>
      </c>
      <c r="E414" s="39" t="s">
        <v>1221</v>
      </c>
      <c r="F414" s="40" t="s">
        <v>861</v>
      </c>
      <c r="G414" s="40" t="s">
        <v>865</v>
      </c>
      <c r="H414" s="41">
        <v>550000</v>
      </c>
      <c r="I414" s="42">
        <v>0</v>
      </c>
      <c r="J414" s="43">
        <v>0</v>
      </c>
      <c r="K414" s="41">
        <v>0</v>
      </c>
      <c r="L414" s="42">
        <v>262185</v>
      </c>
      <c r="M414" s="43">
        <v>61362</v>
      </c>
      <c r="N414" s="41">
        <v>323547</v>
      </c>
      <c r="O414" s="42">
        <v>0</v>
      </c>
      <c r="P414" s="43">
        <v>0</v>
      </c>
      <c r="Q414" s="41">
        <v>0</v>
      </c>
      <c r="R414" s="42">
        <v>13745</v>
      </c>
      <c r="S414" s="43">
        <v>23662</v>
      </c>
      <c r="T414" s="44">
        <v>37407</v>
      </c>
      <c r="U414" s="45">
        <v>275930</v>
      </c>
      <c r="V414" s="43">
        <v>85024</v>
      </c>
      <c r="W414" s="44">
        <v>360954</v>
      </c>
      <c r="X414" s="45">
        <v>189046</v>
      </c>
      <c r="Y414" s="46">
        <v>34.369999999999997</v>
      </c>
      <c r="Z414" s="47">
        <f t="shared" si="12"/>
        <v>274070</v>
      </c>
      <c r="AA414" s="46">
        <f t="shared" si="13"/>
        <v>49.83</v>
      </c>
      <c r="AB414" s="48" t="s">
        <v>877</v>
      </c>
      <c r="AC414" s="48" t="s">
        <v>857</v>
      </c>
      <c r="AD414" s="49"/>
    </row>
    <row r="415" spans="2:30" x14ac:dyDescent="0.15">
      <c r="B415" s="38" t="s">
        <v>0</v>
      </c>
      <c r="C415" s="39" t="s">
        <v>0</v>
      </c>
      <c r="D415" s="39"/>
      <c r="E415" s="39"/>
      <c r="F415" s="40"/>
      <c r="G415" s="40"/>
      <c r="H415" s="41"/>
      <c r="I415" s="42"/>
      <c r="J415" s="43"/>
      <c r="K415" s="41"/>
      <c r="L415" s="42"/>
      <c r="M415" s="43"/>
      <c r="N415" s="41"/>
      <c r="O415" s="42"/>
      <c r="P415" s="43"/>
      <c r="Q415" s="41"/>
      <c r="R415" s="42"/>
      <c r="S415" s="43"/>
      <c r="T415" s="44"/>
      <c r="U415" s="45"/>
      <c r="V415" s="43"/>
      <c r="W415" s="44"/>
      <c r="X415" s="45"/>
      <c r="Y415" s="46"/>
      <c r="Z415" s="47"/>
      <c r="AA415" s="46"/>
      <c r="AB415" s="48"/>
      <c r="AC415" s="48"/>
      <c r="AD415" s="49"/>
    </row>
    <row r="416" spans="2:30" x14ac:dyDescent="0.15">
      <c r="B416" s="38" t="s">
        <v>1141</v>
      </c>
      <c r="C416" s="39" t="s">
        <v>27</v>
      </c>
      <c r="D416" s="39" t="s">
        <v>916</v>
      </c>
      <c r="E416" s="39"/>
      <c r="F416" s="40" t="s">
        <v>859</v>
      </c>
      <c r="G416" s="40" t="s">
        <v>867</v>
      </c>
      <c r="H416" s="41">
        <v>96000</v>
      </c>
      <c r="I416" s="42">
        <v>0</v>
      </c>
      <c r="J416" s="43">
        <v>0</v>
      </c>
      <c r="K416" s="41">
        <v>0</v>
      </c>
      <c r="L416" s="42">
        <v>20703</v>
      </c>
      <c r="M416" s="43">
        <v>3100</v>
      </c>
      <c r="N416" s="41">
        <v>23803</v>
      </c>
      <c r="O416" s="42">
        <v>0</v>
      </c>
      <c r="P416" s="43">
        <v>0</v>
      </c>
      <c r="Q416" s="41">
        <v>0</v>
      </c>
      <c r="R416" s="42">
        <v>0</v>
      </c>
      <c r="S416" s="43">
        <v>1046</v>
      </c>
      <c r="T416" s="44">
        <v>1046</v>
      </c>
      <c r="U416" s="45">
        <v>20703</v>
      </c>
      <c r="V416" s="43">
        <v>4146</v>
      </c>
      <c r="W416" s="44">
        <v>24849</v>
      </c>
      <c r="X416" s="45">
        <v>71151</v>
      </c>
      <c r="Y416" s="46">
        <v>74.12</v>
      </c>
      <c r="Z416" s="47">
        <f t="shared" si="12"/>
        <v>75297</v>
      </c>
      <c r="AA416" s="46">
        <f t="shared" si="13"/>
        <v>78.430000000000007</v>
      </c>
      <c r="AB416" s="48" t="s">
        <v>874</v>
      </c>
      <c r="AC416" s="48" t="s">
        <v>857</v>
      </c>
      <c r="AD416" s="49"/>
    </row>
    <row r="417" spans="2:30" x14ac:dyDescent="0.15">
      <c r="B417" s="38" t="s">
        <v>541</v>
      </c>
      <c r="C417" s="39" t="s">
        <v>542</v>
      </c>
      <c r="D417" s="39" t="s">
        <v>916</v>
      </c>
      <c r="E417" s="39" t="s">
        <v>1220</v>
      </c>
      <c r="F417" s="40" t="s">
        <v>859</v>
      </c>
      <c r="G417" s="40" t="s">
        <v>867</v>
      </c>
      <c r="H417" s="41">
        <v>48000</v>
      </c>
      <c r="I417" s="42">
        <v>0</v>
      </c>
      <c r="J417" s="43">
        <v>0</v>
      </c>
      <c r="K417" s="41">
        <v>0</v>
      </c>
      <c r="L417" s="42">
        <v>0</v>
      </c>
      <c r="M417" s="43">
        <v>0</v>
      </c>
      <c r="N417" s="41">
        <v>0</v>
      </c>
      <c r="O417" s="42">
        <v>0</v>
      </c>
      <c r="P417" s="43">
        <v>0</v>
      </c>
      <c r="Q417" s="41">
        <v>0</v>
      </c>
      <c r="R417" s="42">
        <v>0</v>
      </c>
      <c r="S417" s="43">
        <v>0</v>
      </c>
      <c r="T417" s="44">
        <v>0</v>
      </c>
      <c r="U417" s="45">
        <v>0</v>
      </c>
      <c r="V417" s="43">
        <v>0</v>
      </c>
      <c r="W417" s="44">
        <v>0</v>
      </c>
      <c r="X417" s="45">
        <v>48000</v>
      </c>
      <c r="Y417" s="46">
        <v>100</v>
      </c>
      <c r="Z417" s="47">
        <f t="shared" si="12"/>
        <v>48000</v>
      </c>
      <c r="AA417" s="46">
        <f t="shared" si="13"/>
        <v>100</v>
      </c>
      <c r="AB417" s="48" t="s">
        <v>874</v>
      </c>
      <c r="AC417" s="48" t="s">
        <v>857</v>
      </c>
      <c r="AD417" s="49"/>
    </row>
    <row r="418" spans="2:30" x14ac:dyDescent="0.15">
      <c r="B418" s="38" t="s">
        <v>543</v>
      </c>
      <c r="C418" s="39" t="s">
        <v>544</v>
      </c>
      <c r="D418" s="39" t="s">
        <v>916</v>
      </c>
      <c r="E418" s="39" t="s">
        <v>1221</v>
      </c>
      <c r="F418" s="40" t="s">
        <v>859</v>
      </c>
      <c r="G418" s="40" t="s">
        <v>867</v>
      </c>
      <c r="H418" s="41">
        <v>48000</v>
      </c>
      <c r="I418" s="42">
        <v>0</v>
      </c>
      <c r="J418" s="43">
        <v>0</v>
      </c>
      <c r="K418" s="41">
        <v>0</v>
      </c>
      <c r="L418" s="42">
        <v>20703</v>
      </c>
      <c r="M418" s="43">
        <v>3100</v>
      </c>
      <c r="N418" s="41">
        <v>23803</v>
      </c>
      <c r="O418" s="42">
        <v>0</v>
      </c>
      <c r="P418" s="43">
        <v>0</v>
      </c>
      <c r="Q418" s="41">
        <v>0</v>
      </c>
      <c r="R418" s="42">
        <v>0</v>
      </c>
      <c r="S418" s="43">
        <v>1046</v>
      </c>
      <c r="T418" s="44">
        <v>1046</v>
      </c>
      <c r="U418" s="45">
        <v>20703</v>
      </c>
      <c r="V418" s="43">
        <v>4146</v>
      </c>
      <c r="W418" s="44">
        <v>24849</v>
      </c>
      <c r="X418" s="45">
        <v>23151</v>
      </c>
      <c r="Y418" s="46">
        <v>48.23</v>
      </c>
      <c r="Z418" s="47">
        <f t="shared" si="12"/>
        <v>27297</v>
      </c>
      <c r="AA418" s="46">
        <f t="shared" si="13"/>
        <v>56.87</v>
      </c>
      <c r="AB418" s="48" t="s">
        <v>874</v>
      </c>
      <c r="AC418" s="48" t="s">
        <v>857</v>
      </c>
      <c r="AD418" s="49"/>
    </row>
    <row r="419" spans="2:30" x14ac:dyDescent="0.15">
      <c r="B419" s="38" t="s">
        <v>0</v>
      </c>
      <c r="C419" s="39" t="s">
        <v>0</v>
      </c>
      <c r="D419" s="39"/>
      <c r="E419" s="39"/>
      <c r="F419" s="40"/>
      <c r="G419" s="40"/>
      <c r="H419" s="41"/>
      <c r="I419" s="42"/>
      <c r="J419" s="43"/>
      <c r="K419" s="41"/>
      <c r="L419" s="42"/>
      <c r="M419" s="43"/>
      <c r="N419" s="41"/>
      <c r="O419" s="42"/>
      <c r="P419" s="43"/>
      <c r="Q419" s="41"/>
      <c r="R419" s="42"/>
      <c r="S419" s="43"/>
      <c r="T419" s="44"/>
      <c r="U419" s="45"/>
      <c r="V419" s="43"/>
      <c r="W419" s="44"/>
      <c r="X419" s="45"/>
      <c r="Y419" s="46"/>
      <c r="Z419" s="47"/>
      <c r="AA419" s="46"/>
      <c r="AB419" s="48"/>
      <c r="AC419" s="48"/>
      <c r="AD419" s="49"/>
    </row>
    <row r="420" spans="2:30" x14ac:dyDescent="0.15">
      <c r="B420" s="38" t="s">
        <v>1142</v>
      </c>
      <c r="C420" s="39" t="s">
        <v>28</v>
      </c>
      <c r="D420" s="39" t="s">
        <v>897</v>
      </c>
      <c r="E420" s="39"/>
      <c r="F420" s="40" t="s">
        <v>861</v>
      </c>
      <c r="G420" s="40" t="s">
        <v>869</v>
      </c>
      <c r="H420" s="41">
        <v>1260000</v>
      </c>
      <c r="I420" s="42">
        <v>0</v>
      </c>
      <c r="J420" s="43">
        <v>0</v>
      </c>
      <c r="K420" s="41">
        <v>0</v>
      </c>
      <c r="L420" s="42">
        <v>820239</v>
      </c>
      <c r="M420" s="43">
        <v>134341</v>
      </c>
      <c r="N420" s="41">
        <v>954580</v>
      </c>
      <c r="O420" s="42">
        <v>0</v>
      </c>
      <c r="P420" s="43">
        <v>0</v>
      </c>
      <c r="Q420" s="41">
        <v>0</v>
      </c>
      <c r="R420" s="42">
        <v>0</v>
      </c>
      <c r="S420" s="43">
        <v>62621</v>
      </c>
      <c r="T420" s="44">
        <v>62621</v>
      </c>
      <c r="U420" s="45">
        <v>820239</v>
      </c>
      <c r="V420" s="43">
        <v>196962</v>
      </c>
      <c r="W420" s="44">
        <v>1017201</v>
      </c>
      <c r="X420" s="45">
        <v>242799</v>
      </c>
      <c r="Y420" s="46">
        <v>19.27</v>
      </c>
      <c r="Z420" s="47">
        <f t="shared" si="12"/>
        <v>439761</v>
      </c>
      <c r="AA420" s="46">
        <f t="shared" si="13"/>
        <v>34.9</v>
      </c>
      <c r="AB420" s="48" t="s">
        <v>877</v>
      </c>
      <c r="AC420" s="48" t="s">
        <v>857</v>
      </c>
      <c r="AD420" s="49"/>
    </row>
    <row r="421" spans="2:30" x14ac:dyDescent="0.15">
      <c r="B421" s="38" t="s">
        <v>545</v>
      </c>
      <c r="C421" s="39" t="s">
        <v>546</v>
      </c>
      <c r="D421" s="39" t="s">
        <v>897</v>
      </c>
      <c r="E421" s="39" t="s">
        <v>1220</v>
      </c>
      <c r="F421" s="40" t="s">
        <v>861</v>
      </c>
      <c r="G421" s="40" t="s">
        <v>869</v>
      </c>
      <c r="H421" s="41">
        <v>630000</v>
      </c>
      <c r="I421" s="42">
        <v>0</v>
      </c>
      <c r="J421" s="43">
        <v>0</v>
      </c>
      <c r="K421" s="41">
        <v>0</v>
      </c>
      <c r="L421" s="42">
        <v>546279</v>
      </c>
      <c r="M421" s="43">
        <v>93316</v>
      </c>
      <c r="N421" s="41">
        <v>639595</v>
      </c>
      <c r="O421" s="42">
        <v>0</v>
      </c>
      <c r="P421" s="43">
        <v>0</v>
      </c>
      <c r="Q421" s="41">
        <v>0</v>
      </c>
      <c r="R421" s="42">
        <v>0</v>
      </c>
      <c r="S421" s="43">
        <v>48789</v>
      </c>
      <c r="T421" s="44">
        <v>48789</v>
      </c>
      <c r="U421" s="45">
        <v>546279</v>
      </c>
      <c r="V421" s="43">
        <v>142105</v>
      </c>
      <c r="W421" s="44">
        <v>688384</v>
      </c>
      <c r="X421" s="45">
        <v>-58384</v>
      </c>
      <c r="Y421" s="46">
        <v>-9.27</v>
      </c>
      <c r="Z421" s="47">
        <f t="shared" si="12"/>
        <v>83721</v>
      </c>
      <c r="AA421" s="46">
        <f t="shared" si="13"/>
        <v>13.29</v>
      </c>
      <c r="AB421" s="48" t="s">
        <v>877</v>
      </c>
      <c r="AC421" s="48" t="s">
        <v>857</v>
      </c>
      <c r="AD421" s="49"/>
    </row>
    <row r="422" spans="2:30" x14ac:dyDescent="0.15">
      <c r="B422" s="38" t="s">
        <v>547</v>
      </c>
      <c r="C422" s="39" t="s">
        <v>548</v>
      </c>
      <c r="D422" s="39" t="s">
        <v>897</v>
      </c>
      <c r="E422" s="39" t="s">
        <v>1221</v>
      </c>
      <c r="F422" s="40" t="s">
        <v>861</v>
      </c>
      <c r="G422" s="40" t="s">
        <v>869</v>
      </c>
      <c r="H422" s="41">
        <v>630000</v>
      </c>
      <c r="I422" s="42">
        <v>0</v>
      </c>
      <c r="J422" s="43">
        <v>0</v>
      </c>
      <c r="K422" s="41">
        <v>0</v>
      </c>
      <c r="L422" s="42">
        <v>273960</v>
      </c>
      <c r="M422" s="43">
        <v>41025</v>
      </c>
      <c r="N422" s="41">
        <v>314985</v>
      </c>
      <c r="O422" s="42">
        <v>0</v>
      </c>
      <c r="P422" s="43">
        <v>0</v>
      </c>
      <c r="Q422" s="41">
        <v>0</v>
      </c>
      <c r="R422" s="42">
        <v>0</v>
      </c>
      <c r="S422" s="43">
        <v>13832</v>
      </c>
      <c r="T422" s="44">
        <v>13832</v>
      </c>
      <c r="U422" s="45">
        <v>273960</v>
      </c>
      <c r="V422" s="43">
        <v>54857</v>
      </c>
      <c r="W422" s="44">
        <v>328817</v>
      </c>
      <c r="X422" s="45">
        <v>301183</v>
      </c>
      <c r="Y422" s="46">
        <v>47.81</v>
      </c>
      <c r="Z422" s="47">
        <f t="shared" si="12"/>
        <v>356040</v>
      </c>
      <c r="AA422" s="46">
        <f t="shared" si="13"/>
        <v>56.51</v>
      </c>
      <c r="AB422" s="48" t="s">
        <v>877</v>
      </c>
      <c r="AC422" s="48" t="s">
        <v>857</v>
      </c>
      <c r="AD422" s="49"/>
    </row>
    <row r="423" spans="2:30" x14ac:dyDescent="0.15">
      <c r="B423" s="38" t="s">
        <v>0</v>
      </c>
      <c r="C423" s="39" t="s">
        <v>0</v>
      </c>
      <c r="D423" s="39"/>
      <c r="E423" s="39"/>
      <c r="F423" s="40"/>
      <c r="G423" s="40"/>
      <c r="H423" s="41"/>
      <c r="I423" s="42"/>
      <c r="J423" s="43"/>
      <c r="K423" s="41"/>
      <c r="L423" s="42"/>
      <c r="M423" s="43"/>
      <c r="N423" s="41"/>
      <c r="O423" s="42"/>
      <c r="P423" s="43"/>
      <c r="Q423" s="41"/>
      <c r="R423" s="42"/>
      <c r="S423" s="43"/>
      <c r="T423" s="44"/>
      <c r="U423" s="45"/>
      <c r="V423" s="43"/>
      <c r="W423" s="44"/>
      <c r="X423" s="45"/>
      <c r="Y423" s="46"/>
      <c r="Z423" s="47"/>
      <c r="AA423" s="46"/>
      <c r="AB423" s="48"/>
      <c r="AC423" s="48"/>
      <c r="AD423" s="49"/>
    </row>
    <row r="424" spans="2:30" x14ac:dyDescent="0.15">
      <c r="B424" s="38" t="s">
        <v>1143</v>
      </c>
      <c r="C424" s="39" t="s">
        <v>549</v>
      </c>
      <c r="D424" s="39" t="s">
        <v>976</v>
      </c>
      <c r="E424" s="39"/>
      <c r="F424" s="40" t="s">
        <v>861</v>
      </c>
      <c r="G424" s="40" t="s">
        <v>868</v>
      </c>
      <c r="H424" s="41">
        <v>720000</v>
      </c>
      <c r="I424" s="42">
        <v>0</v>
      </c>
      <c r="J424" s="43">
        <v>0</v>
      </c>
      <c r="K424" s="41">
        <v>0</v>
      </c>
      <c r="L424" s="42">
        <v>622044</v>
      </c>
      <c r="M424" s="43">
        <v>97408</v>
      </c>
      <c r="N424" s="41">
        <v>719452</v>
      </c>
      <c r="O424" s="42">
        <v>0</v>
      </c>
      <c r="P424" s="43">
        <v>0</v>
      </c>
      <c r="Q424" s="41">
        <v>0</v>
      </c>
      <c r="R424" s="42">
        <v>1240</v>
      </c>
      <c r="S424" s="43">
        <v>33963</v>
      </c>
      <c r="T424" s="44">
        <v>35203</v>
      </c>
      <c r="U424" s="45">
        <v>623284</v>
      </c>
      <c r="V424" s="43">
        <v>131371</v>
      </c>
      <c r="W424" s="44">
        <v>754655</v>
      </c>
      <c r="X424" s="45">
        <v>-34655</v>
      </c>
      <c r="Y424" s="46">
        <v>-4.8099999999999996</v>
      </c>
      <c r="Z424" s="47">
        <f t="shared" si="12"/>
        <v>96716</v>
      </c>
      <c r="AA424" s="46">
        <f t="shared" si="13"/>
        <v>13.43</v>
      </c>
      <c r="AB424" s="48" t="s">
        <v>874</v>
      </c>
      <c r="AC424" s="48" t="s">
        <v>857</v>
      </c>
      <c r="AD424" s="49"/>
    </row>
    <row r="425" spans="2:30" x14ac:dyDescent="0.15">
      <c r="B425" s="38" t="s">
        <v>550</v>
      </c>
      <c r="C425" s="39" t="s">
        <v>551</v>
      </c>
      <c r="D425" s="39" t="s">
        <v>976</v>
      </c>
      <c r="E425" s="39" t="s">
        <v>1220</v>
      </c>
      <c r="F425" s="40" t="s">
        <v>861</v>
      </c>
      <c r="G425" s="40" t="s">
        <v>868</v>
      </c>
      <c r="H425" s="41">
        <v>360000</v>
      </c>
      <c r="I425" s="42">
        <v>0</v>
      </c>
      <c r="J425" s="43">
        <v>0</v>
      </c>
      <c r="K425" s="41">
        <v>0</v>
      </c>
      <c r="L425" s="42">
        <v>319533</v>
      </c>
      <c r="M425" s="43">
        <v>52108</v>
      </c>
      <c r="N425" s="41">
        <v>371641</v>
      </c>
      <c r="O425" s="42">
        <v>0</v>
      </c>
      <c r="P425" s="43">
        <v>0</v>
      </c>
      <c r="Q425" s="41">
        <v>0</v>
      </c>
      <c r="R425" s="42">
        <v>0</v>
      </c>
      <c r="S425" s="43">
        <v>18689</v>
      </c>
      <c r="T425" s="44">
        <v>18689</v>
      </c>
      <c r="U425" s="45">
        <v>319533</v>
      </c>
      <c r="V425" s="43">
        <v>70797</v>
      </c>
      <c r="W425" s="44">
        <v>390330</v>
      </c>
      <c r="X425" s="45">
        <v>-30330</v>
      </c>
      <c r="Y425" s="46">
        <v>-8.43</v>
      </c>
      <c r="Z425" s="47">
        <f t="shared" si="12"/>
        <v>40467</v>
      </c>
      <c r="AA425" s="46">
        <f t="shared" si="13"/>
        <v>11.24</v>
      </c>
      <c r="AB425" s="48" t="s">
        <v>874</v>
      </c>
      <c r="AC425" s="48" t="s">
        <v>857</v>
      </c>
      <c r="AD425" s="49"/>
    </row>
    <row r="426" spans="2:30" x14ac:dyDescent="0.15">
      <c r="B426" s="38" t="s">
        <v>552</v>
      </c>
      <c r="C426" s="39" t="s">
        <v>553</v>
      </c>
      <c r="D426" s="39" t="s">
        <v>976</v>
      </c>
      <c r="E426" s="39" t="s">
        <v>1221</v>
      </c>
      <c r="F426" s="40" t="s">
        <v>861</v>
      </c>
      <c r="G426" s="40" t="s">
        <v>868</v>
      </c>
      <c r="H426" s="41">
        <v>360000</v>
      </c>
      <c r="I426" s="42">
        <v>0</v>
      </c>
      <c r="J426" s="43">
        <v>0</v>
      </c>
      <c r="K426" s="41">
        <v>0</v>
      </c>
      <c r="L426" s="42">
        <v>302511</v>
      </c>
      <c r="M426" s="43">
        <v>45300</v>
      </c>
      <c r="N426" s="41">
        <v>347811</v>
      </c>
      <c r="O426" s="42">
        <v>0</v>
      </c>
      <c r="P426" s="43">
        <v>0</v>
      </c>
      <c r="Q426" s="41">
        <v>0</v>
      </c>
      <c r="R426" s="42">
        <v>1240</v>
      </c>
      <c r="S426" s="43">
        <v>15274</v>
      </c>
      <c r="T426" s="44">
        <v>16514</v>
      </c>
      <c r="U426" s="45">
        <v>303751</v>
      </c>
      <c r="V426" s="43">
        <v>60574</v>
      </c>
      <c r="W426" s="44">
        <v>364325</v>
      </c>
      <c r="X426" s="45">
        <v>-4325</v>
      </c>
      <c r="Y426" s="46">
        <v>-1.2</v>
      </c>
      <c r="Z426" s="47">
        <f t="shared" si="12"/>
        <v>56249</v>
      </c>
      <c r="AA426" s="46">
        <f t="shared" si="13"/>
        <v>15.62</v>
      </c>
      <c r="AB426" s="48" t="s">
        <v>874</v>
      </c>
      <c r="AC426" s="48" t="s">
        <v>857</v>
      </c>
      <c r="AD426" s="49"/>
    </row>
    <row r="427" spans="2:30" x14ac:dyDescent="0.15">
      <c r="B427" s="38" t="s">
        <v>0</v>
      </c>
      <c r="C427" s="39" t="s">
        <v>0</v>
      </c>
      <c r="D427" s="39"/>
      <c r="E427" s="39"/>
      <c r="F427" s="40"/>
      <c r="G427" s="40"/>
      <c r="H427" s="41"/>
      <c r="I427" s="42"/>
      <c r="J427" s="43"/>
      <c r="K427" s="41"/>
      <c r="L427" s="42"/>
      <c r="M427" s="43"/>
      <c r="N427" s="41"/>
      <c r="O427" s="42"/>
      <c r="P427" s="43"/>
      <c r="Q427" s="41"/>
      <c r="R427" s="42"/>
      <c r="S427" s="43"/>
      <c r="T427" s="44"/>
      <c r="U427" s="45"/>
      <c r="V427" s="43"/>
      <c r="W427" s="44"/>
      <c r="X427" s="45"/>
      <c r="Y427" s="46"/>
      <c r="Z427" s="47"/>
      <c r="AA427" s="46"/>
      <c r="AB427" s="48"/>
      <c r="AC427" s="48"/>
      <c r="AD427" s="49"/>
    </row>
    <row r="428" spans="2:30" x14ac:dyDescent="0.15">
      <c r="B428" s="38" t="s">
        <v>1144</v>
      </c>
      <c r="C428" s="39" t="s">
        <v>554</v>
      </c>
      <c r="D428" s="39" t="s">
        <v>930</v>
      </c>
      <c r="E428" s="39"/>
      <c r="F428" s="40" t="s">
        <v>861</v>
      </c>
      <c r="G428" s="40" t="s">
        <v>871</v>
      </c>
      <c r="H428" s="41">
        <v>2561150</v>
      </c>
      <c r="I428" s="42">
        <v>0</v>
      </c>
      <c r="J428" s="43">
        <v>0</v>
      </c>
      <c r="K428" s="41">
        <v>0</v>
      </c>
      <c r="L428" s="42">
        <v>1873764</v>
      </c>
      <c r="M428" s="43">
        <v>353916</v>
      </c>
      <c r="N428" s="41">
        <v>2227680</v>
      </c>
      <c r="O428" s="42">
        <v>0</v>
      </c>
      <c r="P428" s="43">
        <v>0</v>
      </c>
      <c r="Q428" s="41">
        <v>0</v>
      </c>
      <c r="R428" s="42">
        <v>15194</v>
      </c>
      <c r="S428" s="43">
        <v>63734</v>
      </c>
      <c r="T428" s="44">
        <v>78928</v>
      </c>
      <c r="U428" s="45">
        <v>1888958</v>
      </c>
      <c r="V428" s="43">
        <v>417650</v>
      </c>
      <c r="W428" s="44">
        <v>2306608</v>
      </c>
      <c r="X428" s="45">
        <v>254542</v>
      </c>
      <c r="Y428" s="46">
        <v>9.94</v>
      </c>
      <c r="Z428" s="47">
        <f t="shared" si="12"/>
        <v>672192</v>
      </c>
      <c r="AA428" s="46">
        <f t="shared" si="13"/>
        <v>26.25</v>
      </c>
      <c r="AB428" s="48" t="s">
        <v>887</v>
      </c>
      <c r="AC428" s="48" t="s">
        <v>857</v>
      </c>
      <c r="AD428" s="49"/>
    </row>
    <row r="429" spans="2:30" x14ac:dyDescent="0.15">
      <c r="B429" s="38" t="s">
        <v>555</v>
      </c>
      <c r="C429" s="39" t="s">
        <v>556</v>
      </c>
      <c r="D429" s="39" t="s">
        <v>930</v>
      </c>
      <c r="E429" s="39" t="s">
        <v>1220</v>
      </c>
      <c r="F429" s="40" t="s">
        <v>861</v>
      </c>
      <c r="G429" s="40" t="s">
        <v>871</v>
      </c>
      <c r="H429" s="41">
        <v>1229625</v>
      </c>
      <c r="I429" s="42">
        <v>0</v>
      </c>
      <c r="J429" s="43">
        <v>0</v>
      </c>
      <c r="K429" s="41">
        <v>0</v>
      </c>
      <c r="L429" s="42">
        <v>862592</v>
      </c>
      <c r="M429" s="43">
        <v>169286</v>
      </c>
      <c r="N429" s="41">
        <v>1031878</v>
      </c>
      <c r="O429" s="42">
        <v>0</v>
      </c>
      <c r="P429" s="43">
        <v>0</v>
      </c>
      <c r="Q429" s="41">
        <v>0</v>
      </c>
      <c r="R429" s="42">
        <v>3395</v>
      </c>
      <c r="S429" s="43">
        <v>29843</v>
      </c>
      <c r="T429" s="44">
        <v>33238</v>
      </c>
      <c r="U429" s="45">
        <v>865987</v>
      </c>
      <c r="V429" s="43">
        <v>199129</v>
      </c>
      <c r="W429" s="44">
        <v>1065116</v>
      </c>
      <c r="X429" s="45">
        <v>164509</v>
      </c>
      <c r="Y429" s="46">
        <v>13.38</v>
      </c>
      <c r="Z429" s="47">
        <f t="shared" si="12"/>
        <v>363638</v>
      </c>
      <c r="AA429" s="46">
        <f t="shared" si="13"/>
        <v>29.57</v>
      </c>
      <c r="AB429" s="48" t="s">
        <v>887</v>
      </c>
      <c r="AC429" s="48" t="s">
        <v>857</v>
      </c>
      <c r="AD429" s="49"/>
    </row>
    <row r="430" spans="2:30" x14ac:dyDescent="0.15">
      <c r="B430" s="38" t="s">
        <v>557</v>
      </c>
      <c r="C430" s="39" t="s">
        <v>558</v>
      </c>
      <c r="D430" s="39" t="s">
        <v>930</v>
      </c>
      <c r="E430" s="39" t="s">
        <v>1221</v>
      </c>
      <c r="F430" s="40" t="s">
        <v>861</v>
      </c>
      <c r="G430" s="40" t="s">
        <v>871</v>
      </c>
      <c r="H430" s="41">
        <v>1331525</v>
      </c>
      <c r="I430" s="42">
        <v>0</v>
      </c>
      <c r="J430" s="43">
        <v>0</v>
      </c>
      <c r="K430" s="41">
        <v>0</v>
      </c>
      <c r="L430" s="42">
        <v>1011172</v>
      </c>
      <c r="M430" s="43">
        <v>184630</v>
      </c>
      <c r="N430" s="41">
        <v>1195802</v>
      </c>
      <c r="O430" s="42">
        <v>0</v>
      </c>
      <c r="P430" s="43">
        <v>0</v>
      </c>
      <c r="Q430" s="41">
        <v>0</v>
      </c>
      <c r="R430" s="42">
        <v>11799</v>
      </c>
      <c r="S430" s="43">
        <v>33891</v>
      </c>
      <c r="T430" s="44">
        <v>45690</v>
      </c>
      <c r="U430" s="45">
        <v>1022971</v>
      </c>
      <c r="V430" s="43">
        <v>218521</v>
      </c>
      <c r="W430" s="44">
        <v>1241492</v>
      </c>
      <c r="X430" s="45">
        <v>90033</v>
      </c>
      <c r="Y430" s="46">
        <v>6.76</v>
      </c>
      <c r="Z430" s="47">
        <f t="shared" si="12"/>
        <v>308554</v>
      </c>
      <c r="AA430" s="46">
        <f t="shared" si="13"/>
        <v>23.17</v>
      </c>
      <c r="AB430" s="48" t="s">
        <v>887</v>
      </c>
      <c r="AC430" s="48" t="s">
        <v>857</v>
      </c>
      <c r="AD430" s="49"/>
    </row>
    <row r="431" spans="2:30" x14ac:dyDescent="0.15">
      <c r="B431" s="38" t="s">
        <v>0</v>
      </c>
      <c r="C431" s="39" t="s">
        <v>0</v>
      </c>
      <c r="D431" s="39"/>
      <c r="E431" s="39"/>
      <c r="F431" s="40"/>
      <c r="G431" s="40"/>
      <c r="H431" s="41"/>
      <c r="I431" s="42"/>
      <c r="J431" s="43"/>
      <c r="K431" s="41"/>
      <c r="L431" s="42"/>
      <c r="M431" s="43"/>
      <c r="N431" s="41"/>
      <c r="O431" s="42"/>
      <c r="P431" s="43"/>
      <c r="Q431" s="41"/>
      <c r="R431" s="42"/>
      <c r="S431" s="43"/>
      <c r="T431" s="44"/>
      <c r="U431" s="45"/>
      <c r="V431" s="43"/>
      <c r="W431" s="44"/>
      <c r="X431" s="45"/>
      <c r="Y431" s="46"/>
      <c r="Z431" s="47"/>
      <c r="AA431" s="46"/>
      <c r="AB431" s="48"/>
      <c r="AC431" s="48"/>
      <c r="AD431" s="49"/>
    </row>
    <row r="432" spans="2:30" x14ac:dyDescent="0.15">
      <c r="B432" s="38" t="s">
        <v>1145</v>
      </c>
      <c r="C432" s="39" t="s">
        <v>559</v>
      </c>
      <c r="D432" s="39" t="s">
        <v>978</v>
      </c>
      <c r="E432" s="39"/>
      <c r="F432" s="40" t="s">
        <v>858</v>
      </c>
      <c r="G432" s="40" t="s">
        <v>864</v>
      </c>
      <c r="H432" s="41">
        <v>960000</v>
      </c>
      <c r="I432" s="42">
        <v>0</v>
      </c>
      <c r="J432" s="43">
        <v>0</v>
      </c>
      <c r="K432" s="41">
        <v>0</v>
      </c>
      <c r="L432" s="42">
        <v>0</v>
      </c>
      <c r="M432" s="43">
        <v>0</v>
      </c>
      <c r="N432" s="41">
        <v>0</v>
      </c>
      <c r="O432" s="42">
        <v>862000</v>
      </c>
      <c r="P432" s="43">
        <v>0</v>
      </c>
      <c r="Q432" s="41">
        <v>862000</v>
      </c>
      <c r="R432" s="42">
        <v>0</v>
      </c>
      <c r="S432" s="43">
        <v>0</v>
      </c>
      <c r="T432" s="44">
        <v>0</v>
      </c>
      <c r="U432" s="45">
        <v>862000</v>
      </c>
      <c r="V432" s="43">
        <v>0</v>
      </c>
      <c r="W432" s="44">
        <v>862000</v>
      </c>
      <c r="X432" s="45">
        <v>98000</v>
      </c>
      <c r="Y432" s="46">
        <v>10.210000000000001</v>
      </c>
      <c r="Z432" s="47">
        <f t="shared" si="12"/>
        <v>98000</v>
      </c>
      <c r="AA432" s="46">
        <f t="shared" si="13"/>
        <v>10.210000000000001</v>
      </c>
      <c r="AB432" s="48" t="s">
        <v>874</v>
      </c>
      <c r="AC432" s="48" t="s">
        <v>888</v>
      </c>
      <c r="AD432" s="49"/>
    </row>
    <row r="433" spans="2:30" x14ac:dyDescent="0.15">
      <c r="B433" s="38" t="s">
        <v>560</v>
      </c>
      <c r="C433" s="39" t="s">
        <v>561</v>
      </c>
      <c r="D433" s="39" t="s">
        <v>978</v>
      </c>
      <c r="E433" s="39" t="s">
        <v>1220</v>
      </c>
      <c r="F433" s="40" t="s">
        <v>858</v>
      </c>
      <c r="G433" s="40" t="s">
        <v>864</v>
      </c>
      <c r="H433" s="41">
        <v>480000</v>
      </c>
      <c r="I433" s="42">
        <v>0</v>
      </c>
      <c r="J433" s="43">
        <v>0</v>
      </c>
      <c r="K433" s="41">
        <v>0</v>
      </c>
      <c r="L433" s="42">
        <v>0</v>
      </c>
      <c r="M433" s="43">
        <v>0</v>
      </c>
      <c r="N433" s="41">
        <v>0</v>
      </c>
      <c r="O433" s="42">
        <v>431000</v>
      </c>
      <c r="P433" s="43">
        <v>0</v>
      </c>
      <c r="Q433" s="41">
        <v>431000</v>
      </c>
      <c r="R433" s="42">
        <v>0</v>
      </c>
      <c r="S433" s="43">
        <v>0</v>
      </c>
      <c r="T433" s="44">
        <v>0</v>
      </c>
      <c r="U433" s="45">
        <v>431000</v>
      </c>
      <c r="V433" s="43">
        <v>0</v>
      </c>
      <c r="W433" s="44">
        <v>431000</v>
      </c>
      <c r="X433" s="45">
        <v>49000</v>
      </c>
      <c r="Y433" s="46">
        <v>10.210000000000001</v>
      </c>
      <c r="Z433" s="47">
        <f t="shared" si="12"/>
        <v>49000</v>
      </c>
      <c r="AA433" s="46">
        <f t="shared" si="13"/>
        <v>10.210000000000001</v>
      </c>
      <c r="AB433" s="48" t="s">
        <v>874</v>
      </c>
      <c r="AC433" s="48" t="s">
        <v>888</v>
      </c>
      <c r="AD433" s="49"/>
    </row>
    <row r="434" spans="2:30" x14ac:dyDescent="0.15">
      <c r="B434" s="38" t="s">
        <v>562</v>
      </c>
      <c r="C434" s="39" t="s">
        <v>563</v>
      </c>
      <c r="D434" s="39" t="s">
        <v>978</v>
      </c>
      <c r="E434" s="39" t="s">
        <v>1221</v>
      </c>
      <c r="F434" s="40" t="s">
        <v>858</v>
      </c>
      <c r="G434" s="40" t="s">
        <v>864</v>
      </c>
      <c r="H434" s="41">
        <v>480000</v>
      </c>
      <c r="I434" s="42">
        <v>0</v>
      </c>
      <c r="J434" s="43">
        <v>0</v>
      </c>
      <c r="K434" s="41">
        <v>0</v>
      </c>
      <c r="L434" s="42">
        <v>0</v>
      </c>
      <c r="M434" s="43">
        <v>0</v>
      </c>
      <c r="N434" s="41">
        <v>0</v>
      </c>
      <c r="O434" s="42">
        <v>431000</v>
      </c>
      <c r="P434" s="43">
        <v>0</v>
      </c>
      <c r="Q434" s="41">
        <v>431000</v>
      </c>
      <c r="R434" s="42">
        <v>0</v>
      </c>
      <c r="S434" s="43">
        <v>0</v>
      </c>
      <c r="T434" s="44">
        <v>0</v>
      </c>
      <c r="U434" s="45">
        <v>431000</v>
      </c>
      <c r="V434" s="43">
        <v>0</v>
      </c>
      <c r="W434" s="44">
        <v>431000</v>
      </c>
      <c r="X434" s="45">
        <v>49000</v>
      </c>
      <c r="Y434" s="46">
        <v>10.210000000000001</v>
      </c>
      <c r="Z434" s="47">
        <f t="shared" si="12"/>
        <v>49000</v>
      </c>
      <c r="AA434" s="46">
        <f t="shared" si="13"/>
        <v>10.210000000000001</v>
      </c>
      <c r="AB434" s="48" t="s">
        <v>874</v>
      </c>
      <c r="AC434" s="48" t="s">
        <v>888</v>
      </c>
      <c r="AD434" s="49"/>
    </row>
    <row r="435" spans="2:30" x14ac:dyDescent="0.15">
      <c r="B435" s="38" t="s">
        <v>0</v>
      </c>
      <c r="C435" s="39" t="s">
        <v>0</v>
      </c>
      <c r="D435" s="39"/>
      <c r="E435" s="39"/>
      <c r="F435" s="40"/>
      <c r="G435" s="40"/>
      <c r="H435" s="41"/>
      <c r="I435" s="42"/>
      <c r="J435" s="43"/>
      <c r="K435" s="41"/>
      <c r="L435" s="42"/>
      <c r="M435" s="43"/>
      <c r="N435" s="41"/>
      <c r="O435" s="42"/>
      <c r="P435" s="43"/>
      <c r="Q435" s="41"/>
      <c r="R435" s="42"/>
      <c r="S435" s="43"/>
      <c r="T435" s="44"/>
      <c r="U435" s="45"/>
      <c r="V435" s="43"/>
      <c r="W435" s="44"/>
      <c r="X435" s="45"/>
      <c r="Y435" s="46"/>
      <c r="Z435" s="47"/>
      <c r="AA435" s="46"/>
      <c r="AB435" s="48"/>
      <c r="AC435" s="48"/>
      <c r="AD435" s="49"/>
    </row>
    <row r="436" spans="2:30" x14ac:dyDescent="0.15">
      <c r="B436" s="38" t="s">
        <v>1146</v>
      </c>
      <c r="C436" s="39" t="s">
        <v>564</v>
      </c>
      <c r="D436" s="39" t="s">
        <v>977</v>
      </c>
      <c r="E436" s="39"/>
      <c r="F436" s="40" t="s">
        <v>859</v>
      </c>
      <c r="G436" s="40" t="s">
        <v>872</v>
      </c>
      <c r="H436" s="41">
        <v>1540000</v>
      </c>
      <c r="I436" s="42">
        <v>0</v>
      </c>
      <c r="J436" s="43">
        <v>0</v>
      </c>
      <c r="K436" s="41">
        <v>0</v>
      </c>
      <c r="L436" s="42">
        <v>1018305</v>
      </c>
      <c r="M436" s="43">
        <v>193067</v>
      </c>
      <c r="N436" s="41">
        <v>1211372</v>
      </c>
      <c r="O436" s="42">
        <v>0</v>
      </c>
      <c r="P436" s="43">
        <v>0</v>
      </c>
      <c r="Q436" s="41">
        <v>0</v>
      </c>
      <c r="R436" s="42">
        <v>860</v>
      </c>
      <c r="S436" s="43">
        <v>34696</v>
      </c>
      <c r="T436" s="44">
        <v>35556</v>
      </c>
      <c r="U436" s="45">
        <v>1019165</v>
      </c>
      <c r="V436" s="43">
        <v>227763</v>
      </c>
      <c r="W436" s="44">
        <v>1246928</v>
      </c>
      <c r="X436" s="45">
        <v>293072</v>
      </c>
      <c r="Y436" s="46">
        <v>19.03</v>
      </c>
      <c r="Z436" s="47">
        <f t="shared" si="12"/>
        <v>520835</v>
      </c>
      <c r="AA436" s="46">
        <f t="shared" si="13"/>
        <v>33.82</v>
      </c>
      <c r="AB436" s="48" t="s">
        <v>887</v>
      </c>
      <c r="AC436" s="48" t="s">
        <v>857</v>
      </c>
      <c r="AD436" s="49"/>
    </row>
    <row r="437" spans="2:30" x14ac:dyDescent="0.15">
      <c r="B437" s="38" t="s">
        <v>565</v>
      </c>
      <c r="C437" s="39" t="s">
        <v>566</v>
      </c>
      <c r="D437" s="39" t="s">
        <v>977</v>
      </c>
      <c r="E437" s="39" t="s">
        <v>1220</v>
      </c>
      <c r="F437" s="40" t="s">
        <v>859</v>
      </c>
      <c r="G437" s="40" t="s">
        <v>872</v>
      </c>
      <c r="H437" s="41">
        <v>770000</v>
      </c>
      <c r="I437" s="42">
        <v>0</v>
      </c>
      <c r="J437" s="43">
        <v>0</v>
      </c>
      <c r="K437" s="41">
        <v>0</v>
      </c>
      <c r="L437" s="42">
        <v>522166</v>
      </c>
      <c r="M437" s="43">
        <v>102477</v>
      </c>
      <c r="N437" s="41">
        <v>624643</v>
      </c>
      <c r="O437" s="42">
        <v>0</v>
      </c>
      <c r="P437" s="43">
        <v>0</v>
      </c>
      <c r="Q437" s="41">
        <v>0</v>
      </c>
      <c r="R437" s="42">
        <v>0</v>
      </c>
      <c r="S437" s="43">
        <v>18065</v>
      </c>
      <c r="T437" s="44">
        <v>18065</v>
      </c>
      <c r="U437" s="45">
        <v>522166</v>
      </c>
      <c r="V437" s="43">
        <v>120542</v>
      </c>
      <c r="W437" s="44">
        <v>642708</v>
      </c>
      <c r="X437" s="45">
        <v>127292</v>
      </c>
      <c r="Y437" s="46">
        <v>16.53</v>
      </c>
      <c r="Z437" s="47">
        <f t="shared" si="12"/>
        <v>247834</v>
      </c>
      <c r="AA437" s="46">
        <f t="shared" si="13"/>
        <v>32.19</v>
      </c>
      <c r="AB437" s="48" t="s">
        <v>887</v>
      </c>
      <c r="AC437" s="48" t="s">
        <v>857</v>
      </c>
      <c r="AD437" s="49"/>
    </row>
    <row r="438" spans="2:30" x14ac:dyDescent="0.15">
      <c r="B438" s="38" t="s">
        <v>567</v>
      </c>
      <c r="C438" s="39" t="s">
        <v>568</v>
      </c>
      <c r="D438" s="39" t="s">
        <v>977</v>
      </c>
      <c r="E438" s="39" t="s">
        <v>1221</v>
      </c>
      <c r="F438" s="40" t="s">
        <v>859</v>
      </c>
      <c r="G438" s="40" t="s">
        <v>872</v>
      </c>
      <c r="H438" s="41">
        <v>770000</v>
      </c>
      <c r="I438" s="42">
        <v>0</v>
      </c>
      <c r="J438" s="43">
        <v>0</v>
      </c>
      <c r="K438" s="41">
        <v>0</v>
      </c>
      <c r="L438" s="42">
        <v>496139</v>
      </c>
      <c r="M438" s="43">
        <v>90590</v>
      </c>
      <c r="N438" s="41">
        <v>586729</v>
      </c>
      <c r="O438" s="42">
        <v>0</v>
      </c>
      <c r="P438" s="43">
        <v>0</v>
      </c>
      <c r="Q438" s="41">
        <v>0</v>
      </c>
      <c r="R438" s="42">
        <v>860</v>
      </c>
      <c r="S438" s="43">
        <v>16631</v>
      </c>
      <c r="T438" s="44">
        <v>17491</v>
      </c>
      <c r="U438" s="45">
        <v>496999</v>
      </c>
      <c r="V438" s="43">
        <v>107221</v>
      </c>
      <c r="W438" s="44">
        <v>604220</v>
      </c>
      <c r="X438" s="45">
        <v>165780</v>
      </c>
      <c r="Y438" s="46">
        <v>21.53</v>
      </c>
      <c r="Z438" s="47">
        <f t="shared" si="12"/>
        <v>273001</v>
      </c>
      <c r="AA438" s="46">
        <f t="shared" si="13"/>
        <v>35.450000000000003</v>
      </c>
      <c r="AB438" s="48" t="s">
        <v>887</v>
      </c>
      <c r="AC438" s="48" t="s">
        <v>857</v>
      </c>
      <c r="AD438" s="49"/>
    </row>
    <row r="439" spans="2:30" x14ac:dyDescent="0.15">
      <c r="B439" s="38" t="s">
        <v>0</v>
      </c>
      <c r="C439" s="39" t="s">
        <v>0</v>
      </c>
      <c r="D439" s="39"/>
      <c r="E439" s="39"/>
      <c r="F439" s="40"/>
      <c r="G439" s="40"/>
      <c r="H439" s="41"/>
      <c r="I439" s="42"/>
      <c r="J439" s="43"/>
      <c r="K439" s="41"/>
      <c r="L439" s="42"/>
      <c r="M439" s="43"/>
      <c r="N439" s="41"/>
      <c r="O439" s="42"/>
      <c r="P439" s="43"/>
      <c r="Q439" s="41"/>
      <c r="R439" s="42"/>
      <c r="S439" s="43"/>
      <c r="T439" s="44"/>
      <c r="U439" s="45"/>
      <c r="V439" s="43"/>
      <c r="W439" s="44"/>
      <c r="X439" s="45"/>
      <c r="Y439" s="46"/>
      <c r="Z439" s="47"/>
      <c r="AA439" s="46"/>
      <c r="AB439" s="48"/>
      <c r="AC439" s="48"/>
      <c r="AD439" s="49"/>
    </row>
    <row r="440" spans="2:30" x14ac:dyDescent="0.15">
      <c r="B440" s="38" t="s">
        <v>1147</v>
      </c>
      <c r="C440" s="39" t="s">
        <v>569</v>
      </c>
      <c r="D440" s="39" t="s">
        <v>977</v>
      </c>
      <c r="E440" s="39"/>
      <c r="F440" s="40" t="s">
        <v>859</v>
      </c>
      <c r="G440" s="40" t="s">
        <v>872</v>
      </c>
      <c r="H440" s="41">
        <v>1339615</v>
      </c>
      <c r="I440" s="42">
        <v>0</v>
      </c>
      <c r="J440" s="43">
        <v>0</v>
      </c>
      <c r="K440" s="41">
        <v>0</v>
      </c>
      <c r="L440" s="42">
        <v>740460</v>
      </c>
      <c r="M440" s="43">
        <v>140239</v>
      </c>
      <c r="N440" s="41">
        <v>880699</v>
      </c>
      <c r="O440" s="42">
        <v>0</v>
      </c>
      <c r="P440" s="43">
        <v>0</v>
      </c>
      <c r="Q440" s="41">
        <v>0</v>
      </c>
      <c r="R440" s="42">
        <v>0</v>
      </c>
      <c r="S440" s="43">
        <v>25218</v>
      </c>
      <c r="T440" s="44">
        <v>25218</v>
      </c>
      <c r="U440" s="45">
        <v>740460</v>
      </c>
      <c r="V440" s="43">
        <v>165457</v>
      </c>
      <c r="W440" s="44">
        <v>905917</v>
      </c>
      <c r="X440" s="45">
        <v>433698</v>
      </c>
      <c r="Y440" s="46">
        <v>32.369999999999997</v>
      </c>
      <c r="Z440" s="47">
        <f t="shared" si="12"/>
        <v>599155</v>
      </c>
      <c r="AA440" s="46">
        <f t="shared" si="13"/>
        <v>44.73</v>
      </c>
      <c r="AB440" s="48" t="s">
        <v>887</v>
      </c>
      <c r="AC440" s="48" t="s">
        <v>857</v>
      </c>
      <c r="AD440" s="49"/>
    </row>
    <row r="441" spans="2:30" x14ac:dyDescent="0.15">
      <c r="B441" s="38" t="s">
        <v>570</v>
      </c>
      <c r="C441" s="39" t="s">
        <v>571</v>
      </c>
      <c r="D441" s="39" t="s">
        <v>977</v>
      </c>
      <c r="E441" s="39" t="s">
        <v>1220</v>
      </c>
      <c r="F441" s="40" t="s">
        <v>859</v>
      </c>
      <c r="G441" s="40" t="s">
        <v>872</v>
      </c>
      <c r="H441" s="41">
        <v>680000</v>
      </c>
      <c r="I441" s="42">
        <v>0</v>
      </c>
      <c r="J441" s="43">
        <v>0</v>
      </c>
      <c r="K441" s="41">
        <v>0</v>
      </c>
      <c r="L441" s="42">
        <v>368762</v>
      </c>
      <c r="M441" s="43">
        <v>72371</v>
      </c>
      <c r="N441" s="41">
        <v>441133</v>
      </c>
      <c r="O441" s="42">
        <v>0</v>
      </c>
      <c r="P441" s="43">
        <v>0</v>
      </c>
      <c r="Q441" s="41">
        <v>0</v>
      </c>
      <c r="R441" s="42">
        <v>0</v>
      </c>
      <c r="S441" s="43">
        <v>12760</v>
      </c>
      <c r="T441" s="44">
        <v>12760</v>
      </c>
      <c r="U441" s="45">
        <v>368762</v>
      </c>
      <c r="V441" s="43">
        <v>85131</v>
      </c>
      <c r="W441" s="44">
        <v>453893</v>
      </c>
      <c r="X441" s="45">
        <v>226107</v>
      </c>
      <c r="Y441" s="46">
        <v>33.25</v>
      </c>
      <c r="Z441" s="47">
        <f t="shared" si="12"/>
        <v>311238</v>
      </c>
      <c r="AA441" s="46">
        <f t="shared" si="13"/>
        <v>45.77</v>
      </c>
      <c r="AB441" s="48" t="s">
        <v>887</v>
      </c>
      <c r="AC441" s="48" t="s">
        <v>857</v>
      </c>
      <c r="AD441" s="49"/>
    </row>
    <row r="442" spans="2:30" x14ac:dyDescent="0.15">
      <c r="B442" s="38" t="s">
        <v>572</v>
      </c>
      <c r="C442" s="39" t="s">
        <v>573</v>
      </c>
      <c r="D442" s="39" t="s">
        <v>977</v>
      </c>
      <c r="E442" s="39" t="s">
        <v>1221</v>
      </c>
      <c r="F442" s="40" t="s">
        <v>859</v>
      </c>
      <c r="G442" s="40" t="s">
        <v>872</v>
      </c>
      <c r="H442" s="41">
        <v>659615</v>
      </c>
      <c r="I442" s="42">
        <v>0</v>
      </c>
      <c r="J442" s="43">
        <v>0</v>
      </c>
      <c r="K442" s="41">
        <v>0</v>
      </c>
      <c r="L442" s="42">
        <v>371698</v>
      </c>
      <c r="M442" s="43">
        <v>67868</v>
      </c>
      <c r="N442" s="41">
        <v>439566</v>
      </c>
      <c r="O442" s="42">
        <v>0</v>
      </c>
      <c r="P442" s="43">
        <v>0</v>
      </c>
      <c r="Q442" s="41">
        <v>0</v>
      </c>
      <c r="R442" s="42">
        <v>0</v>
      </c>
      <c r="S442" s="43">
        <v>12458</v>
      </c>
      <c r="T442" s="44">
        <v>12458</v>
      </c>
      <c r="U442" s="45">
        <v>371698</v>
      </c>
      <c r="V442" s="43">
        <v>80326</v>
      </c>
      <c r="W442" s="44">
        <v>452024</v>
      </c>
      <c r="X442" s="45">
        <v>207591</v>
      </c>
      <c r="Y442" s="46">
        <v>31.47</v>
      </c>
      <c r="Z442" s="47">
        <f t="shared" si="12"/>
        <v>287917</v>
      </c>
      <c r="AA442" s="46">
        <f t="shared" si="13"/>
        <v>43.65</v>
      </c>
      <c r="AB442" s="48" t="s">
        <v>887</v>
      </c>
      <c r="AC442" s="48" t="s">
        <v>857</v>
      </c>
      <c r="AD442" s="49"/>
    </row>
    <row r="443" spans="2:30" x14ac:dyDescent="0.15">
      <c r="B443" s="38" t="s">
        <v>0</v>
      </c>
      <c r="C443" s="39" t="s">
        <v>0</v>
      </c>
      <c r="D443" s="39"/>
      <c r="E443" s="39"/>
      <c r="F443" s="40"/>
      <c r="G443" s="40"/>
      <c r="H443" s="41"/>
      <c r="I443" s="42"/>
      <c r="J443" s="43"/>
      <c r="K443" s="41"/>
      <c r="L443" s="42"/>
      <c r="M443" s="43"/>
      <c r="N443" s="41"/>
      <c r="O443" s="42"/>
      <c r="P443" s="43"/>
      <c r="Q443" s="41"/>
      <c r="R443" s="42"/>
      <c r="S443" s="43"/>
      <c r="T443" s="44"/>
      <c r="U443" s="45"/>
      <c r="V443" s="43"/>
      <c r="W443" s="44"/>
      <c r="X443" s="45"/>
      <c r="Y443" s="46"/>
      <c r="Z443" s="47"/>
      <c r="AA443" s="46"/>
      <c r="AB443" s="48"/>
      <c r="AC443" s="48"/>
      <c r="AD443" s="49"/>
    </row>
    <row r="444" spans="2:30" x14ac:dyDescent="0.15">
      <c r="B444" s="38" t="s">
        <v>1148</v>
      </c>
      <c r="C444" s="39" t="s">
        <v>574</v>
      </c>
      <c r="D444" s="39" t="s">
        <v>976</v>
      </c>
      <c r="E444" s="39"/>
      <c r="F444" s="40" t="s">
        <v>861</v>
      </c>
      <c r="G444" s="40" t="s">
        <v>866</v>
      </c>
      <c r="H444" s="41">
        <v>979000</v>
      </c>
      <c r="I444" s="42">
        <v>0</v>
      </c>
      <c r="J444" s="43">
        <v>0</v>
      </c>
      <c r="K444" s="41">
        <v>0</v>
      </c>
      <c r="L444" s="42">
        <v>258992</v>
      </c>
      <c r="M444" s="43">
        <v>51998</v>
      </c>
      <c r="N444" s="41">
        <v>310990</v>
      </c>
      <c r="O444" s="42">
        <v>345629</v>
      </c>
      <c r="P444" s="43">
        <v>0</v>
      </c>
      <c r="Q444" s="41">
        <v>345629</v>
      </c>
      <c r="R444" s="42">
        <v>167800</v>
      </c>
      <c r="S444" s="43">
        <v>201704</v>
      </c>
      <c r="T444" s="44">
        <v>369504</v>
      </c>
      <c r="U444" s="45">
        <v>772421</v>
      </c>
      <c r="V444" s="43">
        <v>253702</v>
      </c>
      <c r="W444" s="44">
        <v>1026123</v>
      </c>
      <c r="X444" s="45">
        <v>-47123</v>
      </c>
      <c r="Y444" s="46">
        <v>-4.8099999999999996</v>
      </c>
      <c r="Z444" s="47">
        <f t="shared" si="12"/>
        <v>206579</v>
      </c>
      <c r="AA444" s="46">
        <f t="shared" si="13"/>
        <v>21.1</v>
      </c>
      <c r="AB444" s="48" t="s">
        <v>874</v>
      </c>
      <c r="AC444" s="48" t="s">
        <v>857</v>
      </c>
      <c r="AD444" s="49"/>
    </row>
    <row r="445" spans="2:30" x14ac:dyDescent="0.15">
      <c r="B445" s="38" t="s">
        <v>575</v>
      </c>
      <c r="C445" s="39" t="s">
        <v>576</v>
      </c>
      <c r="D445" s="39" t="s">
        <v>976</v>
      </c>
      <c r="E445" s="39" t="s">
        <v>1220</v>
      </c>
      <c r="F445" s="40" t="s">
        <v>861</v>
      </c>
      <c r="G445" s="40" t="s">
        <v>866</v>
      </c>
      <c r="H445" s="41">
        <v>643000</v>
      </c>
      <c r="I445" s="42">
        <v>0</v>
      </c>
      <c r="J445" s="43">
        <v>0</v>
      </c>
      <c r="K445" s="41">
        <v>0</v>
      </c>
      <c r="L445" s="42">
        <v>87838</v>
      </c>
      <c r="M445" s="43">
        <v>20485</v>
      </c>
      <c r="N445" s="41">
        <v>108323</v>
      </c>
      <c r="O445" s="42">
        <v>219540</v>
      </c>
      <c r="P445" s="43">
        <v>0</v>
      </c>
      <c r="Q445" s="41">
        <v>219540</v>
      </c>
      <c r="R445" s="42">
        <v>87109</v>
      </c>
      <c r="S445" s="43">
        <v>70268</v>
      </c>
      <c r="T445" s="44">
        <v>157377</v>
      </c>
      <c r="U445" s="45">
        <v>394487</v>
      </c>
      <c r="V445" s="43">
        <v>90753</v>
      </c>
      <c r="W445" s="44">
        <v>485240</v>
      </c>
      <c r="X445" s="45">
        <v>157760</v>
      </c>
      <c r="Y445" s="46">
        <v>24.53</v>
      </c>
      <c r="Z445" s="47">
        <f t="shared" si="12"/>
        <v>248513</v>
      </c>
      <c r="AA445" s="46">
        <f t="shared" si="13"/>
        <v>38.65</v>
      </c>
      <c r="AB445" s="48" t="s">
        <v>874</v>
      </c>
      <c r="AC445" s="48" t="s">
        <v>857</v>
      </c>
      <c r="AD445" s="49"/>
    </row>
    <row r="446" spans="2:30" x14ac:dyDescent="0.15">
      <c r="B446" s="38" t="s">
        <v>577</v>
      </c>
      <c r="C446" s="39" t="s">
        <v>578</v>
      </c>
      <c r="D446" s="39" t="s">
        <v>976</v>
      </c>
      <c r="E446" s="39" t="s">
        <v>1221</v>
      </c>
      <c r="F446" s="40" t="s">
        <v>861</v>
      </c>
      <c r="G446" s="40" t="s">
        <v>866</v>
      </c>
      <c r="H446" s="41">
        <v>336000</v>
      </c>
      <c r="I446" s="42">
        <v>0</v>
      </c>
      <c r="J446" s="43">
        <v>0</v>
      </c>
      <c r="K446" s="41">
        <v>0</v>
      </c>
      <c r="L446" s="42">
        <v>171154</v>
      </c>
      <c r="M446" s="43">
        <v>31513</v>
      </c>
      <c r="N446" s="41">
        <v>202667</v>
      </c>
      <c r="O446" s="42">
        <v>126089</v>
      </c>
      <c r="P446" s="43">
        <v>0</v>
      </c>
      <c r="Q446" s="41">
        <v>126089</v>
      </c>
      <c r="R446" s="42">
        <v>80691</v>
      </c>
      <c r="S446" s="43">
        <v>131436</v>
      </c>
      <c r="T446" s="44">
        <v>212127</v>
      </c>
      <c r="U446" s="45">
        <v>377934</v>
      </c>
      <c r="V446" s="43">
        <v>162949</v>
      </c>
      <c r="W446" s="44">
        <v>540883</v>
      </c>
      <c r="X446" s="45">
        <v>-204883</v>
      </c>
      <c r="Y446" s="46">
        <v>-60.98</v>
      </c>
      <c r="Z446" s="47">
        <f t="shared" si="12"/>
        <v>-41934</v>
      </c>
      <c r="AA446" s="46">
        <f t="shared" si="13"/>
        <v>-12.48</v>
      </c>
      <c r="AB446" s="48" t="s">
        <v>874</v>
      </c>
      <c r="AC446" s="48" t="s">
        <v>857</v>
      </c>
      <c r="AD446" s="49"/>
    </row>
    <row r="447" spans="2:30" x14ac:dyDescent="0.15">
      <c r="B447" s="38" t="s">
        <v>0</v>
      </c>
      <c r="C447" s="39" t="s">
        <v>0</v>
      </c>
      <c r="D447" s="39"/>
      <c r="E447" s="39"/>
      <c r="F447" s="40"/>
      <c r="G447" s="40"/>
      <c r="H447" s="41"/>
      <c r="I447" s="42"/>
      <c r="J447" s="43"/>
      <c r="K447" s="41"/>
      <c r="L447" s="42"/>
      <c r="M447" s="43"/>
      <c r="N447" s="41"/>
      <c r="O447" s="42"/>
      <c r="P447" s="43"/>
      <c r="Q447" s="41"/>
      <c r="R447" s="42"/>
      <c r="S447" s="43"/>
      <c r="T447" s="44"/>
      <c r="U447" s="45"/>
      <c r="V447" s="43"/>
      <c r="W447" s="44"/>
      <c r="X447" s="45"/>
      <c r="Y447" s="46"/>
      <c r="Z447" s="47"/>
      <c r="AA447" s="46"/>
      <c r="AB447" s="48"/>
      <c r="AC447" s="48"/>
      <c r="AD447" s="49"/>
    </row>
    <row r="448" spans="2:30" x14ac:dyDescent="0.15">
      <c r="B448" s="38" t="s">
        <v>1149</v>
      </c>
      <c r="C448" s="39" t="s">
        <v>579</v>
      </c>
      <c r="D448" s="39" t="s">
        <v>973</v>
      </c>
      <c r="E448" s="39"/>
      <c r="F448" s="40" t="s">
        <v>859</v>
      </c>
      <c r="G448" s="40" t="s">
        <v>872</v>
      </c>
      <c r="H448" s="41">
        <v>1440000</v>
      </c>
      <c r="I448" s="42">
        <v>0</v>
      </c>
      <c r="J448" s="43">
        <v>0</v>
      </c>
      <c r="K448" s="41">
        <v>0</v>
      </c>
      <c r="L448" s="42">
        <v>981667</v>
      </c>
      <c r="M448" s="43">
        <v>186194</v>
      </c>
      <c r="N448" s="41">
        <v>1167861</v>
      </c>
      <c r="O448" s="42">
        <v>0</v>
      </c>
      <c r="P448" s="43">
        <v>0</v>
      </c>
      <c r="Q448" s="41">
        <v>0</v>
      </c>
      <c r="R448" s="42">
        <v>19052</v>
      </c>
      <c r="S448" s="43">
        <v>33450</v>
      </c>
      <c r="T448" s="44">
        <v>52502</v>
      </c>
      <c r="U448" s="45">
        <v>1000719</v>
      </c>
      <c r="V448" s="43">
        <v>219644</v>
      </c>
      <c r="W448" s="44">
        <v>1220363</v>
      </c>
      <c r="X448" s="45">
        <v>219637</v>
      </c>
      <c r="Y448" s="46">
        <v>15.25</v>
      </c>
      <c r="Z448" s="47">
        <f t="shared" si="12"/>
        <v>439281</v>
      </c>
      <c r="AA448" s="46">
        <f t="shared" si="13"/>
        <v>30.51</v>
      </c>
      <c r="AB448" s="48" t="s">
        <v>887</v>
      </c>
      <c r="AC448" s="48" t="s">
        <v>857</v>
      </c>
      <c r="AD448" s="49"/>
    </row>
    <row r="449" spans="2:30" x14ac:dyDescent="0.15">
      <c r="B449" s="38" t="s">
        <v>580</v>
      </c>
      <c r="C449" s="39" t="s">
        <v>581</v>
      </c>
      <c r="D449" s="39" t="s">
        <v>973</v>
      </c>
      <c r="E449" s="39" t="s">
        <v>1220</v>
      </c>
      <c r="F449" s="40" t="s">
        <v>859</v>
      </c>
      <c r="G449" s="40" t="s">
        <v>872</v>
      </c>
      <c r="H449" s="41">
        <v>720000</v>
      </c>
      <c r="I449" s="42">
        <v>0</v>
      </c>
      <c r="J449" s="43">
        <v>0</v>
      </c>
      <c r="K449" s="41">
        <v>0</v>
      </c>
      <c r="L449" s="42">
        <v>508879</v>
      </c>
      <c r="M449" s="43">
        <v>99869</v>
      </c>
      <c r="N449" s="41">
        <v>608748</v>
      </c>
      <c r="O449" s="42">
        <v>0</v>
      </c>
      <c r="P449" s="43">
        <v>0</v>
      </c>
      <c r="Q449" s="41">
        <v>0</v>
      </c>
      <c r="R449" s="42">
        <v>9526</v>
      </c>
      <c r="S449" s="43">
        <v>17603</v>
      </c>
      <c r="T449" s="44">
        <v>27129</v>
      </c>
      <c r="U449" s="45">
        <v>518405</v>
      </c>
      <c r="V449" s="43">
        <v>117472</v>
      </c>
      <c r="W449" s="44">
        <v>635877</v>
      </c>
      <c r="X449" s="45">
        <v>84123</v>
      </c>
      <c r="Y449" s="46">
        <v>11.68</v>
      </c>
      <c r="Z449" s="47">
        <f t="shared" si="12"/>
        <v>201595</v>
      </c>
      <c r="AA449" s="46">
        <f t="shared" si="13"/>
        <v>28</v>
      </c>
      <c r="AB449" s="48" t="s">
        <v>887</v>
      </c>
      <c r="AC449" s="48" t="s">
        <v>857</v>
      </c>
      <c r="AD449" s="49"/>
    </row>
    <row r="450" spans="2:30" x14ac:dyDescent="0.15">
      <c r="B450" s="38" t="s">
        <v>582</v>
      </c>
      <c r="C450" s="39" t="s">
        <v>583</v>
      </c>
      <c r="D450" s="39" t="s">
        <v>973</v>
      </c>
      <c r="E450" s="39" t="s">
        <v>1221</v>
      </c>
      <c r="F450" s="40" t="s">
        <v>859</v>
      </c>
      <c r="G450" s="40" t="s">
        <v>872</v>
      </c>
      <c r="H450" s="41">
        <v>720000</v>
      </c>
      <c r="I450" s="42">
        <v>0</v>
      </c>
      <c r="J450" s="43">
        <v>0</v>
      </c>
      <c r="K450" s="41">
        <v>0</v>
      </c>
      <c r="L450" s="42">
        <v>472788</v>
      </c>
      <c r="M450" s="43">
        <v>86325</v>
      </c>
      <c r="N450" s="41">
        <v>559113</v>
      </c>
      <c r="O450" s="42">
        <v>0</v>
      </c>
      <c r="P450" s="43">
        <v>0</v>
      </c>
      <c r="Q450" s="41">
        <v>0</v>
      </c>
      <c r="R450" s="42">
        <v>9526</v>
      </c>
      <c r="S450" s="43">
        <v>15847</v>
      </c>
      <c r="T450" s="44">
        <v>25373</v>
      </c>
      <c r="U450" s="45">
        <v>482314</v>
      </c>
      <c r="V450" s="43">
        <v>102172</v>
      </c>
      <c r="W450" s="44">
        <v>584486</v>
      </c>
      <c r="X450" s="45">
        <v>135514</v>
      </c>
      <c r="Y450" s="46">
        <v>18.82</v>
      </c>
      <c r="Z450" s="47">
        <f t="shared" si="12"/>
        <v>237686</v>
      </c>
      <c r="AA450" s="46">
        <f t="shared" si="13"/>
        <v>33.01</v>
      </c>
      <c r="AB450" s="48" t="s">
        <v>887</v>
      </c>
      <c r="AC450" s="48" t="s">
        <v>857</v>
      </c>
      <c r="AD450" s="49"/>
    </row>
    <row r="451" spans="2:30" x14ac:dyDescent="0.15">
      <c r="B451" s="38" t="s">
        <v>0</v>
      </c>
      <c r="C451" s="39" t="s">
        <v>0</v>
      </c>
      <c r="D451" s="39"/>
      <c r="E451" s="39"/>
      <c r="F451" s="40"/>
      <c r="G451" s="40"/>
      <c r="H451" s="41"/>
      <c r="I451" s="42"/>
      <c r="J451" s="43"/>
      <c r="K451" s="41"/>
      <c r="L451" s="42"/>
      <c r="M451" s="43"/>
      <c r="N451" s="41"/>
      <c r="O451" s="42"/>
      <c r="P451" s="43"/>
      <c r="Q451" s="41"/>
      <c r="R451" s="42"/>
      <c r="S451" s="43"/>
      <c r="T451" s="44"/>
      <c r="U451" s="45"/>
      <c r="V451" s="43"/>
      <c r="W451" s="44"/>
      <c r="X451" s="45"/>
      <c r="Y451" s="46"/>
      <c r="Z451" s="47"/>
      <c r="AA451" s="46"/>
      <c r="AB451" s="48"/>
      <c r="AC451" s="48"/>
      <c r="AD451" s="49"/>
    </row>
    <row r="452" spans="2:30" x14ac:dyDescent="0.15">
      <c r="B452" s="38" t="s">
        <v>1150</v>
      </c>
      <c r="C452" s="39" t="s">
        <v>584</v>
      </c>
      <c r="D452" s="39" t="s">
        <v>972</v>
      </c>
      <c r="E452" s="39"/>
      <c r="F452" s="40" t="s">
        <v>859</v>
      </c>
      <c r="G452" s="40" t="s">
        <v>872</v>
      </c>
      <c r="H452" s="41">
        <v>1400000</v>
      </c>
      <c r="I452" s="42">
        <v>0</v>
      </c>
      <c r="J452" s="43">
        <v>0</v>
      </c>
      <c r="K452" s="41">
        <v>0</v>
      </c>
      <c r="L452" s="42">
        <v>912651</v>
      </c>
      <c r="M452" s="43">
        <v>172844</v>
      </c>
      <c r="N452" s="41">
        <v>1085495</v>
      </c>
      <c r="O452" s="42">
        <v>0</v>
      </c>
      <c r="P452" s="43">
        <v>0</v>
      </c>
      <c r="Q452" s="41">
        <v>0</v>
      </c>
      <c r="R452" s="42">
        <v>9180</v>
      </c>
      <c r="S452" s="43">
        <v>31076</v>
      </c>
      <c r="T452" s="44">
        <v>40256</v>
      </c>
      <c r="U452" s="45">
        <v>921831</v>
      </c>
      <c r="V452" s="43">
        <v>203920</v>
      </c>
      <c r="W452" s="44">
        <v>1125751</v>
      </c>
      <c r="X452" s="45">
        <v>274249</v>
      </c>
      <c r="Y452" s="46">
        <v>19.59</v>
      </c>
      <c r="Z452" s="47">
        <f t="shared" si="12"/>
        <v>478169</v>
      </c>
      <c r="AA452" s="46">
        <f t="shared" si="13"/>
        <v>34.15</v>
      </c>
      <c r="AB452" s="48" t="s">
        <v>887</v>
      </c>
      <c r="AC452" s="48" t="s">
        <v>857</v>
      </c>
      <c r="AD452" s="49"/>
    </row>
    <row r="453" spans="2:30" x14ac:dyDescent="0.15">
      <c r="B453" s="38" t="s">
        <v>585</v>
      </c>
      <c r="C453" s="39" t="s">
        <v>586</v>
      </c>
      <c r="D453" s="39" t="s">
        <v>972</v>
      </c>
      <c r="E453" s="39" t="s">
        <v>1220</v>
      </c>
      <c r="F453" s="40" t="s">
        <v>859</v>
      </c>
      <c r="G453" s="40" t="s">
        <v>872</v>
      </c>
      <c r="H453" s="41">
        <v>700000</v>
      </c>
      <c r="I453" s="42">
        <v>0</v>
      </c>
      <c r="J453" s="43">
        <v>0</v>
      </c>
      <c r="K453" s="41">
        <v>0</v>
      </c>
      <c r="L453" s="42">
        <v>453942</v>
      </c>
      <c r="M453" s="43">
        <v>89089</v>
      </c>
      <c r="N453" s="41">
        <v>543031</v>
      </c>
      <c r="O453" s="42">
        <v>0</v>
      </c>
      <c r="P453" s="43">
        <v>0</v>
      </c>
      <c r="Q453" s="41">
        <v>0</v>
      </c>
      <c r="R453" s="42">
        <v>5100</v>
      </c>
      <c r="S453" s="43">
        <v>15704</v>
      </c>
      <c r="T453" s="44">
        <v>20804</v>
      </c>
      <c r="U453" s="45">
        <v>459042</v>
      </c>
      <c r="V453" s="43">
        <v>104793</v>
      </c>
      <c r="W453" s="44">
        <v>563835</v>
      </c>
      <c r="X453" s="45">
        <v>136165</v>
      </c>
      <c r="Y453" s="46">
        <v>19.45</v>
      </c>
      <c r="Z453" s="47">
        <f t="shared" si="12"/>
        <v>240958</v>
      </c>
      <c r="AA453" s="46">
        <f t="shared" si="13"/>
        <v>34.42</v>
      </c>
      <c r="AB453" s="48" t="s">
        <v>887</v>
      </c>
      <c r="AC453" s="48" t="s">
        <v>857</v>
      </c>
      <c r="AD453" s="49"/>
    </row>
    <row r="454" spans="2:30" x14ac:dyDescent="0.15">
      <c r="B454" s="38" t="s">
        <v>587</v>
      </c>
      <c r="C454" s="39" t="s">
        <v>588</v>
      </c>
      <c r="D454" s="39" t="s">
        <v>972</v>
      </c>
      <c r="E454" s="39" t="s">
        <v>1221</v>
      </c>
      <c r="F454" s="40" t="s">
        <v>859</v>
      </c>
      <c r="G454" s="40" t="s">
        <v>872</v>
      </c>
      <c r="H454" s="41">
        <v>700000</v>
      </c>
      <c r="I454" s="42">
        <v>0</v>
      </c>
      <c r="J454" s="43">
        <v>0</v>
      </c>
      <c r="K454" s="41">
        <v>0</v>
      </c>
      <c r="L454" s="42">
        <v>458709</v>
      </c>
      <c r="M454" s="43">
        <v>83755</v>
      </c>
      <c r="N454" s="41">
        <v>542464</v>
      </c>
      <c r="O454" s="42">
        <v>0</v>
      </c>
      <c r="P454" s="43">
        <v>0</v>
      </c>
      <c r="Q454" s="41">
        <v>0</v>
      </c>
      <c r="R454" s="42">
        <v>4080</v>
      </c>
      <c r="S454" s="43">
        <v>15372</v>
      </c>
      <c r="T454" s="44">
        <v>19452</v>
      </c>
      <c r="U454" s="45">
        <v>462789</v>
      </c>
      <c r="V454" s="43">
        <v>99127</v>
      </c>
      <c r="W454" s="44">
        <v>561916</v>
      </c>
      <c r="X454" s="45">
        <v>138084</v>
      </c>
      <c r="Y454" s="46">
        <v>19.73</v>
      </c>
      <c r="Z454" s="47">
        <f t="shared" si="12"/>
        <v>237211</v>
      </c>
      <c r="AA454" s="46">
        <f t="shared" si="13"/>
        <v>33.89</v>
      </c>
      <c r="AB454" s="48" t="s">
        <v>887</v>
      </c>
      <c r="AC454" s="48" t="s">
        <v>857</v>
      </c>
      <c r="AD454" s="49"/>
    </row>
    <row r="455" spans="2:30" x14ac:dyDescent="0.15">
      <c r="B455" s="38" t="s">
        <v>0</v>
      </c>
      <c r="C455" s="39" t="s">
        <v>0</v>
      </c>
      <c r="D455" s="39"/>
      <c r="E455" s="39"/>
      <c r="F455" s="40"/>
      <c r="G455" s="40"/>
      <c r="H455" s="41"/>
      <c r="I455" s="42"/>
      <c r="J455" s="43"/>
      <c r="K455" s="41"/>
      <c r="L455" s="42"/>
      <c r="M455" s="43"/>
      <c r="N455" s="41"/>
      <c r="O455" s="42"/>
      <c r="P455" s="43"/>
      <c r="Q455" s="41"/>
      <c r="R455" s="42"/>
      <c r="S455" s="43"/>
      <c r="T455" s="44"/>
      <c r="U455" s="45"/>
      <c r="V455" s="43"/>
      <c r="W455" s="44"/>
      <c r="X455" s="45"/>
      <c r="Y455" s="46"/>
      <c r="Z455" s="47"/>
      <c r="AA455" s="46"/>
      <c r="AB455" s="48"/>
      <c r="AC455" s="48"/>
      <c r="AD455" s="49"/>
    </row>
    <row r="456" spans="2:30" x14ac:dyDescent="0.15">
      <c r="B456" s="38" t="s">
        <v>1151</v>
      </c>
      <c r="C456" s="39" t="s">
        <v>589</v>
      </c>
      <c r="D456" s="39" t="s">
        <v>897</v>
      </c>
      <c r="E456" s="39"/>
      <c r="F456" s="40" t="s">
        <v>861</v>
      </c>
      <c r="G456" s="40" t="s">
        <v>868</v>
      </c>
      <c r="H456" s="41">
        <v>397500</v>
      </c>
      <c r="I456" s="42">
        <v>0</v>
      </c>
      <c r="J456" s="43">
        <v>0</v>
      </c>
      <c r="K456" s="41">
        <v>0</v>
      </c>
      <c r="L456" s="42">
        <v>472090</v>
      </c>
      <c r="M456" s="43">
        <v>74696</v>
      </c>
      <c r="N456" s="41">
        <v>546786</v>
      </c>
      <c r="O456" s="42">
        <v>0</v>
      </c>
      <c r="P456" s="43">
        <v>0</v>
      </c>
      <c r="Q456" s="41">
        <v>0</v>
      </c>
      <c r="R456" s="42">
        <v>0</v>
      </c>
      <c r="S456" s="43">
        <v>26235</v>
      </c>
      <c r="T456" s="44">
        <v>26235</v>
      </c>
      <c r="U456" s="45">
        <v>472090</v>
      </c>
      <c r="V456" s="43">
        <v>100931</v>
      </c>
      <c r="W456" s="44">
        <v>573021</v>
      </c>
      <c r="X456" s="45">
        <v>-175521</v>
      </c>
      <c r="Y456" s="46">
        <v>-44.16</v>
      </c>
      <c r="Z456" s="47">
        <f t="shared" ref="Z456:Z518" si="14">H456-U456</f>
        <v>-74590</v>
      </c>
      <c r="AA456" s="46">
        <f t="shared" ref="AA456:AA518" si="15">IF(H456=0,0,ROUND(Z456/H456%,2))</f>
        <v>-18.760000000000002</v>
      </c>
      <c r="AB456" s="48" t="s">
        <v>887</v>
      </c>
      <c r="AC456" s="48" t="s">
        <v>857</v>
      </c>
      <c r="AD456" s="49"/>
    </row>
    <row r="457" spans="2:30" x14ac:dyDescent="0.15">
      <c r="B457" s="38" t="s">
        <v>590</v>
      </c>
      <c r="C457" s="39" t="s">
        <v>591</v>
      </c>
      <c r="D457" s="39" t="s">
        <v>897</v>
      </c>
      <c r="E457" s="39" t="s">
        <v>1220</v>
      </c>
      <c r="F457" s="40" t="s">
        <v>861</v>
      </c>
      <c r="G457" s="40" t="s">
        <v>868</v>
      </c>
      <c r="H457" s="41">
        <v>212500</v>
      </c>
      <c r="I457" s="42">
        <v>0</v>
      </c>
      <c r="J457" s="43">
        <v>0</v>
      </c>
      <c r="K457" s="41">
        <v>0</v>
      </c>
      <c r="L457" s="42">
        <v>300152</v>
      </c>
      <c r="M457" s="43">
        <v>48949</v>
      </c>
      <c r="N457" s="41">
        <v>349101</v>
      </c>
      <c r="O457" s="42">
        <v>0</v>
      </c>
      <c r="P457" s="43">
        <v>0</v>
      </c>
      <c r="Q457" s="41">
        <v>0</v>
      </c>
      <c r="R457" s="42">
        <v>0</v>
      </c>
      <c r="S457" s="43">
        <v>17556</v>
      </c>
      <c r="T457" s="44">
        <v>17556</v>
      </c>
      <c r="U457" s="45">
        <v>300152</v>
      </c>
      <c r="V457" s="43">
        <v>66505</v>
      </c>
      <c r="W457" s="44">
        <v>366657</v>
      </c>
      <c r="X457" s="45">
        <v>-154157</v>
      </c>
      <c r="Y457" s="46">
        <v>-72.540000000000006</v>
      </c>
      <c r="Z457" s="47">
        <f t="shared" si="14"/>
        <v>-87652</v>
      </c>
      <c r="AA457" s="46">
        <f t="shared" si="15"/>
        <v>-41.25</v>
      </c>
      <c r="AB457" s="48" t="s">
        <v>887</v>
      </c>
      <c r="AC457" s="48" t="s">
        <v>857</v>
      </c>
      <c r="AD457" s="49"/>
    </row>
    <row r="458" spans="2:30" x14ac:dyDescent="0.15">
      <c r="B458" s="38" t="s">
        <v>592</v>
      </c>
      <c r="C458" s="39" t="s">
        <v>593</v>
      </c>
      <c r="D458" s="39" t="s">
        <v>897</v>
      </c>
      <c r="E458" s="39" t="s">
        <v>1221</v>
      </c>
      <c r="F458" s="40" t="s">
        <v>861</v>
      </c>
      <c r="G458" s="40" t="s">
        <v>868</v>
      </c>
      <c r="H458" s="41">
        <v>185000</v>
      </c>
      <c r="I458" s="42">
        <v>0</v>
      </c>
      <c r="J458" s="43">
        <v>0</v>
      </c>
      <c r="K458" s="41">
        <v>0</v>
      </c>
      <c r="L458" s="42">
        <v>171938</v>
      </c>
      <c r="M458" s="43">
        <v>25747</v>
      </c>
      <c r="N458" s="41">
        <v>197685</v>
      </c>
      <c r="O458" s="42">
        <v>0</v>
      </c>
      <c r="P458" s="43">
        <v>0</v>
      </c>
      <c r="Q458" s="41">
        <v>0</v>
      </c>
      <c r="R458" s="42">
        <v>0</v>
      </c>
      <c r="S458" s="43">
        <v>8679</v>
      </c>
      <c r="T458" s="44">
        <v>8679</v>
      </c>
      <c r="U458" s="45">
        <v>171938</v>
      </c>
      <c r="V458" s="43">
        <v>34426</v>
      </c>
      <c r="W458" s="44">
        <v>206364</v>
      </c>
      <c r="X458" s="45">
        <v>-21364</v>
      </c>
      <c r="Y458" s="46">
        <v>-11.55</v>
      </c>
      <c r="Z458" s="47">
        <f t="shared" si="14"/>
        <v>13062</v>
      </c>
      <c r="AA458" s="46">
        <f t="shared" si="15"/>
        <v>7.06</v>
      </c>
      <c r="AB458" s="48" t="s">
        <v>887</v>
      </c>
      <c r="AC458" s="48" t="s">
        <v>857</v>
      </c>
      <c r="AD458" s="49"/>
    </row>
    <row r="459" spans="2:30" x14ac:dyDescent="0.15">
      <c r="B459" s="38" t="s">
        <v>0</v>
      </c>
      <c r="C459" s="39" t="s">
        <v>0</v>
      </c>
      <c r="D459" s="39"/>
      <c r="E459" s="39"/>
      <c r="F459" s="40"/>
      <c r="G459" s="40"/>
      <c r="H459" s="41"/>
      <c r="I459" s="42"/>
      <c r="J459" s="43"/>
      <c r="K459" s="41"/>
      <c r="L459" s="42"/>
      <c r="M459" s="43"/>
      <c r="N459" s="41"/>
      <c r="O459" s="42"/>
      <c r="P459" s="43"/>
      <c r="Q459" s="41"/>
      <c r="R459" s="42"/>
      <c r="S459" s="43"/>
      <c r="T459" s="44"/>
      <c r="U459" s="45"/>
      <c r="V459" s="43"/>
      <c r="W459" s="44"/>
      <c r="X459" s="45"/>
      <c r="Y459" s="46"/>
      <c r="Z459" s="47"/>
      <c r="AA459" s="46"/>
      <c r="AB459" s="48"/>
      <c r="AC459" s="48"/>
      <c r="AD459" s="49"/>
    </row>
    <row r="460" spans="2:30" x14ac:dyDescent="0.15">
      <c r="B460" s="38" t="s">
        <v>1152</v>
      </c>
      <c r="C460" s="39" t="s">
        <v>594</v>
      </c>
      <c r="D460" s="39" t="s">
        <v>875</v>
      </c>
      <c r="E460" s="39"/>
      <c r="F460" s="40" t="s">
        <v>858</v>
      </c>
      <c r="G460" s="40" t="s">
        <v>865</v>
      </c>
      <c r="H460" s="41">
        <v>570400</v>
      </c>
      <c r="I460" s="42">
        <v>0</v>
      </c>
      <c r="J460" s="43">
        <v>0</v>
      </c>
      <c r="K460" s="41">
        <v>0</v>
      </c>
      <c r="L460" s="42">
        <v>124871</v>
      </c>
      <c r="M460" s="43">
        <v>36002</v>
      </c>
      <c r="N460" s="41">
        <v>160873</v>
      </c>
      <c r="O460" s="42">
        <v>0</v>
      </c>
      <c r="P460" s="43">
        <v>0</v>
      </c>
      <c r="Q460" s="41">
        <v>0</v>
      </c>
      <c r="R460" s="42">
        <v>3918</v>
      </c>
      <c r="S460" s="43">
        <v>13338</v>
      </c>
      <c r="T460" s="44">
        <v>17256</v>
      </c>
      <c r="U460" s="45">
        <v>128789</v>
      </c>
      <c r="V460" s="43">
        <v>49340</v>
      </c>
      <c r="W460" s="44">
        <v>178129</v>
      </c>
      <c r="X460" s="45">
        <v>392271</v>
      </c>
      <c r="Y460" s="46">
        <v>68.77</v>
      </c>
      <c r="Z460" s="47">
        <f t="shared" si="14"/>
        <v>441611</v>
      </c>
      <c r="AA460" s="46">
        <f t="shared" si="15"/>
        <v>77.42</v>
      </c>
      <c r="AB460" s="48" t="s">
        <v>874</v>
      </c>
      <c r="AC460" s="48" t="s">
        <v>857</v>
      </c>
      <c r="AD460" s="49"/>
    </row>
    <row r="461" spans="2:30" x14ac:dyDescent="0.15">
      <c r="B461" s="38" t="s">
        <v>595</v>
      </c>
      <c r="C461" s="39" t="s">
        <v>596</v>
      </c>
      <c r="D461" s="39" t="s">
        <v>875</v>
      </c>
      <c r="E461" s="39" t="s">
        <v>1221</v>
      </c>
      <c r="F461" s="40" t="s">
        <v>858</v>
      </c>
      <c r="G461" s="40" t="s">
        <v>865</v>
      </c>
      <c r="H461" s="41">
        <v>570400</v>
      </c>
      <c r="I461" s="42">
        <v>0</v>
      </c>
      <c r="J461" s="43">
        <v>0</v>
      </c>
      <c r="K461" s="41">
        <v>0</v>
      </c>
      <c r="L461" s="42">
        <v>124871</v>
      </c>
      <c r="M461" s="43">
        <v>36002</v>
      </c>
      <c r="N461" s="41">
        <v>160873</v>
      </c>
      <c r="O461" s="42">
        <v>0</v>
      </c>
      <c r="P461" s="43">
        <v>0</v>
      </c>
      <c r="Q461" s="41">
        <v>0</v>
      </c>
      <c r="R461" s="42">
        <v>3918</v>
      </c>
      <c r="S461" s="43">
        <v>13338</v>
      </c>
      <c r="T461" s="44">
        <v>17256</v>
      </c>
      <c r="U461" s="45">
        <v>128789</v>
      </c>
      <c r="V461" s="43">
        <v>49340</v>
      </c>
      <c r="W461" s="44">
        <v>178129</v>
      </c>
      <c r="X461" s="45">
        <v>392271</v>
      </c>
      <c r="Y461" s="46">
        <v>68.77</v>
      </c>
      <c r="Z461" s="47">
        <f t="shared" si="14"/>
        <v>441611</v>
      </c>
      <c r="AA461" s="46">
        <f t="shared" si="15"/>
        <v>77.42</v>
      </c>
      <c r="AB461" s="48" t="s">
        <v>874</v>
      </c>
      <c r="AC461" s="48" t="s">
        <v>857</v>
      </c>
      <c r="AD461" s="49"/>
    </row>
    <row r="462" spans="2:30" x14ac:dyDescent="0.15">
      <c r="B462" s="38" t="s">
        <v>0</v>
      </c>
      <c r="C462" s="39" t="s">
        <v>0</v>
      </c>
      <c r="D462" s="39"/>
      <c r="E462" s="39"/>
      <c r="F462" s="40"/>
      <c r="G462" s="40"/>
      <c r="H462" s="41"/>
      <c r="I462" s="42"/>
      <c r="J462" s="43"/>
      <c r="K462" s="41"/>
      <c r="L462" s="42"/>
      <c r="M462" s="43"/>
      <c r="N462" s="41"/>
      <c r="O462" s="42"/>
      <c r="P462" s="43"/>
      <c r="Q462" s="41"/>
      <c r="R462" s="42"/>
      <c r="S462" s="43"/>
      <c r="T462" s="44"/>
      <c r="U462" s="45"/>
      <c r="V462" s="43"/>
      <c r="W462" s="44"/>
      <c r="X462" s="45"/>
      <c r="Y462" s="46"/>
      <c r="Z462" s="47"/>
      <c r="AA462" s="46"/>
      <c r="AB462" s="48"/>
      <c r="AC462" s="48"/>
      <c r="AD462" s="49"/>
    </row>
    <row r="463" spans="2:30" x14ac:dyDescent="0.15">
      <c r="B463" s="38" t="s">
        <v>1153</v>
      </c>
      <c r="C463" s="39" t="s">
        <v>597</v>
      </c>
      <c r="D463" s="39" t="s">
        <v>967</v>
      </c>
      <c r="E463" s="39"/>
      <c r="F463" s="40" t="s">
        <v>859</v>
      </c>
      <c r="G463" s="40" t="s">
        <v>873</v>
      </c>
      <c r="H463" s="41">
        <v>2440000</v>
      </c>
      <c r="I463" s="42">
        <v>0</v>
      </c>
      <c r="J463" s="43">
        <v>0</v>
      </c>
      <c r="K463" s="41">
        <v>0</v>
      </c>
      <c r="L463" s="42">
        <v>1628756</v>
      </c>
      <c r="M463" s="43">
        <v>308402</v>
      </c>
      <c r="N463" s="41">
        <v>1937158</v>
      </c>
      <c r="O463" s="42">
        <v>0</v>
      </c>
      <c r="P463" s="43">
        <v>0</v>
      </c>
      <c r="Q463" s="41">
        <v>0</v>
      </c>
      <c r="R463" s="42">
        <v>0</v>
      </c>
      <c r="S463" s="43">
        <v>55460</v>
      </c>
      <c r="T463" s="44">
        <v>55460</v>
      </c>
      <c r="U463" s="45">
        <v>1628756</v>
      </c>
      <c r="V463" s="43">
        <v>363862</v>
      </c>
      <c r="W463" s="44">
        <v>1992618</v>
      </c>
      <c r="X463" s="45">
        <v>447382</v>
      </c>
      <c r="Y463" s="46">
        <v>18.34</v>
      </c>
      <c r="Z463" s="47">
        <f t="shared" si="14"/>
        <v>811244</v>
      </c>
      <c r="AA463" s="46">
        <f t="shared" si="15"/>
        <v>33.25</v>
      </c>
      <c r="AB463" s="48" t="s">
        <v>887</v>
      </c>
      <c r="AC463" s="48" t="s">
        <v>857</v>
      </c>
      <c r="AD463" s="49"/>
    </row>
    <row r="464" spans="2:30" x14ac:dyDescent="0.15">
      <c r="B464" s="38" t="s">
        <v>598</v>
      </c>
      <c r="C464" s="39" t="s">
        <v>599</v>
      </c>
      <c r="D464" s="39" t="s">
        <v>967</v>
      </c>
      <c r="E464" s="39" t="s">
        <v>1220</v>
      </c>
      <c r="F464" s="40" t="s">
        <v>859</v>
      </c>
      <c r="G464" s="40" t="s">
        <v>873</v>
      </c>
      <c r="H464" s="41">
        <v>1220000</v>
      </c>
      <c r="I464" s="42">
        <v>0</v>
      </c>
      <c r="J464" s="43">
        <v>0</v>
      </c>
      <c r="K464" s="41">
        <v>0</v>
      </c>
      <c r="L464" s="42">
        <v>805655</v>
      </c>
      <c r="M464" s="43">
        <v>158112</v>
      </c>
      <c r="N464" s="41">
        <v>963767</v>
      </c>
      <c r="O464" s="42">
        <v>0</v>
      </c>
      <c r="P464" s="43">
        <v>0</v>
      </c>
      <c r="Q464" s="41">
        <v>0</v>
      </c>
      <c r="R464" s="42">
        <v>0</v>
      </c>
      <c r="S464" s="43">
        <v>27874</v>
      </c>
      <c r="T464" s="44">
        <v>27874</v>
      </c>
      <c r="U464" s="45">
        <v>805655</v>
      </c>
      <c r="V464" s="43">
        <v>185986</v>
      </c>
      <c r="W464" s="44">
        <v>991641</v>
      </c>
      <c r="X464" s="45">
        <v>228359</v>
      </c>
      <c r="Y464" s="46">
        <v>18.72</v>
      </c>
      <c r="Z464" s="47">
        <f t="shared" si="14"/>
        <v>414345</v>
      </c>
      <c r="AA464" s="46">
        <f t="shared" si="15"/>
        <v>33.96</v>
      </c>
      <c r="AB464" s="48" t="s">
        <v>887</v>
      </c>
      <c r="AC464" s="48" t="s">
        <v>857</v>
      </c>
      <c r="AD464" s="49"/>
    </row>
    <row r="465" spans="2:30" x14ac:dyDescent="0.15">
      <c r="B465" s="38" t="s">
        <v>600</v>
      </c>
      <c r="C465" s="39" t="s">
        <v>601</v>
      </c>
      <c r="D465" s="39" t="s">
        <v>967</v>
      </c>
      <c r="E465" s="39" t="s">
        <v>1221</v>
      </c>
      <c r="F465" s="40" t="s">
        <v>859</v>
      </c>
      <c r="G465" s="40" t="s">
        <v>873</v>
      </c>
      <c r="H465" s="41">
        <v>1220000</v>
      </c>
      <c r="I465" s="42">
        <v>0</v>
      </c>
      <c r="J465" s="43">
        <v>0</v>
      </c>
      <c r="K465" s="41">
        <v>0</v>
      </c>
      <c r="L465" s="42">
        <v>823101</v>
      </c>
      <c r="M465" s="43">
        <v>150290</v>
      </c>
      <c r="N465" s="41">
        <v>973391</v>
      </c>
      <c r="O465" s="42">
        <v>0</v>
      </c>
      <c r="P465" s="43">
        <v>0</v>
      </c>
      <c r="Q465" s="41">
        <v>0</v>
      </c>
      <c r="R465" s="42">
        <v>0</v>
      </c>
      <c r="S465" s="43">
        <v>27586</v>
      </c>
      <c r="T465" s="44">
        <v>27586</v>
      </c>
      <c r="U465" s="45">
        <v>823101</v>
      </c>
      <c r="V465" s="43">
        <v>177876</v>
      </c>
      <c r="W465" s="44">
        <v>1000977</v>
      </c>
      <c r="X465" s="45">
        <v>219023</v>
      </c>
      <c r="Y465" s="46">
        <v>17.95</v>
      </c>
      <c r="Z465" s="47">
        <f t="shared" si="14"/>
        <v>396899</v>
      </c>
      <c r="AA465" s="46">
        <f t="shared" si="15"/>
        <v>32.53</v>
      </c>
      <c r="AB465" s="48" t="s">
        <v>887</v>
      </c>
      <c r="AC465" s="48" t="s">
        <v>857</v>
      </c>
      <c r="AD465" s="49"/>
    </row>
    <row r="466" spans="2:30" x14ac:dyDescent="0.15">
      <c r="B466" s="38" t="s">
        <v>0</v>
      </c>
      <c r="C466" s="39" t="s">
        <v>0</v>
      </c>
      <c r="D466" s="39"/>
      <c r="E466" s="39"/>
      <c r="F466" s="40"/>
      <c r="G466" s="40"/>
      <c r="H466" s="41"/>
      <c r="I466" s="42"/>
      <c r="J466" s="43"/>
      <c r="K466" s="41"/>
      <c r="L466" s="42"/>
      <c r="M466" s="43"/>
      <c r="N466" s="41"/>
      <c r="O466" s="42"/>
      <c r="P466" s="43"/>
      <c r="Q466" s="41"/>
      <c r="R466" s="42"/>
      <c r="S466" s="43"/>
      <c r="T466" s="44"/>
      <c r="U466" s="45"/>
      <c r="V466" s="43"/>
      <c r="W466" s="44"/>
      <c r="X466" s="45"/>
      <c r="Y466" s="46"/>
      <c r="Z466" s="47"/>
      <c r="AA466" s="46"/>
      <c r="AB466" s="48"/>
      <c r="AC466" s="48"/>
      <c r="AD466" s="49"/>
    </row>
    <row r="467" spans="2:30" x14ac:dyDescent="0.15">
      <c r="B467" s="38" t="s">
        <v>1154</v>
      </c>
      <c r="C467" s="39" t="s">
        <v>602</v>
      </c>
      <c r="D467" s="39" t="s">
        <v>966</v>
      </c>
      <c r="E467" s="39"/>
      <c r="F467" s="40" t="s">
        <v>861</v>
      </c>
      <c r="G467" s="40" t="s">
        <v>872</v>
      </c>
      <c r="H467" s="41">
        <v>1700000</v>
      </c>
      <c r="I467" s="42">
        <v>0</v>
      </c>
      <c r="J467" s="43">
        <v>0</v>
      </c>
      <c r="K467" s="41">
        <v>0</v>
      </c>
      <c r="L467" s="42">
        <v>1096461</v>
      </c>
      <c r="M467" s="43">
        <v>208670</v>
      </c>
      <c r="N467" s="41">
        <v>1305131</v>
      </c>
      <c r="O467" s="42">
        <v>0</v>
      </c>
      <c r="P467" s="43">
        <v>0</v>
      </c>
      <c r="Q467" s="41">
        <v>0</v>
      </c>
      <c r="R467" s="42">
        <v>0</v>
      </c>
      <c r="S467" s="43">
        <v>37419</v>
      </c>
      <c r="T467" s="44">
        <v>37419</v>
      </c>
      <c r="U467" s="45">
        <v>1096461</v>
      </c>
      <c r="V467" s="43">
        <v>246089</v>
      </c>
      <c r="W467" s="44">
        <v>1342550</v>
      </c>
      <c r="X467" s="45">
        <v>357450</v>
      </c>
      <c r="Y467" s="46">
        <v>21.03</v>
      </c>
      <c r="Z467" s="47">
        <f t="shared" si="14"/>
        <v>603539</v>
      </c>
      <c r="AA467" s="46">
        <f t="shared" si="15"/>
        <v>35.5</v>
      </c>
      <c r="AB467" s="48" t="s">
        <v>887</v>
      </c>
      <c r="AC467" s="48" t="s">
        <v>857</v>
      </c>
      <c r="AD467" s="49"/>
    </row>
    <row r="468" spans="2:30" x14ac:dyDescent="0.15">
      <c r="B468" s="38" t="s">
        <v>603</v>
      </c>
      <c r="C468" s="39" t="s">
        <v>604</v>
      </c>
      <c r="D468" s="39" t="s">
        <v>966</v>
      </c>
      <c r="E468" s="39" t="s">
        <v>1220</v>
      </c>
      <c r="F468" s="40" t="s">
        <v>861</v>
      </c>
      <c r="G468" s="40" t="s">
        <v>872</v>
      </c>
      <c r="H468" s="41">
        <v>850000</v>
      </c>
      <c r="I468" s="42">
        <v>0</v>
      </c>
      <c r="J468" s="43">
        <v>0</v>
      </c>
      <c r="K468" s="41">
        <v>0</v>
      </c>
      <c r="L468" s="42">
        <v>619587</v>
      </c>
      <c r="M468" s="43">
        <v>121597</v>
      </c>
      <c r="N468" s="41">
        <v>741184</v>
      </c>
      <c r="O468" s="42">
        <v>0</v>
      </c>
      <c r="P468" s="43">
        <v>0</v>
      </c>
      <c r="Q468" s="41">
        <v>0</v>
      </c>
      <c r="R468" s="42">
        <v>0</v>
      </c>
      <c r="S468" s="43">
        <v>21435</v>
      </c>
      <c r="T468" s="44">
        <v>21435</v>
      </c>
      <c r="U468" s="45">
        <v>619587</v>
      </c>
      <c r="V468" s="43">
        <v>143032</v>
      </c>
      <c r="W468" s="44">
        <v>762619</v>
      </c>
      <c r="X468" s="45">
        <v>87381</v>
      </c>
      <c r="Y468" s="46">
        <v>10.28</v>
      </c>
      <c r="Z468" s="47">
        <f t="shared" si="14"/>
        <v>230413</v>
      </c>
      <c r="AA468" s="46">
        <f t="shared" si="15"/>
        <v>27.11</v>
      </c>
      <c r="AB468" s="48" t="s">
        <v>887</v>
      </c>
      <c r="AC468" s="48" t="s">
        <v>857</v>
      </c>
      <c r="AD468" s="49"/>
    </row>
    <row r="469" spans="2:30" x14ac:dyDescent="0.15">
      <c r="B469" s="38" t="s">
        <v>605</v>
      </c>
      <c r="C469" s="39" t="s">
        <v>606</v>
      </c>
      <c r="D469" s="39" t="s">
        <v>966</v>
      </c>
      <c r="E469" s="39" t="s">
        <v>1221</v>
      </c>
      <c r="F469" s="40" t="s">
        <v>861</v>
      </c>
      <c r="G469" s="40" t="s">
        <v>872</v>
      </c>
      <c r="H469" s="41">
        <v>850000</v>
      </c>
      <c r="I469" s="42">
        <v>0</v>
      </c>
      <c r="J469" s="43">
        <v>0</v>
      </c>
      <c r="K469" s="41">
        <v>0</v>
      </c>
      <c r="L469" s="42">
        <v>476874</v>
      </c>
      <c r="M469" s="43">
        <v>87073</v>
      </c>
      <c r="N469" s="41">
        <v>563947</v>
      </c>
      <c r="O469" s="42">
        <v>0</v>
      </c>
      <c r="P469" s="43">
        <v>0</v>
      </c>
      <c r="Q469" s="41">
        <v>0</v>
      </c>
      <c r="R469" s="42">
        <v>0</v>
      </c>
      <c r="S469" s="43">
        <v>15984</v>
      </c>
      <c r="T469" s="44">
        <v>15984</v>
      </c>
      <c r="U469" s="45">
        <v>476874</v>
      </c>
      <c r="V469" s="43">
        <v>103057</v>
      </c>
      <c r="W469" s="44">
        <v>579931</v>
      </c>
      <c r="X469" s="45">
        <v>270069</v>
      </c>
      <c r="Y469" s="46">
        <v>31.77</v>
      </c>
      <c r="Z469" s="47">
        <f t="shared" si="14"/>
        <v>373126</v>
      </c>
      <c r="AA469" s="46">
        <f t="shared" si="15"/>
        <v>43.9</v>
      </c>
      <c r="AB469" s="48" t="s">
        <v>887</v>
      </c>
      <c r="AC469" s="48" t="s">
        <v>857</v>
      </c>
      <c r="AD469" s="49"/>
    </row>
    <row r="470" spans="2:30" x14ac:dyDescent="0.15">
      <c r="B470" s="38" t="s">
        <v>0</v>
      </c>
      <c r="C470" s="39" t="s">
        <v>0</v>
      </c>
      <c r="D470" s="39"/>
      <c r="E470" s="39"/>
      <c r="F470" s="40"/>
      <c r="G470" s="40"/>
      <c r="H470" s="41"/>
      <c r="I470" s="42"/>
      <c r="J470" s="43"/>
      <c r="K470" s="41"/>
      <c r="L470" s="42"/>
      <c r="M470" s="43"/>
      <c r="N470" s="41"/>
      <c r="O470" s="42"/>
      <c r="P470" s="43"/>
      <c r="Q470" s="41"/>
      <c r="R470" s="42"/>
      <c r="S470" s="43"/>
      <c r="T470" s="44"/>
      <c r="U470" s="45"/>
      <c r="V470" s="43"/>
      <c r="W470" s="44"/>
      <c r="X470" s="45"/>
      <c r="Y470" s="46"/>
      <c r="Z470" s="47"/>
      <c r="AA470" s="46"/>
      <c r="AB470" s="48"/>
      <c r="AC470" s="48"/>
      <c r="AD470" s="49"/>
    </row>
    <row r="471" spans="2:30" x14ac:dyDescent="0.15">
      <c r="B471" s="38" t="s">
        <v>1155</v>
      </c>
      <c r="C471" s="39" t="s">
        <v>607</v>
      </c>
      <c r="D471" s="39" t="s">
        <v>965</v>
      </c>
      <c r="E471" s="39"/>
      <c r="F471" s="40" t="s">
        <v>859</v>
      </c>
      <c r="G471" s="40" t="s">
        <v>873</v>
      </c>
      <c r="H471" s="41">
        <v>1060000</v>
      </c>
      <c r="I471" s="42">
        <v>0</v>
      </c>
      <c r="J471" s="43">
        <v>0</v>
      </c>
      <c r="K471" s="41">
        <v>0</v>
      </c>
      <c r="L471" s="42">
        <v>712620</v>
      </c>
      <c r="M471" s="43">
        <v>134530</v>
      </c>
      <c r="N471" s="41">
        <v>847150</v>
      </c>
      <c r="O471" s="42">
        <v>0</v>
      </c>
      <c r="P471" s="43">
        <v>0</v>
      </c>
      <c r="Q471" s="41">
        <v>0</v>
      </c>
      <c r="R471" s="42">
        <v>6714</v>
      </c>
      <c r="S471" s="43">
        <v>24229</v>
      </c>
      <c r="T471" s="44">
        <v>30943</v>
      </c>
      <c r="U471" s="45">
        <v>719334</v>
      </c>
      <c r="V471" s="43">
        <v>158759</v>
      </c>
      <c r="W471" s="44">
        <v>878093</v>
      </c>
      <c r="X471" s="45">
        <v>181907</v>
      </c>
      <c r="Y471" s="46">
        <v>17.16</v>
      </c>
      <c r="Z471" s="47">
        <f t="shared" si="14"/>
        <v>340666</v>
      </c>
      <c r="AA471" s="46">
        <f t="shared" si="15"/>
        <v>32.14</v>
      </c>
      <c r="AB471" s="48" t="s">
        <v>877</v>
      </c>
      <c r="AC471" s="48" t="s">
        <v>857</v>
      </c>
      <c r="AD471" s="49"/>
    </row>
    <row r="472" spans="2:30" x14ac:dyDescent="0.15">
      <c r="B472" s="38" t="s">
        <v>608</v>
      </c>
      <c r="C472" s="39" t="s">
        <v>609</v>
      </c>
      <c r="D472" s="39" t="s">
        <v>965</v>
      </c>
      <c r="E472" s="39" t="s">
        <v>1220</v>
      </c>
      <c r="F472" s="40" t="s">
        <v>859</v>
      </c>
      <c r="G472" s="40" t="s">
        <v>873</v>
      </c>
      <c r="H472" s="41">
        <v>530000</v>
      </c>
      <c r="I472" s="42">
        <v>0</v>
      </c>
      <c r="J472" s="43">
        <v>0</v>
      </c>
      <c r="K472" s="41">
        <v>0</v>
      </c>
      <c r="L472" s="42">
        <v>323060</v>
      </c>
      <c r="M472" s="43">
        <v>63401</v>
      </c>
      <c r="N472" s="41">
        <v>386461</v>
      </c>
      <c r="O472" s="42">
        <v>0</v>
      </c>
      <c r="P472" s="43">
        <v>0</v>
      </c>
      <c r="Q472" s="41">
        <v>0</v>
      </c>
      <c r="R472" s="42">
        <v>746</v>
      </c>
      <c r="S472" s="43">
        <v>11173</v>
      </c>
      <c r="T472" s="44">
        <v>11919</v>
      </c>
      <c r="U472" s="45">
        <v>323806</v>
      </c>
      <c r="V472" s="43">
        <v>74574</v>
      </c>
      <c r="W472" s="44">
        <v>398380</v>
      </c>
      <c r="X472" s="45">
        <v>131620</v>
      </c>
      <c r="Y472" s="46">
        <v>24.83</v>
      </c>
      <c r="Z472" s="47">
        <f t="shared" si="14"/>
        <v>206194</v>
      </c>
      <c r="AA472" s="46">
        <f t="shared" si="15"/>
        <v>38.9</v>
      </c>
      <c r="AB472" s="48" t="s">
        <v>877</v>
      </c>
      <c r="AC472" s="48" t="s">
        <v>857</v>
      </c>
      <c r="AD472" s="49"/>
    </row>
    <row r="473" spans="2:30" x14ac:dyDescent="0.15">
      <c r="B473" s="38" t="s">
        <v>610</v>
      </c>
      <c r="C473" s="39" t="s">
        <v>611</v>
      </c>
      <c r="D473" s="39" t="s">
        <v>965</v>
      </c>
      <c r="E473" s="39" t="s">
        <v>1221</v>
      </c>
      <c r="F473" s="40" t="s">
        <v>859</v>
      </c>
      <c r="G473" s="40" t="s">
        <v>873</v>
      </c>
      <c r="H473" s="41">
        <v>530000</v>
      </c>
      <c r="I473" s="42">
        <v>0</v>
      </c>
      <c r="J473" s="43">
        <v>0</v>
      </c>
      <c r="K473" s="41">
        <v>0</v>
      </c>
      <c r="L473" s="42">
        <v>389560</v>
      </c>
      <c r="M473" s="43">
        <v>71129</v>
      </c>
      <c r="N473" s="41">
        <v>460689</v>
      </c>
      <c r="O473" s="42">
        <v>0</v>
      </c>
      <c r="P473" s="43">
        <v>0</v>
      </c>
      <c r="Q473" s="41">
        <v>0</v>
      </c>
      <c r="R473" s="42">
        <v>5968</v>
      </c>
      <c r="S473" s="43">
        <v>13056</v>
      </c>
      <c r="T473" s="44">
        <v>19024</v>
      </c>
      <c r="U473" s="45">
        <v>395528</v>
      </c>
      <c r="V473" s="43">
        <v>84185</v>
      </c>
      <c r="W473" s="44">
        <v>479713</v>
      </c>
      <c r="X473" s="45">
        <v>50287</v>
      </c>
      <c r="Y473" s="46">
        <v>9.49</v>
      </c>
      <c r="Z473" s="47">
        <f t="shared" si="14"/>
        <v>134472</v>
      </c>
      <c r="AA473" s="46">
        <f t="shared" si="15"/>
        <v>25.37</v>
      </c>
      <c r="AB473" s="48" t="s">
        <v>877</v>
      </c>
      <c r="AC473" s="48" t="s">
        <v>857</v>
      </c>
      <c r="AD473" s="49"/>
    </row>
    <row r="474" spans="2:30" x14ac:dyDescent="0.15">
      <c r="B474" s="38" t="s">
        <v>0</v>
      </c>
      <c r="C474" s="39" t="s">
        <v>0</v>
      </c>
      <c r="D474" s="39"/>
      <c r="E474" s="39"/>
      <c r="F474" s="40"/>
      <c r="G474" s="40"/>
      <c r="H474" s="41"/>
      <c r="I474" s="42"/>
      <c r="J474" s="43"/>
      <c r="K474" s="41"/>
      <c r="L474" s="42"/>
      <c r="M474" s="43"/>
      <c r="N474" s="41"/>
      <c r="O474" s="42"/>
      <c r="P474" s="43"/>
      <c r="Q474" s="41"/>
      <c r="R474" s="42"/>
      <c r="S474" s="43"/>
      <c r="T474" s="44"/>
      <c r="U474" s="45"/>
      <c r="V474" s="43"/>
      <c r="W474" s="44"/>
      <c r="X474" s="45"/>
      <c r="Y474" s="46"/>
      <c r="Z474" s="47"/>
      <c r="AA474" s="46"/>
      <c r="AB474" s="48"/>
      <c r="AC474" s="48"/>
      <c r="AD474" s="49"/>
    </row>
    <row r="475" spans="2:30" x14ac:dyDescent="0.15">
      <c r="B475" s="38" t="s">
        <v>1156</v>
      </c>
      <c r="C475" s="39" t="s">
        <v>612</v>
      </c>
      <c r="D475" s="39" t="s">
        <v>896</v>
      </c>
      <c r="E475" s="39"/>
      <c r="F475" s="40" t="s">
        <v>859</v>
      </c>
      <c r="G475" s="40" t="s">
        <v>873</v>
      </c>
      <c r="H475" s="41">
        <v>1000000</v>
      </c>
      <c r="I475" s="42">
        <v>0</v>
      </c>
      <c r="J475" s="43">
        <v>0</v>
      </c>
      <c r="K475" s="41">
        <v>0</v>
      </c>
      <c r="L475" s="42">
        <v>579814</v>
      </c>
      <c r="M475" s="43">
        <v>113789</v>
      </c>
      <c r="N475" s="41">
        <v>693603</v>
      </c>
      <c r="O475" s="42">
        <v>0</v>
      </c>
      <c r="P475" s="43">
        <v>0</v>
      </c>
      <c r="Q475" s="41">
        <v>0</v>
      </c>
      <c r="R475" s="42">
        <v>0</v>
      </c>
      <c r="S475" s="43">
        <v>20062</v>
      </c>
      <c r="T475" s="44">
        <v>20062</v>
      </c>
      <c r="U475" s="45">
        <v>579814</v>
      </c>
      <c r="V475" s="43">
        <v>133851</v>
      </c>
      <c r="W475" s="44">
        <v>713665</v>
      </c>
      <c r="X475" s="45">
        <v>286335</v>
      </c>
      <c r="Y475" s="46">
        <v>28.63</v>
      </c>
      <c r="Z475" s="47">
        <f t="shared" si="14"/>
        <v>420186</v>
      </c>
      <c r="AA475" s="46">
        <f t="shared" si="15"/>
        <v>42.02</v>
      </c>
      <c r="AB475" s="48" t="s">
        <v>877</v>
      </c>
      <c r="AC475" s="48" t="s">
        <v>857</v>
      </c>
      <c r="AD475" s="49"/>
    </row>
    <row r="476" spans="2:30" x14ac:dyDescent="0.15">
      <c r="B476" s="38" t="s">
        <v>613</v>
      </c>
      <c r="C476" s="39" t="s">
        <v>614</v>
      </c>
      <c r="D476" s="39" t="s">
        <v>896</v>
      </c>
      <c r="E476" s="39" t="s">
        <v>1220</v>
      </c>
      <c r="F476" s="40" t="s">
        <v>859</v>
      </c>
      <c r="G476" s="40" t="s">
        <v>873</v>
      </c>
      <c r="H476" s="41">
        <v>1000000</v>
      </c>
      <c r="I476" s="42">
        <v>0</v>
      </c>
      <c r="J476" s="43">
        <v>0</v>
      </c>
      <c r="K476" s="41">
        <v>0</v>
      </c>
      <c r="L476" s="42">
        <v>579814</v>
      </c>
      <c r="M476" s="43">
        <v>113789</v>
      </c>
      <c r="N476" s="41">
        <v>693603</v>
      </c>
      <c r="O476" s="42">
        <v>0</v>
      </c>
      <c r="P476" s="43">
        <v>0</v>
      </c>
      <c r="Q476" s="41">
        <v>0</v>
      </c>
      <c r="R476" s="42">
        <v>0</v>
      </c>
      <c r="S476" s="43">
        <v>20062</v>
      </c>
      <c r="T476" s="44">
        <v>20062</v>
      </c>
      <c r="U476" s="45">
        <v>579814</v>
      </c>
      <c r="V476" s="43">
        <v>133851</v>
      </c>
      <c r="W476" s="44">
        <v>713665</v>
      </c>
      <c r="X476" s="45">
        <v>286335</v>
      </c>
      <c r="Y476" s="46">
        <v>28.63</v>
      </c>
      <c r="Z476" s="47">
        <f t="shared" si="14"/>
        <v>420186</v>
      </c>
      <c r="AA476" s="46">
        <f t="shared" si="15"/>
        <v>42.02</v>
      </c>
      <c r="AB476" s="48" t="s">
        <v>877</v>
      </c>
      <c r="AC476" s="48" t="s">
        <v>857</v>
      </c>
      <c r="AD476" s="49"/>
    </row>
    <row r="477" spans="2:30" x14ac:dyDescent="0.15">
      <c r="B477" s="38" t="s">
        <v>0</v>
      </c>
      <c r="C477" s="39" t="s">
        <v>0</v>
      </c>
      <c r="D477" s="39"/>
      <c r="E477" s="39"/>
      <c r="F477" s="40"/>
      <c r="G477" s="40"/>
      <c r="H477" s="41"/>
      <c r="I477" s="42"/>
      <c r="J477" s="43"/>
      <c r="K477" s="41"/>
      <c r="L477" s="42"/>
      <c r="M477" s="43"/>
      <c r="N477" s="41"/>
      <c r="O477" s="42"/>
      <c r="P477" s="43"/>
      <c r="Q477" s="41"/>
      <c r="R477" s="42"/>
      <c r="S477" s="43"/>
      <c r="T477" s="44"/>
      <c r="U477" s="45"/>
      <c r="V477" s="43"/>
      <c r="W477" s="44"/>
      <c r="X477" s="45"/>
      <c r="Y477" s="46"/>
      <c r="Z477" s="47"/>
      <c r="AA477" s="46"/>
      <c r="AB477" s="48"/>
      <c r="AC477" s="48"/>
      <c r="AD477" s="49"/>
    </row>
    <row r="478" spans="2:30" x14ac:dyDescent="0.15">
      <c r="B478" s="38" t="s">
        <v>1157</v>
      </c>
      <c r="C478" s="39" t="s">
        <v>615</v>
      </c>
      <c r="D478" s="39" t="s">
        <v>914</v>
      </c>
      <c r="E478" s="39"/>
      <c r="F478" s="40" t="s">
        <v>860</v>
      </c>
      <c r="G478" s="40" t="s">
        <v>869</v>
      </c>
      <c r="H478" s="41">
        <v>1690300</v>
      </c>
      <c r="I478" s="42">
        <v>0</v>
      </c>
      <c r="J478" s="43">
        <v>0</v>
      </c>
      <c r="K478" s="41">
        <v>0</v>
      </c>
      <c r="L478" s="42">
        <v>1126091</v>
      </c>
      <c r="M478" s="43">
        <v>176425</v>
      </c>
      <c r="N478" s="41">
        <v>1302516</v>
      </c>
      <c r="O478" s="42">
        <v>0</v>
      </c>
      <c r="P478" s="43">
        <v>0</v>
      </c>
      <c r="Q478" s="41">
        <v>0</v>
      </c>
      <c r="R478" s="42">
        <v>62874</v>
      </c>
      <c r="S478" s="43">
        <v>61537</v>
      </c>
      <c r="T478" s="44">
        <v>124411</v>
      </c>
      <c r="U478" s="45">
        <v>1188965</v>
      </c>
      <c r="V478" s="43">
        <v>237962</v>
      </c>
      <c r="W478" s="44">
        <v>1426927</v>
      </c>
      <c r="X478" s="45">
        <v>263373</v>
      </c>
      <c r="Y478" s="46">
        <v>15.58</v>
      </c>
      <c r="Z478" s="47">
        <f t="shared" si="14"/>
        <v>501335</v>
      </c>
      <c r="AA478" s="46">
        <f t="shared" si="15"/>
        <v>29.66</v>
      </c>
      <c r="AB478" s="48" t="s">
        <v>877</v>
      </c>
      <c r="AC478" s="48" t="s">
        <v>857</v>
      </c>
      <c r="AD478" s="49"/>
    </row>
    <row r="479" spans="2:30" x14ac:dyDescent="0.15">
      <c r="B479" s="38" t="s">
        <v>616</v>
      </c>
      <c r="C479" s="39" t="s">
        <v>617</v>
      </c>
      <c r="D479" s="39" t="s">
        <v>914</v>
      </c>
      <c r="E479" s="39" t="s">
        <v>1220</v>
      </c>
      <c r="F479" s="40" t="s">
        <v>860</v>
      </c>
      <c r="G479" s="40" t="s">
        <v>869</v>
      </c>
      <c r="H479" s="41">
        <v>885140</v>
      </c>
      <c r="I479" s="42">
        <v>0</v>
      </c>
      <c r="J479" s="43">
        <v>0</v>
      </c>
      <c r="K479" s="41">
        <v>0</v>
      </c>
      <c r="L479" s="42">
        <v>584555</v>
      </c>
      <c r="M479" s="43">
        <v>95330</v>
      </c>
      <c r="N479" s="41">
        <v>679885</v>
      </c>
      <c r="O479" s="42">
        <v>0</v>
      </c>
      <c r="P479" s="43">
        <v>0</v>
      </c>
      <c r="Q479" s="41">
        <v>0</v>
      </c>
      <c r="R479" s="42">
        <v>32718</v>
      </c>
      <c r="S479" s="43">
        <v>34196</v>
      </c>
      <c r="T479" s="44">
        <v>66914</v>
      </c>
      <c r="U479" s="45">
        <v>617273</v>
      </c>
      <c r="V479" s="43">
        <v>129526</v>
      </c>
      <c r="W479" s="44">
        <v>746799</v>
      </c>
      <c r="X479" s="45">
        <v>138341</v>
      </c>
      <c r="Y479" s="46">
        <v>15.63</v>
      </c>
      <c r="Z479" s="47">
        <f t="shared" si="14"/>
        <v>267867</v>
      </c>
      <c r="AA479" s="46">
        <f t="shared" si="15"/>
        <v>30.26</v>
      </c>
      <c r="AB479" s="48" t="s">
        <v>877</v>
      </c>
      <c r="AC479" s="48" t="s">
        <v>857</v>
      </c>
      <c r="AD479" s="49"/>
    </row>
    <row r="480" spans="2:30" x14ac:dyDescent="0.15">
      <c r="B480" s="38" t="s">
        <v>618</v>
      </c>
      <c r="C480" s="39" t="s">
        <v>619</v>
      </c>
      <c r="D480" s="39" t="s">
        <v>914</v>
      </c>
      <c r="E480" s="39" t="s">
        <v>1221</v>
      </c>
      <c r="F480" s="40" t="s">
        <v>860</v>
      </c>
      <c r="G480" s="40" t="s">
        <v>869</v>
      </c>
      <c r="H480" s="41">
        <v>805160</v>
      </c>
      <c r="I480" s="42">
        <v>0</v>
      </c>
      <c r="J480" s="43">
        <v>0</v>
      </c>
      <c r="K480" s="41">
        <v>0</v>
      </c>
      <c r="L480" s="42">
        <v>541536</v>
      </c>
      <c r="M480" s="43">
        <v>81095</v>
      </c>
      <c r="N480" s="41">
        <v>622631</v>
      </c>
      <c r="O480" s="42">
        <v>0</v>
      </c>
      <c r="P480" s="43">
        <v>0</v>
      </c>
      <c r="Q480" s="41">
        <v>0</v>
      </c>
      <c r="R480" s="42">
        <v>30156</v>
      </c>
      <c r="S480" s="43">
        <v>27341</v>
      </c>
      <c r="T480" s="44">
        <v>57497</v>
      </c>
      <c r="U480" s="45">
        <v>571692</v>
      </c>
      <c r="V480" s="43">
        <v>108436</v>
      </c>
      <c r="W480" s="44">
        <v>680128</v>
      </c>
      <c r="X480" s="45">
        <v>125032</v>
      </c>
      <c r="Y480" s="46">
        <v>15.53</v>
      </c>
      <c r="Z480" s="47">
        <f t="shared" si="14"/>
        <v>233468</v>
      </c>
      <c r="AA480" s="46">
        <f t="shared" si="15"/>
        <v>29</v>
      </c>
      <c r="AB480" s="48" t="s">
        <v>877</v>
      </c>
      <c r="AC480" s="48" t="s">
        <v>857</v>
      </c>
      <c r="AD480" s="49"/>
    </row>
    <row r="481" spans="2:30" x14ac:dyDescent="0.15">
      <c r="B481" s="38" t="s">
        <v>0</v>
      </c>
      <c r="C481" s="39" t="s">
        <v>0</v>
      </c>
      <c r="D481" s="39"/>
      <c r="E481" s="39"/>
      <c r="F481" s="40"/>
      <c r="G481" s="40"/>
      <c r="H481" s="41"/>
      <c r="I481" s="42"/>
      <c r="J481" s="43"/>
      <c r="K481" s="41"/>
      <c r="L481" s="42"/>
      <c r="M481" s="43"/>
      <c r="N481" s="41"/>
      <c r="O481" s="42"/>
      <c r="P481" s="43"/>
      <c r="Q481" s="41"/>
      <c r="R481" s="42"/>
      <c r="S481" s="43"/>
      <c r="T481" s="44"/>
      <c r="U481" s="45"/>
      <c r="V481" s="43"/>
      <c r="W481" s="44"/>
      <c r="X481" s="45"/>
      <c r="Y481" s="46"/>
      <c r="Z481" s="47"/>
      <c r="AA481" s="46"/>
      <c r="AB481" s="48"/>
      <c r="AC481" s="48"/>
      <c r="AD481" s="49"/>
    </row>
    <row r="482" spans="2:30" x14ac:dyDescent="0.15">
      <c r="B482" s="38" t="s">
        <v>1158</v>
      </c>
      <c r="C482" s="39" t="s">
        <v>620</v>
      </c>
      <c r="D482" s="39" t="s">
        <v>914</v>
      </c>
      <c r="E482" s="39"/>
      <c r="F482" s="40" t="s">
        <v>860</v>
      </c>
      <c r="G482" s="40" t="s">
        <v>869</v>
      </c>
      <c r="H482" s="41">
        <v>1200000</v>
      </c>
      <c r="I482" s="42">
        <v>0</v>
      </c>
      <c r="J482" s="43">
        <v>0</v>
      </c>
      <c r="K482" s="41">
        <v>0</v>
      </c>
      <c r="L482" s="42">
        <v>625683</v>
      </c>
      <c r="M482" s="43">
        <v>97872</v>
      </c>
      <c r="N482" s="41">
        <v>723555</v>
      </c>
      <c r="O482" s="42">
        <v>0</v>
      </c>
      <c r="P482" s="43">
        <v>0</v>
      </c>
      <c r="Q482" s="41">
        <v>0</v>
      </c>
      <c r="R482" s="42">
        <v>28850</v>
      </c>
      <c r="S482" s="43">
        <v>34097</v>
      </c>
      <c r="T482" s="44">
        <v>62947</v>
      </c>
      <c r="U482" s="45">
        <v>654533</v>
      </c>
      <c r="V482" s="43">
        <v>131969</v>
      </c>
      <c r="W482" s="44">
        <v>786502</v>
      </c>
      <c r="X482" s="45">
        <v>413498</v>
      </c>
      <c r="Y482" s="46">
        <v>34.46</v>
      </c>
      <c r="Z482" s="47">
        <f t="shared" si="14"/>
        <v>545467</v>
      </c>
      <c r="AA482" s="46">
        <f t="shared" si="15"/>
        <v>45.46</v>
      </c>
      <c r="AB482" s="48" t="s">
        <v>877</v>
      </c>
      <c r="AC482" s="48" t="s">
        <v>857</v>
      </c>
      <c r="AD482" s="49"/>
    </row>
    <row r="483" spans="2:30" x14ac:dyDescent="0.15">
      <c r="B483" s="38" t="s">
        <v>621</v>
      </c>
      <c r="C483" s="39" t="s">
        <v>622</v>
      </c>
      <c r="D483" s="39" t="s">
        <v>914</v>
      </c>
      <c r="E483" s="39" t="s">
        <v>1220</v>
      </c>
      <c r="F483" s="40" t="s">
        <v>860</v>
      </c>
      <c r="G483" s="40" t="s">
        <v>869</v>
      </c>
      <c r="H483" s="41">
        <v>600000</v>
      </c>
      <c r="I483" s="42">
        <v>0</v>
      </c>
      <c r="J483" s="43">
        <v>0</v>
      </c>
      <c r="K483" s="41">
        <v>0</v>
      </c>
      <c r="L483" s="42">
        <v>313303</v>
      </c>
      <c r="M483" s="43">
        <v>51093</v>
      </c>
      <c r="N483" s="41">
        <v>364396</v>
      </c>
      <c r="O483" s="42">
        <v>0</v>
      </c>
      <c r="P483" s="43">
        <v>0</v>
      </c>
      <c r="Q483" s="41">
        <v>0</v>
      </c>
      <c r="R483" s="42">
        <v>14536</v>
      </c>
      <c r="S483" s="43">
        <v>18324</v>
      </c>
      <c r="T483" s="44">
        <v>32860</v>
      </c>
      <c r="U483" s="45">
        <v>327839</v>
      </c>
      <c r="V483" s="43">
        <v>69417</v>
      </c>
      <c r="W483" s="44">
        <v>397256</v>
      </c>
      <c r="X483" s="45">
        <v>202744</v>
      </c>
      <c r="Y483" s="46">
        <v>33.79</v>
      </c>
      <c r="Z483" s="47">
        <f t="shared" si="14"/>
        <v>272161</v>
      </c>
      <c r="AA483" s="46">
        <f t="shared" si="15"/>
        <v>45.36</v>
      </c>
      <c r="AB483" s="48" t="s">
        <v>877</v>
      </c>
      <c r="AC483" s="48" t="s">
        <v>857</v>
      </c>
      <c r="AD483" s="49"/>
    </row>
    <row r="484" spans="2:30" x14ac:dyDescent="0.15">
      <c r="B484" s="38" t="s">
        <v>623</v>
      </c>
      <c r="C484" s="39" t="s">
        <v>624</v>
      </c>
      <c r="D484" s="39" t="s">
        <v>914</v>
      </c>
      <c r="E484" s="39" t="s">
        <v>1221</v>
      </c>
      <c r="F484" s="40" t="s">
        <v>860</v>
      </c>
      <c r="G484" s="40" t="s">
        <v>869</v>
      </c>
      <c r="H484" s="41">
        <v>600000</v>
      </c>
      <c r="I484" s="42">
        <v>0</v>
      </c>
      <c r="J484" s="43">
        <v>0</v>
      </c>
      <c r="K484" s="41">
        <v>0</v>
      </c>
      <c r="L484" s="42">
        <v>312380</v>
      </c>
      <c r="M484" s="43">
        <v>46779</v>
      </c>
      <c r="N484" s="41">
        <v>359159</v>
      </c>
      <c r="O484" s="42">
        <v>0</v>
      </c>
      <c r="P484" s="43">
        <v>0</v>
      </c>
      <c r="Q484" s="41">
        <v>0</v>
      </c>
      <c r="R484" s="42">
        <v>14314</v>
      </c>
      <c r="S484" s="43">
        <v>15773</v>
      </c>
      <c r="T484" s="44">
        <v>30087</v>
      </c>
      <c r="U484" s="45">
        <v>326694</v>
      </c>
      <c r="V484" s="43">
        <v>62552</v>
      </c>
      <c r="W484" s="44">
        <v>389246</v>
      </c>
      <c r="X484" s="45">
        <v>210754</v>
      </c>
      <c r="Y484" s="46">
        <v>35.130000000000003</v>
      </c>
      <c r="Z484" s="47">
        <f t="shared" si="14"/>
        <v>273306</v>
      </c>
      <c r="AA484" s="46">
        <f t="shared" si="15"/>
        <v>45.55</v>
      </c>
      <c r="AB484" s="48" t="s">
        <v>877</v>
      </c>
      <c r="AC484" s="48" t="s">
        <v>857</v>
      </c>
      <c r="AD484" s="49"/>
    </row>
    <row r="485" spans="2:30" x14ac:dyDescent="0.15">
      <c r="B485" s="38" t="s">
        <v>0</v>
      </c>
      <c r="C485" s="39" t="s">
        <v>0</v>
      </c>
      <c r="D485" s="39"/>
      <c r="E485" s="39"/>
      <c r="F485" s="40"/>
      <c r="G485" s="40"/>
      <c r="H485" s="41"/>
      <c r="I485" s="42"/>
      <c r="J485" s="43"/>
      <c r="K485" s="41"/>
      <c r="L485" s="42"/>
      <c r="M485" s="43"/>
      <c r="N485" s="41"/>
      <c r="O485" s="42"/>
      <c r="P485" s="43"/>
      <c r="Q485" s="41"/>
      <c r="R485" s="42"/>
      <c r="S485" s="43"/>
      <c r="T485" s="44"/>
      <c r="U485" s="45"/>
      <c r="V485" s="43"/>
      <c r="W485" s="44"/>
      <c r="X485" s="45"/>
      <c r="Y485" s="46"/>
      <c r="Z485" s="47"/>
      <c r="AA485" s="46"/>
      <c r="AB485" s="48"/>
      <c r="AC485" s="48"/>
      <c r="AD485" s="49"/>
    </row>
    <row r="486" spans="2:30" x14ac:dyDescent="0.15">
      <c r="B486" s="38" t="s">
        <v>1159</v>
      </c>
      <c r="C486" s="39" t="s">
        <v>625</v>
      </c>
      <c r="D486" s="39" t="s">
        <v>908</v>
      </c>
      <c r="E486" s="39"/>
      <c r="F486" s="40" t="s">
        <v>861</v>
      </c>
      <c r="G486" s="40" t="s">
        <v>867</v>
      </c>
      <c r="H486" s="41">
        <v>1100000</v>
      </c>
      <c r="I486" s="42">
        <v>0</v>
      </c>
      <c r="J486" s="43">
        <v>0</v>
      </c>
      <c r="K486" s="41">
        <v>0</v>
      </c>
      <c r="L486" s="42">
        <v>577502</v>
      </c>
      <c r="M486" s="43">
        <v>90219</v>
      </c>
      <c r="N486" s="41">
        <v>667721</v>
      </c>
      <c r="O486" s="42">
        <v>0</v>
      </c>
      <c r="P486" s="43">
        <v>0</v>
      </c>
      <c r="Q486" s="41">
        <v>0</v>
      </c>
      <c r="R486" s="42">
        <v>58578</v>
      </c>
      <c r="S486" s="43">
        <v>31401</v>
      </c>
      <c r="T486" s="44">
        <v>89979</v>
      </c>
      <c r="U486" s="45">
        <v>636080</v>
      </c>
      <c r="V486" s="43">
        <v>121620</v>
      </c>
      <c r="W486" s="44">
        <v>757700</v>
      </c>
      <c r="X486" s="45">
        <v>342300</v>
      </c>
      <c r="Y486" s="46">
        <v>31.12</v>
      </c>
      <c r="Z486" s="47">
        <f t="shared" si="14"/>
        <v>463920</v>
      </c>
      <c r="AA486" s="46">
        <f t="shared" si="15"/>
        <v>42.17</v>
      </c>
      <c r="AB486" s="48" t="s">
        <v>877</v>
      </c>
      <c r="AC486" s="48" t="s">
        <v>857</v>
      </c>
      <c r="AD486" s="49"/>
    </row>
    <row r="487" spans="2:30" x14ac:dyDescent="0.15">
      <c r="B487" s="38" t="s">
        <v>626</v>
      </c>
      <c r="C487" s="39" t="s">
        <v>627</v>
      </c>
      <c r="D487" s="39" t="s">
        <v>908</v>
      </c>
      <c r="E487" s="39" t="s">
        <v>1220</v>
      </c>
      <c r="F487" s="40" t="s">
        <v>861</v>
      </c>
      <c r="G487" s="40" t="s">
        <v>867</v>
      </c>
      <c r="H487" s="41">
        <v>550000</v>
      </c>
      <c r="I487" s="42">
        <v>0</v>
      </c>
      <c r="J487" s="43">
        <v>0</v>
      </c>
      <c r="K487" s="41">
        <v>0</v>
      </c>
      <c r="L487" s="42">
        <v>280402</v>
      </c>
      <c r="M487" s="43">
        <v>45728</v>
      </c>
      <c r="N487" s="41">
        <v>326130</v>
      </c>
      <c r="O487" s="42">
        <v>0</v>
      </c>
      <c r="P487" s="43">
        <v>0</v>
      </c>
      <c r="Q487" s="41">
        <v>0</v>
      </c>
      <c r="R487" s="42">
        <v>28569</v>
      </c>
      <c r="S487" s="43">
        <v>16402</v>
      </c>
      <c r="T487" s="44">
        <v>44971</v>
      </c>
      <c r="U487" s="45">
        <v>308971</v>
      </c>
      <c r="V487" s="43">
        <v>62130</v>
      </c>
      <c r="W487" s="44">
        <v>371101</v>
      </c>
      <c r="X487" s="45">
        <v>178899</v>
      </c>
      <c r="Y487" s="46">
        <v>32.53</v>
      </c>
      <c r="Z487" s="47">
        <f t="shared" si="14"/>
        <v>241029</v>
      </c>
      <c r="AA487" s="46">
        <f t="shared" si="15"/>
        <v>43.82</v>
      </c>
      <c r="AB487" s="48" t="s">
        <v>877</v>
      </c>
      <c r="AC487" s="48" t="s">
        <v>857</v>
      </c>
      <c r="AD487" s="49"/>
    </row>
    <row r="488" spans="2:30" x14ac:dyDescent="0.15">
      <c r="B488" s="38" t="s">
        <v>628</v>
      </c>
      <c r="C488" s="39" t="s">
        <v>629</v>
      </c>
      <c r="D488" s="39" t="s">
        <v>908</v>
      </c>
      <c r="E488" s="39" t="s">
        <v>1221</v>
      </c>
      <c r="F488" s="40" t="s">
        <v>861</v>
      </c>
      <c r="G488" s="40" t="s">
        <v>867</v>
      </c>
      <c r="H488" s="41">
        <v>550000</v>
      </c>
      <c r="I488" s="42">
        <v>0</v>
      </c>
      <c r="J488" s="43">
        <v>0</v>
      </c>
      <c r="K488" s="41">
        <v>0</v>
      </c>
      <c r="L488" s="42">
        <v>297100</v>
      </c>
      <c r="M488" s="43">
        <v>44491</v>
      </c>
      <c r="N488" s="41">
        <v>341591</v>
      </c>
      <c r="O488" s="42">
        <v>0</v>
      </c>
      <c r="P488" s="43">
        <v>0</v>
      </c>
      <c r="Q488" s="41">
        <v>0</v>
      </c>
      <c r="R488" s="42">
        <v>30009</v>
      </c>
      <c r="S488" s="43">
        <v>14999</v>
      </c>
      <c r="T488" s="44">
        <v>45008</v>
      </c>
      <c r="U488" s="45">
        <v>327109</v>
      </c>
      <c r="V488" s="43">
        <v>59490</v>
      </c>
      <c r="W488" s="44">
        <v>386599</v>
      </c>
      <c r="X488" s="45">
        <v>163401</v>
      </c>
      <c r="Y488" s="46">
        <v>29.71</v>
      </c>
      <c r="Z488" s="47">
        <f t="shared" si="14"/>
        <v>222891</v>
      </c>
      <c r="AA488" s="46">
        <f t="shared" si="15"/>
        <v>40.53</v>
      </c>
      <c r="AB488" s="48" t="s">
        <v>877</v>
      </c>
      <c r="AC488" s="48" t="s">
        <v>857</v>
      </c>
      <c r="AD488" s="49"/>
    </row>
    <row r="489" spans="2:30" x14ac:dyDescent="0.15">
      <c r="B489" s="38" t="s">
        <v>0</v>
      </c>
      <c r="C489" s="39" t="s">
        <v>0</v>
      </c>
      <c r="D489" s="39"/>
      <c r="E489" s="39"/>
      <c r="F489" s="40"/>
      <c r="G489" s="40"/>
      <c r="H489" s="41"/>
      <c r="I489" s="42"/>
      <c r="J489" s="43"/>
      <c r="K489" s="41"/>
      <c r="L489" s="42"/>
      <c r="M489" s="43"/>
      <c r="N489" s="41"/>
      <c r="O489" s="42"/>
      <c r="P489" s="43"/>
      <c r="Q489" s="41"/>
      <c r="R489" s="42"/>
      <c r="S489" s="43"/>
      <c r="T489" s="44"/>
      <c r="U489" s="45"/>
      <c r="V489" s="43"/>
      <c r="W489" s="44"/>
      <c r="X489" s="45"/>
      <c r="Y489" s="46"/>
      <c r="Z489" s="47"/>
      <c r="AA489" s="46"/>
      <c r="AB489" s="48"/>
      <c r="AC489" s="48"/>
      <c r="AD489" s="49"/>
    </row>
    <row r="490" spans="2:30" x14ac:dyDescent="0.15">
      <c r="B490" s="38" t="s">
        <v>1160</v>
      </c>
      <c r="C490" s="39" t="s">
        <v>630</v>
      </c>
      <c r="D490" s="39" t="s">
        <v>961</v>
      </c>
      <c r="E490" s="39"/>
      <c r="F490" s="40" t="s">
        <v>859</v>
      </c>
      <c r="G490" s="40" t="s">
        <v>871</v>
      </c>
      <c r="H490" s="41">
        <v>1560000</v>
      </c>
      <c r="I490" s="42">
        <v>0</v>
      </c>
      <c r="J490" s="43">
        <v>0</v>
      </c>
      <c r="K490" s="41">
        <v>0</v>
      </c>
      <c r="L490" s="42">
        <v>1007151</v>
      </c>
      <c r="M490" s="43">
        <v>190212</v>
      </c>
      <c r="N490" s="41">
        <v>1197363</v>
      </c>
      <c r="O490" s="42">
        <v>0</v>
      </c>
      <c r="P490" s="43">
        <v>0</v>
      </c>
      <c r="Q490" s="41">
        <v>0</v>
      </c>
      <c r="R490" s="42">
        <v>27769</v>
      </c>
      <c r="S490" s="43">
        <v>34253</v>
      </c>
      <c r="T490" s="44">
        <v>62022</v>
      </c>
      <c r="U490" s="45">
        <v>1034920</v>
      </c>
      <c r="V490" s="43">
        <v>224465</v>
      </c>
      <c r="W490" s="44">
        <v>1259385</v>
      </c>
      <c r="X490" s="45">
        <v>300615</v>
      </c>
      <c r="Y490" s="46">
        <v>19.27</v>
      </c>
      <c r="Z490" s="47">
        <f t="shared" si="14"/>
        <v>525080</v>
      </c>
      <c r="AA490" s="46">
        <f t="shared" si="15"/>
        <v>33.659999999999997</v>
      </c>
      <c r="AB490" s="48" t="s">
        <v>877</v>
      </c>
      <c r="AC490" s="48" t="s">
        <v>857</v>
      </c>
      <c r="AD490" s="49"/>
    </row>
    <row r="491" spans="2:30" x14ac:dyDescent="0.15">
      <c r="B491" s="38" t="s">
        <v>631</v>
      </c>
      <c r="C491" s="39" t="s">
        <v>632</v>
      </c>
      <c r="D491" s="39" t="s">
        <v>961</v>
      </c>
      <c r="E491" s="39" t="s">
        <v>1220</v>
      </c>
      <c r="F491" s="40" t="s">
        <v>859</v>
      </c>
      <c r="G491" s="40" t="s">
        <v>871</v>
      </c>
      <c r="H491" s="41">
        <v>780000</v>
      </c>
      <c r="I491" s="42">
        <v>0</v>
      </c>
      <c r="J491" s="43">
        <v>0</v>
      </c>
      <c r="K491" s="41">
        <v>0</v>
      </c>
      <c r="L491" s="42">
        <v>462430</v>
      </c>
      <c r="M491" s="43">
        <v>90752</v>
      </c>
      <c r="N491" s="41">
        <v>553182</v>
      </c>
      <c r="O491" s="42">
        <v>0</v>
      </c>
      <c r="P491" s="43">
        <v>0</v>
      </c>
      <c r="Q491" s="41">
        <v>0</v>
      </c>
      <c r="R491" s="42">
        <v>12750</v>
      </c>
      <c r="S491" s="43">
        <v>15997</v>
      </c>
      <c r="T491" s="44">
        <v>28747</v>
      </c>
      <c r="U491" s="45">
        <v>475180</v>
      </c>
      <c r="V491" s="43">
        <v>106749</v>
      </c>
      <c r="W491" s="44">
        <v>581929</v>
      </c>
      <c r="X491" s="45">
        <v>198071</v>
      </c>
      <c r="Y491" s="46">
        <v>25.39</v>
      </c>
      <c r="Z491" s="47">
        <f t="shared" si="14"/>
        <v>304820</v>
      </c>
      <c r="AA491" s="46">
        <f t="shared" si="15"/>
        <v>39.08</v>
      </c>
      <c r="AB491" s="48" t="s">
        <v>877</v>
      </c>
      <c r="AC491" s="48" t="s">
        <v>857</v>
      </c>
      <c r="AD491" s="49"/>
    </row>
    <row r="492" spans="2:30" x14ac:dyDescent="0.15">
      <c r="B492" s="38" t="s">
        <v>633</v>
      </c>
      <c r="C492" s="39" t="s">
        <v>634</v>
      </c>
      <c r="D492" s="39" t="s">
        <v>961</v>
      </c>
      <c r="E492" s="39" t="s">
        <v>1221</v>
      </c>
      <c r="F492" s="40" t="s">
        <v>859</v>
      </c>
      <c r="G492" s="40" t="s">
        <v>871</v>
      </c>
      <c r="H492" s="41">
        <v>780000</v>
      </c>
      <c r="I492" s="42">
        <v>0</v>
      </c>
      <c r="J492" s="43">
        <v>0</v>
      </c>
      <c r="K492" s="41">
        <v>0</v>
      </c>
      <c r="L492" s="42">
        <v>544721</v>
      </c>
      <c r="M492" s="43">
        <v>99460</v>
      </c>
      <c r="N492" s="41">
        <v>644181</v>
      </c>
      <c r="O492" s="42">
        <v>0</v>
      </c>
      <c r="P492" s="43">
        <v>0</v>
      </c>
      <c r="Q492" s="41">
        <v>0</v>
      </c>
      <c r="R492" s="42">
        <v>15019</v>
      </c>
      <c r="S492" s="43">
        <v>18256</v>
      </c>
      <c r="T492" s="44">
        <v>33275</v>
      </c>
      <c r="U492" s="45">
        <v>559740</v>
      </c>
      <c r="V492" s="43">
        <v>117716</v>
      </c>
      <c r="W492" s="44">
        <v>677456</v>
      </c>
      <c r="X492" s="45">
        <v>102544</v>
      </c>
      <c r="Y492" s="46">
        <v>13.15</v>
      </c>
      <c r="Z492" s="47">
        <f t="shared" si="14"/>
        <v>220260</v>
      </c>
      <c r="AA492" s="46">
        <f t="shared" si="15"/>
        <v>28.24</v>
      </c>
      <c r="AB492" s="48" t="s">
        <v>877</v>
      </c>
      <c r="AC492" s="48" t="s">
        <v>857</v>
      </c>
      <c r="AD492" s="49"/>
    </row>
    <row r="493" spans="2:30" x14ac:dyDescent="0.15">
      <c r="B493" s="38" t="s">
        <v>0</v>
      </c>
      <c r="C493" s="39" t="s">
        <v>0</v>
      </c>
      <c r="D493" s="39"/>
      <c r="E493" s="39"/>
      <c r="F493" s="40"/>
      <c r="G493" s="40"/>
      <c r="H493" s="41"/>
      <c r="I493" s="42"/>
      <c r="J493" s="43"/>
      <c r="K493" s="41"/>
      <c r="L493" s="42"/>
      <c r="M493" s="43"/>
      <c r="N493" s="41"/>
      <c r="O493" s="42"/>
      <c r="P493" s="43"/>
      <c r="Q493" s="41"/>
      <c r="R493" s="42"/>
      <c r="S493" s="43"/>
      <c r="T493" s="44"/>
      <c r="U493" s="45"/>
      <c r="V493" s="43"/>
      <c r="W493" s="44"/>
      <c r="X493" s="45"/>
      <c r="Y493" s="46"/>
      <c r="Z493" s="47"/>
      <c r="AA493" s="46"/>
      <c r="AB493" s="48"/>
      <c r="AC493" s="48"/>
      <c r="AD493" s="49"/>
    </row>
    <row r="494" spans="2:30" x14ac:dyDescent="0.15">
      <c r="B494" s="38" t="s">
        <v>1161</v>
      </c>
      <c r="C494" s="39" t="s">
        <v>635</v>
      </c>
      <c r="D494" s="39" t="s">
        <v>889</v>
      </c>
      <c r="E494" s="39"/>
      <c r="F494" s="40" t="s">
        <v>861</v>
      </c>
      <c r="G494" s="40" t="s">
        <v>866</v>
      </c>
      <c r="H494" s="41">
        <v>13254400</v>
      </c>
      <c r="I494" s="42">
        <v>0</v>
      </c>
      <c r="J494" s="43">
        <v>0</v>
      </c>
      <c r="K494" s="41">
        <v>0</v>
      </c>
      <c r="L494" s="42">
        <v>3475121</v>
      </c>
      <c r="M494" s="43">
        <v>915128</v>
      </c>
      <c r="N494" s="41">
        <v>4390249</v>
      </c>
      <c r="O494" s="42">
        <v>1385708</v>
      </c>
      <c r="P494" s="43">
        <v>0</v>
      </c>
      <c r="Q494" s="41">
        <v>1385708</v>
      </c>
      <c r="R494" s="42">
        <v>1038381</v>
      </c>
      <c r="S494" s="43">
        <v>3551108</v>
      </c>
      <c r="T494" s="44">
        <v>4589489</v>
      </c>
      <c r="U494" s="45">
        <v>5899210</v>
      </c>
      <c r="V494" s="43">
        <v>4466236</v>
      </c>
      <c r="W494" s="44">
        <v>10365446</v>
      </c>
      <c r="X494" s="45">
        <v>2888954</v>
      </c>
      <c r="Y494" s="46">
        <v>21.8</v>
      </c>
      <c r="Z494" s="47">
        <f t="shared" si="14"/>
        <v>7355190</v>
      </c>
      <c r="AA494" s="46">
        <f t="shared" si="15"/>
        <v>55.49</v>
      </c>
      <c r="AB494" s="48" t="s">
        <v>874</v>
      </c>
      <c r="AC494" s="48" t="s">
        <v>857</v>
      </c>
      <c r="AD494" s="49"/>
    </row>
    <row r="495" spans="2:30" x14ac:dyDescent="0.15">
      <c r="B495" s="38" t="s">
        <v>636</v>
      </c>
      <c r="C495" s="39" t="s">
        <v>637</v>
      </c>
      <c r="D495" s="39" t="s">
        <v>889</v>
      </c>
      <c r="E495" s="39" t="s">
        <v>1220</v>
      </c>
      <c r="F495" s="40" t="s">
        <v>861</v>
      </c>
      <c r="G495" s="40" t="s">
        <v>866</v>
      </c>
      <c r="H495" s="41">
        <v>13254400</v>
      </c>
      <c r="I495" s="42">
        <v>0</v>
      </c>
      <c r="J495" s="43">
        <v>0</v>
      </c>
      <c r="K495" s="41">
        <v>0</v>
      </c>
      <c r="L495" s="42">
        <v>3475121</v>
      </c>
      <c r="M495" s="43">
        <v>915128</v>
      </c>
      <c r="N495" s="41">
        <v>4390249</v>
      </c>
      <c r="O495" s="42">
        <v>1385708</v>
      </c>
      <c r="P495" s="43">
        <v>0</v>
      </c>
      <c r="Q495" s="41">
        <v>1385708</v>
      </c>
      <c r="R495" s="42">
        <v>1038381</v>
      </c>
      <c r="S495" s="43">
        <v>3551108</v>
      </c>
      <c r="T495" s="44">
        <v>4589489</v>
      </c>
      <c r="U495" s="45">
        <v>5899210</v>
      </c>
      <c r="V495" s="43">
        <v>4466236</v>
      </c>
      <c r="W495" s="44">
        <v>10365446</v>
      </c>
      <c r="X495" s="45">
        <v>2888954</v>
      </c>
      <c r="Y495" s="46">
        <v>21.8</v>
      </c>
      <c r="Z495" s="47">
        <f t="shared" si="14"/>
        <v>7355190</v>
      </c>
      <c r="AA495" s="46">
        <f t="shared" si="15"/>
        <v>55.49</v>
      </c>
      <c r="AB495" s="48" t="s">
        <v>874</v>
      </c>
      <c r="AC495" s="48" t="s">
        <v>857</v>
      </c>
      <c r="AD495" s="49"/>
    </row>
    <row r="496" spans="2:30" x14ac:dyDescent="0.15">
      <c r="B496" s="38" t="s">
        <v>0</v>
      </c>
      <c r="C496" s="39" t="s">
        <v>0</v>
      </c>
      <c r="D496" s="39"/>
      <c r="E496" s="39"/>
      <c r="F496" s="40"/>
      <c r="G496" s="40"/>
      <c r="H496" s="41"/>
      <c r="I496" s="42"/>
      <c r="J496" s="43"/>
      <c r="K496" s="41"/>
      <c r="L496" s="42"/>
      <c r="M496" s="43"/>
      <c r="N496" s="41"/>
      <c r="O496" s="42"/>
      <c r="P496" s="43"/>
      <c r="Q496" s="41"/>
      <c r="R496" s="42"/>
      <c r="S496" s="43"/>
      <c r="T496" s="44"/>
      <c r="U496" s="45"/>
      <c r="V496" s="43"/>
      <c r="W496" s="44"/>
      <c r="X496" s="45"/>
      <c r="Y496" s="46"/>
      <c r="Z496" s="47"/>
      <c r="AA496" s="46"/>
      <c r="AB496" s="48"/>
      <c r="AC496" s="48"/>
      <c r="AD496" s="49"/>
    </row>
    <row r="497" spans="2:30" x14ac:dyDescent="0.15">
      <c r="B497" s="38" t="s">
        <v>1162</v>
      </c>
      <c r="C497" s="39" t="s">
        <v>638</v>
      </c>
      <c r="D497" s="39" t="s">
        <v>896</v>
      </c>
      <c r="E497" s="39"/>
      <c r="F497" s="40" t="s">
        <v>859</v>
      </c>
      <c r="G497" s="40" t="s">
        <v>873</v>
      </c>
      <c r="H497" s="41">
        <v>750000</v>
      </c>
      <c r="I497" s="42">
        <v>0</v>
      </c>
      <c r="J497" s="43">
        <v>0</v>
      </c>
      <c r="K497" s="41">
        <v>0</v>
      </c>
      <c r="L497" s="42">
        <v>496143</v>
      </c>
      <c r="M497" s="43">
        <v>97369</v>
      </c>
      <c r="N497" s="41">
        <v>593512</v>
      </c>
      <c r="O497" s="42">
        <v>0</v>
      </c>
      <c r="P497" s="43">
        <v>0</v>
      </c>
      <c r="Q497" s="41">
        <v>0</v>
      </c>
      <c r="R497" s="42">
        <v>0</v>
      </c>
      <c r="S497" s="43">
        <v>17165</v>
      </c>
      <c r="T497" s="44">
        <v>17165</v>
      </c>
      <c r="U497" s="45">
        <v>496143</v>
      </c>
      <c r="V497" s="43">
        <v>114534</v>
      </c>
      <c r="W497" s="44">
        <v>610677</v>
      </c>
      <c r="X497" s="45">
        <v>139323</v>
      </c>
      <c r="Y497" s="46">
        <v>18.579999999999998</v>
      </c>
      <c r="Z497" s="47">
        <f t="shared" si="14"/>
        <v>253857</v>
      </c>
      <c r="AA497" s="46">
        <f t="shared" si="15"/>
        <v>33.85</v>
      </c>
      <c r="AB497" s="48" t="s">
        <v>877</v>
      </c>
      <c r="AC497" s="48" t="s">
        <v>857</v>
      </c>
      <c r="AD497" s="49"/>
    </row>
    <row r="498" spans="2:30" x14ac:dyDescent="0.15">
      <c r="B498" s="38" t="s">
        <v>639</v>
      </c>
      <c r="C498" s="39" t="s">
        <v>640</v>
      </c>
      <c r="D498" s="39" t="s">
        <v>896</v>
      </c>
      <c r="E498" s="39" t="s">
        <v>1220</v>
      </c>
      <c r="F498" s="40" t="s">
        <v>859</v>
      </c>
      <c r="G498" s="40" t="s">
        <v>873</v>
      </c>
      <c r="H498" s="41">
        <v>750000</v>
      </c>
      <c r="I498" s="42">
        <v>0</v>
      </c>
      <c r="J498" s="43">
        <v>0</v>
      </c>
      <c r="K498" s="41">
        <v>0</v>
      </c>
      <c r="L498" s="42">
        <v>496143</v>
      </c>
      <c r="M498" s="43">
        <v>97369</v>
      </c>
      <c r="N498" s="41">
        <v>593512</v>
      </c>
      <c r="O498" s="42">
        <v>0</v>
      </c>
      <c r="P498" s="43">
        <v>0</v>
      </c>
      <c r="Q498" s="41">
        <v>0</v>
      </c>
      <c r="R498" s="42">
        <v>0</v>
      </c>
      <c r="S498" s="43">
        <v>17165</v>
      </c>
      <c r="T498" s="44">
        <v>17165</v>
      </c>
      <c r="U498" s="45">
        <v>496143</v>
      </c>
      <c r="V498" s="43">
        <v>114534</v>
      </c>
      <c r="W498" s="44">
        <v>610677</v>
      </c>
      <c r="X498" s="45">
        <v>139323</v>
      </c>
      <c r="Y498" s="46">
        <v>18.579999999999998</v>
      </c>
      <c r="Z498" s="47">
        <f t="shared" si="14"/>
        <v>253857</v>
      </c>
      <c r="AA498" s="46">
        <f t="shared" si="15"/>
        <v>33.85</v>
      </c>
      <c r="AB498" s="48" t="s">
        <v>877</v>
      </c>
      <c r="AC498" s="48" t="s">
        <v>857</v>
      </c>
      <c r="AD498" s="49"/>
    </row>
    <row r="499" spans="2:30" x14ac:dyDescent="0.15">
      <c r="B499" s="38" t="s">
        <v>0</v>
      </c>
      <c r="C499" s="39" t="s">
        <v>0</v>
      </c>
      <c r="D499" s="39"/>
      <c r="E499" s="39"/>
      <c r="F499" s="40"/>
      <c r="G499" s="40"/>
      <c r="H499" s="41"/>
      <c r="I499" s="42"/>
      <c r="J499" s="43"/>
      <c r="K499" s="41"/>
      <c r="L499" s="42"/>
      <c r="M499" s="43"/>
      <c r="N499" s="41"/>
      <c r="O499" s="42"/>
      <c r="P499" s="43"/>
      <c r="Q499" s="41"/>
      <c r="R499" s="42"/>
      <c r="S499" s="43"/>
      <c r="T499" s="44"/>
      <c r="U499" s="45"/>
      <c r="V499" s="43"/>
      <c r="W499" s="44"/>
      <c r="X499" s="45"/>
      <c r="Y499" s="46"/>
      <c r="Z499" s="47"/>
      <c r="AA499" s="46"/>
      <c r="AB499" s="48"/>
      <c r="AC499" s="48"/>
      <c r="AD499" s="49"/>
    </row>
    <row r="500" spans="2:30" x14ac:dyDescent="0.15">
      <c r="B500" s="38" t="s">
        <v>1163</v>
      </c>
      <c r="C500" s="39" t="s">
        <v>641</v>
      </c>
      <c r="D500" s="39" t="s">
        <v>960</v>
      </c>
      <c r="E500" s="39"/>
      <c r="F500" s="40" t="s">
        <v>859</v>
      </c>
      <c r="G500" s="40" t="s">
        <v>871</v>
      </c>
      <c r="H500" s="41">
        <v>1260000</v>
      </c>
      <c r="I500" s="42">
        <v>0</v>
      </c>
      <c r="J500" s="43">
        <v>0</v>
      </c>
      <c r="K500" s="41">
        <v>0</v>
      </c>
      <c r="L500" s="42">
        <v>664735</v>
      </c>
      <c r="M500" s="43">
        <v>125879</v>
      </c>
      <c r="N500" s="41">
        <v>790614</v>
      </c>
      <c r="O500" s="42">
        <v>0</v>
      </c>
      <c r="P500" s="43">
        <v>0</v>
      </c>
      <c r="Q500" s="41">
        <v>0</v>
      </c>
      <c r="R500" s="42">
        <v>0</v>
      </c>
      <c r="S500" s="43">
        <v>22633</v>
      </c>
      <c r="T500" s="44">
        <v>22633</v>
      </c>
      <c r="U500" s="45">
        <v>664735</v>
      </c>
      <c r="V500" s="43">
        <v>148512</v>
      </c>
      <c r="W500" s="44">
        <v>813247</v>
      </c>
      <c r="X500" s="45">
        <v>446753</v>
      </c>
      <c r="Y500" s="46">
        <v>35.46</v>
      </c>
      <c r="Z500" s="47">
        <f t="shared" si="14"/>
        <v>595265</v>
      </c>
      <c r="AA500" s="46">
        <f t="shared" si="15"/>
        <v>47.24</v>
      </c>
      <c r="AB500" s="48" t="s">
        <v>877</v>
      </c>
      <c r="AC500" s="48" t="s">
        <v>857</v>
      </c>
      <c r="AD500" s="49"/>
    </row>
    <row r="501" spans="2:30" x14ac:dyDescent="0.15">
      <c r="B501" s="38" t="s">
        <v>642</v>
      </c>
      <c r="C501" s="39" t="s">
        <v>643</v>
      </c>
      <c r="D501" s="39" t="s">
        <v>960</v>
      </c>
      <c r="E501" s="39" t="s">
        <v>1220</v>
      </c>
      <c r="F501" s="40" t="s">
        <v>859</v>
      </c>
      <c r="G501" s="40" t="s">
        <v>871</v>
      </c>
      <c r="H501" s="41">
        <v>630000</v>
      </c>
      <c r="I501" s="42">
        <v>0</v>
      </c>
      <c r="J501" s="43">
        <v>0</v>
      </c>
      <c r="K501" s="41">
        <v>0</v>
      </c>
      <c r="L501" s="42">
        <v>329848</v>
      </c>
      <c r="M501" s="43">
        <v>64734</v>
      </c>
      <c r="N501" s="41">
        <v>394582</v>
      </c>
      <c r="O501" s="42">
        <v>0</v>
      </c>
      <c r="P501" s="43">
        <v>0</v>
      </c>
      <c r="Q501" s="41">
        <v>0</v>
      </c>
      <c r="R501" s="42">
        <v>0</v>
      </c>
      <c r="S501" s="43">
        <v>11411</v>
      </c>
      <c r="T501" s="44">
        <v>11411</v>
      </c>
      <c r="U501" s="45">
        <v>329848</v>
      </c>
      <c r="V501" s="43">
        <v>76145</v>
      </c>
      <c r="W501" s="44">
        <v>405993</v>
      </c>
      <c r="X501" s="45">
        <v>224007</v>
      </c>
      <c r="Y501" s="46">
        <v>35.56</v>
      </c>
      <c r="Z501" s="47">
        <f t="shared" si="14"/>
        <v>300152</v>
      </c>
      <c r="AA501" s="46">
        <f t="shared" si="15"/>
        <v>47.64</v>
      </c>
      <c r="AB501" s="48" t="s">
        <v>877</v>
      </c>
      <c r="AC501" s="48" t="s">
        <v>857</v>
      </c>
      <c r="AD501" s="49"/>
    </row>
    <row r="502" spans="2:30" x14ac:dyDescent="0.15">
      <c r="B502" s="38" t="s">
        <v>644</v>
      </c>
      <c r="C502" s="39" t="s">
        <v>645</v>
      </c>
      <c r="D502" s="39" t="s">
        <v>960</v>
      </c>
      <c r="E502" s="39" t="s">
        <v>1221</v>
      </c>
      <c r="F502" s="40" t="s">
        <v>859</v>
      </c>
      <c r="G502" s="40" t="s">
        <v>871</v>
      </c>
      <c r="H502" s="41">
        <v>630000</v>
      </c>
      <c r="I502" s="42">
        <v>0</v>
      </c>
      <c r="J502" s="43">
        <v>0</v>
      </c>
      <c r="K502" s="41">
        <v>0</v>
      </c>
      <c r="L502" s="42">
        <v>334887</v>
      </c>
      <c r="M502" s="43">
        <v>61145</v>
      </c>
      <c r="N502" s="41">
        <v>396032</v>
      </c>
      <c r="O502" s="42">
        <v>0</v>
      </c>
      <c r="P502" s="43">
        <v>0</v>
      </c>
      <c r="Q502" s="41">
        <v>0</v>
      </c>
      <c r="R502" s="42">
        <v>0</v>
      </c>
      <c r="S502" s="43">
        <v>11222</v>
      </c>
      <c r="T502" s="44">
        <v>11222</v>
      </c>
      <c r="U502" s="45">
        <v>334887</v>
      </c>
      <c r="V502" s="43">
        <v>72367</v>
      </c>
      <c r="W502" s="44">
        <v>407254</v>
      </c>
      <c r="X502" s="45">
        <v>222746</v>
      </c>
      <c r="Y502" s="46">
        <v>35.36</v>
      </c>
      <c r="Z502" s="47">
        <f t="shared" si="14"/>
        <v>295113</v>
      </c>
      <c r="AA502" s="46">
        <f t="shared" si="15"/>
        <v>46.84</v>
      </c>
      <c r="AB502" s="48" t="s">
        <v>877</v>
      </c>
      <c r="AC502" s="48" t="s">
        <v>857</v>
      </c>
      <c r="AD502" s="49"/>
    </row>
    <row r="503" spans="2:30" x14ac:dyDescent="0.15">
      <c r="B503" s="38" t="s">
        <v>0</v>
      </c>
      <c r="C503" s="39" t="s">
        <v>0</v>
      </c>
      <c r="D503" s="39"/>
      <c r="E503" s="39"/>
      <c r="F503" s="40"/>
      <c r="G503" s="40"/>
      <c r="H503" s="41"/>
      <c r="I503" s="42"/>
      <c r="J503" s="43"/>
      <c r="K503" s="41"/>
      <c r="L503" s="42"/>
      <c r="M503" s="43"/>
      <c r="N503" s="41"/>
      <c r="O503" s="42"/>
      <c r="P503" s="43"/>
      <c r="Q503" s="41"/>
      <c r="R503" s="42"/>
      <c r="S503" s="43"/>
      <c r="T503" s="44"/>
      <c r="U503" s="45"/>
      <c r="V503" s="43"/>
      <c r="W503" s="44"/>
      <c r="X503" s="45"/>
      <c r="Y503" s="46"/>
      <c r="Z503" s="47"/>
      <c r="AA503" s="46"/>
      <c r="AB503" s="48"/>
      <c r="AC503" s="48"/>
      <c r="AD503" s="49"/>
    </row>
    <row r="504" spans="2:30" x14ac:dyDescent="0.15">
      <c r="B504" s="38" t="s">
        <v>1164</v>
      </c>
      <c r="C504" s="39" t="s">
        <v>646</v>
      </c>
      <c r="D504" s="39" t="s">
        <v>897</v>
      </c>
      <c r="E504" s="39"/>
      <c r="F504" s="40" t="s">
        <v>861</v>
      </c>
      <c r="G504" s="40" t="s">
        <v>873</v>
      </c>
      <c r="H504" s="41">
        <v>2800000</v>
      </c>
      <c r="I504" s="42">
        <v>0</v>
      </c>
      <c r="J504" s="43">
        <v>0</v>
      </c>
      <c r="K504" s="41">
        <v>0</v>
      </c>
      <c r="L504" s="42">
        <v>444109</v>
      </c>
      <c r="M504" s="43">
        <v>85790</v>
      </c>
      <c r="N504" s="41">
        <v>529899</v>
      </c>
      <c r="O504" s="42">
        <v>1800000</v>
      </c>
      <c r="P504" s="43">
        <v>0</v>
      </c>
      <c r="Q504" s="41">
        <v>1800000</v>
      </c>
      <c r="R504" s="42">
        <v>0</v>
      </c>
      <c r="S504" s="43">
        <v>15257</v>
      </c>
      <c r="T504" s="44">
        <v>15257</v>
      </c>
      <c r="U504" s="45">
        <v>2244109</v>
      </c>
      <c r="V504" s="43">
        <v>101047</v>
      </c>
      <c r="W504" s="44">
        <v>2345156</v>
      </c>
      <c r="X504" s="45">
        <v>454844</v>
      </c>
      <c r="Y504" s="46">
        <v>16.239999999999998</v>
      </c>
      <c r="Z504" s="47">
        <f t="shared" si="14"/>
        <v>555891</v>
      </c>
      <c r="AA504" s="46">
        <f t="shared" si="15"/>
        <v>19.850000000000001</v>
      </c>
      <c r="AB504" s="48" t="s">
        <v>887</v>
      </c>
      <c r="AC504" s="48" t="s">
        <v>857</v>
      </c>
      <c r="AD504" s="49"/>
    </row>
    <row r="505" spans="2:30" x14ac:dyDescent="0.15">
      <c r="B505" s="38" t="s">
        <v>647</v>
      </c>
      <c r="C505" s="39" t="s">
        <v>648</v>
      </c>
      <c r="D505" s="39" t="s">
        <v>897</v>
      </c>
      <c r="E505" s="39" t="s">
        <v>1220</v>
      </c>
      <c r="F505" s="40" t="s">
        <v>861</v>
      </c>
      <c r="G505" s="40" t="s">
        <v>873</v>
      </c>
      <c r="H505" s="41">
        <v>1800000</v>
      </c>
      <c r="I505" s="42">
        <v>0</v>
      </c>
      <c r="J505" s="43">
        <v>0</v>
      </c>
      <c r="K505" s="41">
        <v>0</v>
      </c>
      <c r="L505" s="42">
        <v>343913</v>
      </c>
      <c r="M505" s="43">
        <v>67495</v>
      </c>
      <c r="N505" s="41">
        <v>411408</v>
      </c>
      <c r="O505" s="42">
        <v>900000</v>
      </c>
      <c r="P505" s="43">
        <v>0</v>
      </c>
      <c r="Q505" s="41">
        <v>900000</v>
      </c>
      <c r="R505" s="42">
        <v>0</v>
      </c>
      <c r="S505" s="43">
        <v>11898</v>
      </c>
      <c r="T505" s="44">
        <v>11898</v>
      </c>
      <c r="U505" s="45">
        <v>1243913</v>
      </c>
      <c r="V505" s="43">
        <v>79393</v>
      </c>
      <c r="W505" s="44">
        <v>1323306</v>
      </c>
      <c r="X505" s="45">
        <v>476694</v>
      </c>
      <c r="Y505" s="46">
        <v>26.48</v>
      </c>
      <c r="Z505" s="47">
        <f t="shared" si="14"/>
        <v>556087</v>
      </c>
      <c r="AA505" s="46">
        <f t="shared" si="15"/>
        <v>30.89</v>
      </c>
      <c r="AB505" s="48" t="s">
        <v>887</v>
      </c>
      <c r="AC505" s="48" t="s">
        <v>857</v>
      </c>
      <c r="AD505" s="49"/>
    </row>
    <row r="506" spans="2:30" x14ac:dyDescent="0.15">
      <c r="B506" s="38" t="s">
        <v>649</v>
      </c>
      <c r="C506" s="39" t="s">
        <v>650</v>
      </c>
      <c r="D506" s="39" t="s">
        <v>897</v>
      </c>
      <c r="E506" s="39" t="s">
        <v>1221</v>
      </c>
      <c r="F506" s="40" t="s">
        <v>861</v>
      </c>
      <c r="G506" s="40" t="s">
        <v>873</v>
      </c>
      <c r="H506" s="41">
        <v>1000000</v>
      </c>
      <c r="I506" s="42">
        <v>0</v>
      </c>
      <c r="J506" s="43">
        <v>0</v>
      </c>
      <c r="K506" s="41">
        <v>0</v>
      </c>
      <c r="L506" s="42">
        <v>100196</v>
      </c>
      <c r="M506" s="43">
        <v>18295</v>
      </c>
      <c r="N506" s="41">
        <v>118491</v>
      </c>
      <c r="O506" s="42">
        <v>900000</v>
      </c>
      <c r="P506" s="43">
        <v>0</v>
      </c>
      <c r="Q506" s="41">
        <v>900000</v>
      </c>
      <c r="R506" s="42">
        <v>0</v>
      </c>
      <c r="S506" s="43">
        <v>3359</v>
      </c>
      <c r="T506" s="44">
        <v>3359</v>
      </c>
      <c r="U506" s="45">
        <v>1000196</v>
      </c>
      <c r="V506" s="43">
        <v>21654</v>
      </c>
      <c r="W506" s="44">
        <v>1021850</v>
      </c>
      <c r="X506" s="45">
        <v>-21850</v>
      </c>
      <c r="Y506" s="46">
        <v>-2.19</v>
      </c>
      <c r="Z506" s="47">
        <f t="shared" si="14"/>
        <v>-196</v>
      </c>
      <c r="AA506" s="46">
        <f t="shared" si="15"/>
        <v>-0.02</v>
      </c>
      <c r="AB506" s="48" t="s">
        <v>887</v>
      </c>
      <c r="AC506" s="48" t="s">
        <v>857</v>
      </c>
      <c r="AD506" s="49"/>
    </row>
    <row r="507" spans="2:30" x14ac:dyDescent="0.15">
      <c r="B507" s="38" t="s">
        <v>0</v>
      </c>
      <c r="C507" s="39" t="s">
        <v>0</v>
      </c>
      <c r="D507" s="39"/>
      <c r="E507" s="39"/>
      <c r="F507" s="40"/>
      <c r="G507" s="40"/>
      <c r="H507" s="41"/>
      <c r="I507" s="42"/>
      <c r="J507" s="43"/>
      <c r="K507" s="41"/>
      <c r="L507" s="42"/>
      <c r="M507" s="43"/>
      <c r="N507" s="41"/>
      <c r="O507" s="42"/>
      <c r="P507" s="43"/>
      <c r="Q507" s="41"/>
      <c r="R507" s="42"/>
      <c r="S507" s="43"/>
      <c r="T507" s="44"/>
      <c r="U507" s="45"/>
      <c r="V507" s="43"/>
      <c r="W507" s="44"/>
      <c r="X507" s="45"/>
      <c r="Y507" s="46"/>
      <c r="Z507" s="47"/>
      <c r="AA507" s="46"/>
      <c r="AB507" s="48"/>
      <c r="AC507" s="48"/>
      <c r="AD507" s="49"/>
    </row>
    <row r="508" spans="2:30" x14ac:dyDescent="0.15">
      <c r="B508" s="38" t="s">
        <v>1165</v>
      </c>
      <c r="C508" s="39" t="s">
        <v>31</v>
      </c>
      <c r="D508" s="39" t="s">
        <v>897</v>
      </c>
      <c r="E508" s="39"/>
      <c r="F508" s="40" t="s">
        <v>861</v>
      </c>
      <c r="G508" s="40" t="s">
        <v>866</v>
      </c>
      <c r="H508" s="41">
        <v>2501400</v>
      </c>
      <c r="I508" s="42">
        <v>0</v>
      </c>
      <c r="J508" s="43">
        <v>0</v>
      </c>
      <c r="K508" s="41">
        <v>0</v>
      </c>
      <c r="L508" s="42">
        <v>309388</v>
      </c>
      <c r="M508" s="43">
        <v>65641</v>
      </c>
      <c r="N508" s="41">
        <v>375029</v>
      </c>
      <c r="O508" s="42">
        <v>803962</v>
      </c>
      <c r="P508" s="43">
        <v>0</v>
      </c>
      <c r="Q508" s="41">
        <v>803962</v>
      </c>
      <c r="R508" s="42">
        <v>3311</v>
      </c>
      <c r="S508" s="43">
        <v>264385</v>
      </c>
      <c r="T508" s="44">
        <v>267696</v>
      </c>
      <c r="U508" s="45">
        <v>1116661</v>
      </c>
      <c r="V508" s="43">
        <v>330026</v>
      </c>
      <c r="W508" s="44">
        <v>1446687</v>
      </c>
      <c r="X508" s="45">
        <v>1054713</v>
      </c>
      <c r="Y508" s="46">
        <v>42.16</v>
      </c>
      <c r="Z508" s="47">
        <f t="shared" si="14"/>
        <v>1384739</v>
      </c>
      <c r="AA508" s="46">
        <f t="shared" si="15"/>
        <v>55.36</v>
      </c>
      <c r="AB508" s="48" t="s">
        <v>874</v>
      </c>
      <c r="AC508" s="48" t="s">
        <v>857</v>
      </c>
      <c r="AD508" s="49"/>
    </row>
    <row r="509" spans="2:30" x14ac:dyDescent="0.15">
      <c r="B509" s="38" t="s">
        <v>651</v>
      </c>
      <c r="C509" s="39" t="s">
        <v>652</v>
      </c>
      <c r="D509" s="39" t="s">
        <v>897</v>
      </c>
      <c r="E509" s="39" t="s">
        <v>1220</v>
      </c>
      <c r="F509" s="40" t="s">
        <v>861</v>
      </c>
      <c r="G509" s="40" t="s">
        <v>866</v>
      </c>
      <c r="H509" s="41">
        <v>1400400</v>
      </c>
      <c r="I509" s="42">
        <v>0</v>
      </c>
      <c r="J509" s="43">
        <v>0</v>
      </c>
      <c r="K509" s="41">
        <v>0</v>
      </c>
      <c r="L509" s="42">
        <v>210262</v>
      </c>
      <c r="M509" s="43">
        <v>44412</v>
      </c>
      <c r="N509" s="41">
        <v>254674</v>
      </c>
      <c r="O509" s="42">
        <v>539962</v>
      </c>
      <c r="P509" s="43">
        <v>0</v>
      </c>
      <c r="Q509" s="41">
        <v>539962</v>
      </c>
      <c r="R509" s="42">
        <v>2975</v>
      </c>
      <c r="S509" s="43">
        <v>186313</v>
      </c>
      <c r="T509" s="44">
        <v>189288</v>
      </c>
      <c r="U509" s="45">
        <v>753199</v>
      </c>
      <c r="V509" s="43">
        <v>230725</v>
      </c>
      <c r="W509" s="44">
        <v>983924</v>
      </c>
      <c r="X509" s="45">
        <v>416476</v>
      </c>
      <c r="Y509" s="46">
        <v>29.74</v>
      </c>
      <c r="Z509" s="47">
        <f t="shared" si="14"/>
        <v>647201</v>
      </c>
      <c r="AA509" s="46">
        <f t="shared" si="15"/>
        <v>46.22</v>
      </c>
      <c r="AB509" s="48" t="s">
        <v>874</v>
      </c>
      <c r="AC509" s="48" t="s">
        <v>857</v>
      </c>
      <c r="AD509" s="49"/>
    </row>
    <row r="510" spans="2:30" x14ac:dyDescent="0.15">
      <c r="B510" s="38" t="s">
        <v>653</v>
      </c>
      <c r="C510" s="39" t="s">
        <v>654</v>
      </c>
      <c r="D510" s="39" t="s">
        <v>897</v>
      </c>
      <c r="E510" s="39" t="s">
        <v>1221</v>
      </c>
      <c r="F510" s="40" t="s">
        <v>861</v>
      </c>
      <c r="G510" s="40" t="s">
        <v>866</v>
      </c>
      <c r="H510" s="41">
        <v>1101000</v>
      </c>
      <c r="I510" s="42">
        <v>0</v>
      </c>
      <c r="J510" s="43">
        <v>0</v>
      </c>
      <c r="K510" s="41">
        <v>0</v>
      </c>
      <c r="L510" s="42">
        <v>99126</v>
      </c>
      <c r="M510" s="43">
        <v>21229</v>
      </c>
      <c r="N510" s="41">
        <v>120355</v>
      </c>
      <c r="O510" s="42">
        <v>264000</v>
      </c>
      <c r="P510" s="43">
        <v>0</v>
      </c>
      <c r="Q510" s="41">
        <v>264000</v>
      </c>
      <c r="R510" s="42">
        <v>336</v>
      </c>
      <c r="S510" s="43">
        <v>78072</v>
      </c>
      <c r="T510" s="44">
        <v>78408</v>
      </c>
      <c r="U510" s="45">
        <v>363462</v>
      </c>
      <c r="V510" s="43">
        <v>99301</v>
      </c>
      <c r="W510" s="44">
        <v>462763</v>
      </c>
      <c r="X510" s="45">
        <v>638237</v>
      </c>
      <c r="Y510" s="46">
        <v>57.97</v>
      </c>
      <c r="Z510" s="47">
        <f t="shared" si="14"/>
        <v>737538</v>
      </c>
      <c r="AA510" s="46">
        <f t="shared" si="15"/>
        <v>66.989999999999995</v>
      </c>
      <c r="AB510" s="48" t="s">
        <v>874</v>
      </c>
      <c r="AC510" s="48" t="s">
        <v>857</v>
      </c>
      <c r="AD510" s="49"/>
    </row>
    <row r="511" spans="2:30" x14ac:dyDescent="0.15">
      <c r="B511" s="38" t="s">
        <v>0</v>
      </c>
      <c r="C511" s="39" t="s">
        <v>0</v>
      </c>
      <c r="D511" s="39"/>
      <c r="E511" s="39"/>
      <c r="F511" s="40"/>
      <c r="G511" s="40"/>
      <c r="H511" s="41"/>
      <c r="I511" s="42"/>
      <c r="J511" s="43"/>
      <c r="K511" s="41"/>
      <c r="L511" s="42"/>
      <c r="M511" s="43"/>
      <c r="N511" s="41"/>
      <c r="O511" s="42"/>
      <c r="P511" s="43"/>
      <c r="Q511" s="41"/>
      <c r="R511" s="42"/>
      <c r="S511" s="43"/>
      <c r="T511" s="44"/>
      <c r="U511" s="45"/>
      <c r="V511" s="43"/>
      <c r="W511" s="44"/>
      <c r="X511" s="45"/>
      <c r="Y511" s="46"/>
      <c r="Z511" s="47"/>
      <c r="AA511" s="46"/>
      <c r="AB511" s="48"/>
      <c r="AC511" s="48"/>
      <c r="AD511" s="49"/>
    </row>
    <row r="512" spans="2:30" x14ac:dyDescent="0.15">
      <c r="B512" s="38" t="s">
        <v>1166</v>
      </c>
      <c r="C512" s="39" t="s">
        <v>655</v>
      </c>
      <c r="D512" s="39" t="s">
        <v>896</v>
      </c>
      <c r="E512" s="39"/>
      <c r="F512" s="40" t="s">
        <v>859</v>
      </c>
      <c r="G512" s="40" t="s">
        <v>873</v>
      </c>
      <c r="H512" s="41">
        <v>1546615</v>
      </c>
      <c r="I512" s="42">
        <v>0</v>
      </c>
      <c r="J512" s="43">
        <v>0</v>
      </c>
      <c r="K512" s="41">
        <v>0</v>
      </c>
      <c r="L512" s="42">
        <v>1059928</v>
      </c>
      <c r="M512" s="43">
        <v>200968</v>
      </c>
      <c r="N512" s="41">
        <v>1260896</v>
      </c>
      <c r="O512" s="42">
        <v>0</v>
      </c>
      <c r="P512" s="43">
        <v>0</v>
      </c>
      <c r="Q512" s="41">
        <v>0</v>
      </c>
      <c r="R512" s="42">
        <v>15256</v>
      </c>
      <c r="S512" s="43">
        <v>36111</v>
      </c>
      <c r="T512" s="44">
        <v>51367</v>
      </c>
      <c r="U512" s="45">
        <v>1075184</v>
      </c>
      <c r="V512" s="43">
        <v>237079</v>
      </c>
      <c r="W512" s="44">
        <v>1312263</v>
      </c>
      <c r="X512" s="45">
        <v>234352</v>
      </c>
      <c r="Y512" s="46">
        <v>15.15</v>
      </c>
      <c r="Z512" s="47">
        <f t="shared" si="14"/>
        <v>471431</v>
      </c>
      <c r="AA512" s="46">
        <f t="shared" si="15"/>
        <v>30.48</v>
      </c>
      <c r="AB512" s="48" t="s">
        <v>877</v>
      </c>
      <c r="AC512" s="48" t="s">
        <v>857</v>
      </c>
      <c r="AD512" s="49"/>
    </row>
    <row r="513" spans="2:30" x14ac:dyDescent="0.15">
      <c r="B513" s="38" t="s">
        <v>656</v>
      </c>
      <c r="C513" s="39" t="s">
        <v>657</v>
      </c>
      <c r="D513" s="39" t="s">
        <v>896</v>
      </c>
      <c r="E513" s="39" t="s">
        <v>1220</v>
      </c>
      <c r="F513" s="40" t="s">
        <v>859</v>
      </c>
      <c r="G513" s="40" t="s">
        <v>873</v>
      </c>
      <c r="H513" s="41">
        <v>810065</v>
      </c>
      <c r="I513" s="42">
        <v>0</v>
      </c>
      <c r="J513" s="43">
        <v>0</v>
      </c>
      <c r="K513" s="41">
        <v>0</v>
      </c>
      <c r="L513" s="42">
        <v>544334</v>
      </c>
      <c r="M513" s="43">
        <v>106827</v>
      </c>
      <c r="N513" s="41">
        <v>651161</v>
      </c>
      <c r="O513" s="42">
        <v>0</v>
      </c>
      <c r="P513" s="43">
        <v>0</v>
      </c>
      <c r="Q513" s="41">
        <v>0</v>
      </c>
      <c r="R513" s="42">
        <v>7652</v>
      </c>
      <c r="S513" s="43">
        <v>18830</v>
      </c>
      <c r="T513" s="44">
        <v>26482</v>
      </c>
      <c r="U513" s="45">
        <v>551986</v>
      </c>
      <c r="V513" s="43">
        <v>125657</v>
      </c>
      <c r="W513" s="44">
        <v>677643</v>
      </c>
      <c r="X513" s="45">
        <v>132422</v>
      </c>
      <c r="Y513" s="46">
        <v>16.350000000000001</v>
      </c>
      <c r="Z513" s="47">
        <f t="shared" si="14"/>
        <v>258079</v>
      </c>
      <c r="AA513" s="46">
        <f t="shared" si="15"/>
        <v>31.86</v>
      </c>
      <c r="AB513" s="48" t="s">
        <v>877</v>
      </c>
      <c r="AC513" s="48" t="s">
        <v>857</v>
      </c>
      <c r="AD513" s="49"/>
    </row>
    <row r="514" spans="2:30" x14ac:dyDescent="0.15">
      <c r="B514" s="38" t="s">
        <v>658</v>
      </c>
      <c r="C514" s="39" t="s">
        <v>659</v>
      </c>
      <c r="D514" s="39" t="s">
        <v>896</v>
      </c>
      <c r="E514" s="39" t="s">
        <v>1221</v>
      </c>
      <c r="F514" s="40" t="s">
        <v>859</v>
      </c>
      <c r="G514" s="40" t="s">
        <v>873</v>
      </c>
      <c r="H514" s="41">
        <v>736550</v>
      </c>
      <c r="I514" s="42">
        <v>0</v>
      </c>
      <c r="J514" s="43">
        <v>0</v>
      </c>
      <c r="K514" s="41">
        <v>0</v>
      </c>
      <c r="L514" s="42">
        <v>515594</v>
      </c>
      <c r="M514" s="43">
        <v>94141</v>
      </c>
      <c r="N514" s="41">
        <v>609735</v>
      </c>
      <c r="O514" s="42">
        <v>0</v>
      </c>
      <c r="P514" s="43">
        <v>0</v>
      </c>
      <c r="Q514" s="41">
        <v>0</v>
      </c>
      <c r="R514" s="42">
        <v>7604</v>
      </c>
      <c r="S514" s="43">
        <v>17281</v>
      </c>
      <c r="T514" s="44">
        <v>24885</v>
      </c>
      <c r="U514" s="45">
        <v>523198</v>
      </c>
      <c r="V514" s="43">
        <v>111422</v>
      </c>
      <c r="W514" s="44">
        <v>634620</v>
      </c>
      <c r="X514" s="45">
        <v>101930</v>
      </c>
      <c r="Y514" s="46">
        <v>13.84</v>
      </c>
      <c r="Z514" s="47">
        <f t="shared" si="14"/>
        <v>213352</v>
      </c>
      <c r="AA514" s="46">
        <f t="shared" si="15"/>
        <v>28.97</v>
      </c>
      <c r="AB514" s="48" t="s">
        <v>877</v>
      </c>
      <c r="AC514" s="48" t="s">
        <v>857</v>
      </c>
      <c r="AD514" s="49"/>
    </row>
    <row r="515" spans="2:30" x14ac:dyDescent="0.15">
      <c r="B515" s="38" t="s">
        <v>0</v>
      </c>
      <c r="C515" s="39" t="s">
        <v>0</v>
      </c>
      <c r="D515" s="39"/>
      <c r="E515" s="39"/>
      <c r="F515" s="40"/>
      <c r="G515" s="40"/>
      <c r="H515" s="41"/>
      <c r="I515" s="42"/>
      <c r="J515" s="43"/>
      <c r="K515" s="41"/>
      <c r="L515" s="42"/>
      <c r="M515" s="43"/>
      <c r="N515" s="41"/>
      <c r="O515" s="42"/>
      <c r="P515" s="43"/>
      <c r="Q515" s="41"/>
      <c r="R515" s="42"/>
      <c r="S515" s="43"/>
      <c r="T515" s="44"/>
      <c r="U515" s="45"/>
      <c r="V515" s="43"/>
      <c r="W515" s="44"/>
      <c r="X515" s="45"/>
      <c r="Y515" s="46"/>
      <c r="Z515" s="47"/>
      <c r="AA515" s="46"/>
      <c r="AB515" s="48"/>
      <c r="AC515" s="48"/>
      <c r="AD515" s="49"/>
    </row>
    <row r="516" spans="2:30" x14ac:dyDescent="0.15">
      <c r="B516" s="38" t="s">
        <v>1167</v>
      </c>
      <c r="C516" s="39" t="s">
        <v>660</v>
      </c>
      <c r="D516" s="39" t="s">
        <v>896</v>
      </c>
      <c r="E516" s="39"/>
      <c r="F516" s="40" t="s">
        <v>859</v>
      </c>
      <c r="G516" s="40" t="s">
        <v>873</v>
      </c>
      <c r="H516" s="41">
        <v>1000000</v>
      </c>
      <c r="I516" s="42">
        <v>0</v>
      </c>
      <c r="J516" s="43">
        <v>0</v>
      </c>
      <c r="K516" s="41">
        <v>0</v>
      </c>
      <c r="L516" s="42">
        <v>670333</v>
      </c>
      <c r="M516" s="43">
        <v>126782</v>
      </c>
      <c r="N516" s="41">
        <v>797115</v>
      </c>
      <c r="O516" s="42">
        <v>0</v>
      </c>
      <c r="P516" s="43">
        <v>0</v>
      </c>
      <c r="Q516" s="41">
        <v>0</v>
      </c>
      <c r="R516" s="42">
        <v>37837</v>
      </c>
      <c r="S516" s="43">
        <v>22811</v>
      </c>
      <c r="T516" s="44">
        <v>60648</v>
      </c>
      <c r="U516" s="45">
        <v>708170</v>
      </c>
      <c r="V516" s="43">
        <v>149593</v>
      </c>
      <c r="W516" s="44">
        <v>857763</v>
      </c>
      <c r="X516" s="45">
        <v>142237</v>
      </c>
      <c r="Y516" s="46">
        <v>14.22</v>
      </c>
      <c r="Z516" s="47">
        <f t="shared" si="14"/>
        <v>291830</v>
      </c>
      <c r="AA516" s="46">
        <f t="shared" si="15"/>
        <v>29.18</v>
      </c>
      <c r="AB516" s="48" t="s">
        <v>877</v>
      </c>
      <c r="AC516" s="48" t="s">
        <v>857</v>
      </c>
      <c r="AD516" s="49"/>
    </row>
    <row r="517" spans="2:30" x14ac:dyDescent="0.15">
      <c r="B517" s="38" t="s">
        <v>661</v>
      </c>
      <c r="C517" s="39" t="s">
        <v>662</v>
      </c>
      <c r="D517" s="39" t="s">
        <v>896</v>
      </c>
      <c r="E517" s="39" t="s">
        <v>1220</v>
      </c>
      <c r="F517" s="40" t="s">
        <v>859</v>
      </c>
      <c r="G517" s="40" t="s">
        <v>873</v>
      </c>
      <c r="H517" s="41">
        <v>500000</v>
      </c>
      <c r="I517" s="42">
        <v>0</v>
      </c>
      <c r="J517" s="43">
        <v>0</v>
      </c>
      <c r="K517" s="41">
        <v>0</v>
      </c>
      <c r="L517" s="42">
        <v>321068</v>
      </c>
      <c r="M517" s="43">
        <v>63010</v>
      </c>
      <c r="N517" s="41">
        <v>384078</v>
      </c>
      <c r="O517" s="42">
        <v>0</v>
      </c>
      <c r="P517" s="43">
        <v>0</v>
      </c>
      <c r="Q517" s="41">
        <v>0</v>
      </c>
      <c r="R517" s="42">
        <v>18481</v>
      </c>
      <c r="S517" s="43">
        <v>11105</v>
      </c>
      <c r="T517" s="44">
        <v>29586</v>
      </c>
      <c r="U517" s="45">
        <v>339549</v>
      </c>
      <c r="V517" s="43">
        <v>74115</v>
      </c>
      <c r="W517" s="44">
        <v>413664</v>
      </c>
      <c r="X517" s="45">
        <v>86336</v>
      </c>
      <c r="Y517" s="46">
        <v>17.27</v>
      </c>
      <c r="Z517" s="47">
        <f t="shared" si="14"/>
        <v>160451</v>
      </c>
      <c r="AA517" s="46">
        <f t="shared" si="15"/>
        <v>32.090000000000003</v>
      </c>
      <c r="AB517" s="48" t="s">
        <v>877</v>
      </c>
      <c r="AC517" s="48" t="s">
        <v>857</v>
      </c>
      <c r="AD517" s="49"/>
    </row>
    <row r="518" spans="2:30" x14ac:dyDescent="0.15">
      <c r="B518" s="38" t="s">
        <v>663</v>
      </c>
      <c r="C518" s="39" t="s">
        <v>664</v>
      </c>
      <c r="D518" s="39" t="s">
        <v>896</v>
      </c>
      <c r="E518" s="39" t="s">
        <v>1221</v>
      </c>
      <c r="F518" s="40" t="s">
        <v>859</v>
      </c>
      <c r="G518" s="40" t="s">
        <v>873</v>
      </c>
      <c r="H518" s="41">
        <v>500000</v>
      </c>
      <c r="I518" s="42">
        <v>0</v>
      </c>
      <c r="J518" s="43">
        <v>0</v>
      </c>
      <c r="K518" s="41">
        <v>0</v>
      </c>
      <c r="L518" s="42">
        <v>349265</v>
      </c>
      <c r="M518" s="43">
        <v>63772</v>
      </c>
      <c r="N518" s="41">
        <v>413037</v>
      </c>
      <c r="O518" s="42">
        <v>0</v>
      </c>
      <c r="P518" s="43">
        <v>0</v>
      </c>
      <c r="Q518" s="41">
        <v>0</v>
      </c>
      <c r="R518" s="42">
        <v>19356</v>
      </c>
      <c r="S518" s="43">
        <v>11706</v>
      </c>
      <c r="T518" s="44">
        <v>31062</v>
      </c>
      <c r="U518" s="45">
        <v>368621</v>
      </c>
      <c r="V518" s="43">
        <v>75478</v>
      </c>
      <c r="W518" s="44">
        <v>444099</v>
      </c>
      <c r="X518" s="45">
        <v>55901</v>
      </c>
      <c r="Y518" s="46">
        <v>11.18</v>
      </c>
      <c r="Z518" s="47">
        <f t="shared" si="14"/>
        <v>131379</v>
      </c>
      <c r="AA518" s="46">
        <f t="shared" si="15"/>
        <v>26.28</v>
      </c>
      <c r="AB518" s="48" t="s">
        <v>877</v>
      </c>
      <c r="AC518" s="48" t="s">
        <v>857</v>
      </c>
      <c r="AD518" s="49"/>
    </row>
    <row r="519" spans="2:30" x14ac:dyDescent="0.15">
      <c r="B519" s="38" t="s">
        <v>0</v>
      </c>
      <c r="C519" s="39" t="s">
        <v>0</v>
      </c>
      <c r="D519" s="39"/>
      <c r="E519" s="39"/>
      <c r="F519" s="40"/>
      <c r="G519" s="40"/>
      <c r="H519" s="41"/>
      <c r="I519" s="42"/>
      <c r="J519" s="43"/>
      <c r="K519" s="41"/>
      <c r="L519" s="42"/>
      <c r="M519" s="43"/>
      <c r="N519" s="41"/>
      <c r="O519" s="42"/>
      <c r="P519" s="43"/>
      <c r="Q519" s="41"/>
      <c r="R519" s="42"/>
      <c r="S519" s="43"/>
      <c r="T519" s="44"/>
      <c r="U519" s="45"/>
      <c r="V519" s="43"/>
      <c r="W519" s="44"/>
      <c r="X519" s="45"/>
      <c r="Y519" s="46"/>
      <c r="Z519" s="47"/>
      <c r="AA519" s="46"/>
      <c r="AB519" s="48"/>
      <c r="AC519" s="48"/>
      <c r="AD519" s="49"/>
    </row>
    <row r="520" spans="2:30" x14ac:dyDescent="0.15">
      <c r="B520" s="38" t="s">
        <v>1168</v>
      </c>
      <c r="C520" s="39" t="s">
        <v>665</v>
      </c>
      <c r="D520" s="39" t="s">
        <v>889</v>
      </c>
      <c r="E520" s="39"/>
      <c r="F520" s="40" t="s">
        <v>861</v>
      </c>
      <c r="G520" s="40" t="s">
        <v>868</v>
      </c>
      <c r="H520" s="41">
        <v>240000</v>
      </c>
      <c r="I520" s="42">
        <v>0</v>
      </c>
      <c r="J520" s="43">
        <v>0</v>
      </c>
      <c r="K520" s="41">
        <v>0</v>
      </c>
      <c r="L520" s="42">
        <v>327207</v>
      </c>
      <c r="M520" s="43">
        <v>51274</v>
      </c>
      <c r="N520" s="41">
        <v>378481</v>
      </c>
      <c r="O520" s="42">
        <v>0</v>
      </c>
      <c r="P520" s="43">
        <v>0</v>
      </c>
      <c r="Q520" s="41">
        <v>0</v>
      </c>
      <c r="R520" s="42">
        <v>44963</v>
      </c>
      <c r="S520" s="43">
        <v>17884</v>
      </c>
      <c r="T520" s="44">
        <v>62847</v>
      </c>
      <c r="U520" s="45">
        <v>372170</v>
      </c>
      <c r="V520" s="43">
        <v>69158</v>
      </c>
      <c r="W520" s="44">
        <v>441328</v>
      </c>
      <c r="X520" s="45">
        <v>-201328</v>
      </c>
      <c r="Y520" s="46">
        <v>-83.89</v>
      </c>
      <c r="Z520" s="47">
        <f t="shared" ref="Z520:Z581" si="16">H520-U520</f>
        <v>-132170</v>
      </c>
      <c r="AA520" s="46">
        <f t="shared" ref="AA520:AA581" si="17">IF(H520=0,0,ROUND(Z520/H520%,2))</f>
        <v>-55.07</v>
      </c>
      <c r="AB520" s="48" t="s">
        <v>874</v>
      </c>
      <c r="AC520" s="48" t="s">
        <v>857</v>
      </c>
      <c r="AD520" s="49"/>
    </row>
    <row r="521" spans="2:30" x14ac:dyDescent="0.15">
      <c r="B521" s="38" t="s">
        <v>666</v>
      </c>
      <c r="C521" s="39" t="s">
        <v>667</v>
      </c>
      <c r="D521" s="39" t="s">
        <v>889</v>
      </c>
      <c r="E521" s="39" t="s">
        <v>1220</v>
      </c>
      <c r="F521" s="40" t="s">
        <v>861</v>
      </c>
      <c r="G521" s="40" t="s">
        <v>868</v>
      </c>
      <c r="H521" s="41">
        <v>120000</v>
      </c>
      <c r="I521" s="42">
        <v>0</v>
      </c>
      <c r="J521" s="43">
        <v>0</v>
      </c>
      <c r="K521" s="41">
        <v>0</v>
      </c>
      <c r="L521" s="42">
        <v>170620</v>
      </c>
      <c r="M521" s="43">
        <v>27825</v>
      </c>
      <c r="N521" s="41">
        <v>198445</v>
      </c>
      <c r="O521" s="42">
        <v>0</v>
      </c>
      <c r="P521" s="43">
        <v>0</v>
      </c>
      <c r="Q521" s="41">
        <v>0</v>
      </c>
      <c r="R521" s="42">
        <v>22072</v>
      </c>
      <c r="S521" s="43">
        <v>9978</v>
      </c>
      <c r="T521" s="44">
        <v>32050</v>
      </c>
      <c r="U521" s="45">
        <v>192692</v>
      </c>
      <c r="V521" s="43">
        <v>37803</v>
      </c>
      <c r="W521" s="44">
        <v>230495</v>
      </c>
      <c r="X521" s="45">
        <v>-110495</v>
      </c>
      <c r="Y521" s="46">
        <v>-92.08</v>
      </c>
      <c r="Z521" s="47">
        <f t="shared" si="16"/>
        <v>-72692</v>
      </c>
      <c r="AA521" s="46">
        <f t="shared" si="17"/>
        <v>-60.58</v>
      </c>
      <c r="AB521" s="48" t="s">
        <v>874</v>
      </c>
      <c r="AC521" s="48" t="s">
        <v>857</v>
      </c>
      <c r="AD521" s="49"/>
    </row>
    <row r="522" spans="2:30" x14ac:dyDescent="0.15">
      <c r="B522" s="38" t="s">
        <v>668</v>
      </c>
      <c r="C522" s="39" t="s">
        <v>669</v>
      </c>
      <c r="D522" s="39" t="s">
        <v>889</v>
      </c>
      <c r="E522" s="39" t="s">
        <v>1221</v>
      </c>
      <c r="F522" s="40" t="s">
        <v>861</v>
      </c>
      <c r="G522" s="40" t="s">
        <v>868</v>
      </c>
      <c r="H522" s="41">
        <v>120000</v>
      </c>
      <c r="I522" s="42">
        <v>0</v>
      </c>
      <c r="J522" s="43">
        <v>0</v>
      </c>
      <c r="K522" s="41">
        <v>0</v>
      </c>
      <c r="L522" s="42">
        <v>156587</v>
      </c>
      <c r="M522" s="43">
        <v>23449</v>
      </c>
      <c r="N522" s="41">
        <v>180036</v>
      </c>
      <c r="O522" s="42">
        <v>0</v>
      </c>
      <c r="P522" s="43">
        <v>0</v>
      </c>
      <c r="Q522" s="41">
        <v>0</v>
      </c>
      <c r="R522" s="42">
        <v>22891</v>
      </c>
      <c r="S522" s="43">
        <v>7906</v>
      </c>
      <c r="T522" s="44">
        <v>30797</v>
      </c>
      <c r="U522" s="45">
        <v>179478</v>
      </c>
      <c r="V522" s="43">
        <v>31355</v>
      </c>
      <c r="W522" s="44">
        <v>210833</v>
      </c>
      <c r="X522" s="45">
        <v>-90833</v>
      </c>
      <c r="Y522" s="46">
        <v>-75.69</v>
      </c>
      <c r="Z522" s="47">
        <f t="shared" si="16"/>
        <v>-59478</v>
      </c>
      <c r="AA522" s="46">
        <f t="shared" si="17"/>
        <v>-49.57</v>
      </c>
      <c r="AB522" s="48" t="s">
        <v>874</v>
      </c>
      <c r="AC522" s="48" t="s">
        <v>857</v>
      </c>
      <c r="AD522" s="49"/>
    </row>
    <row r="523" spans="2:30" x14ac:dyDescent="0.15">
      <c r="B523" s="38" t="s">
        <v>0</v>
      </c>
      <c r="C523" s="39" t="s">
        <v>0</v>
      </c>
      <c r="D523" s="39"/>
      <c r="E523" s="39"/>
      <c r="F523" s="40"/>
      <c r="G523" s="40"/>
      <c r="H523" s="41"/>
      <c r="I523" s="42"/>
      <c r="J523" s="43"/>
      <c r="K523" s="41"/>
      <c r="L523" s="42"/>
      <c r="M523" s="43"/>
      <c r="N523" s="41"/>
      <c r="O523" s="42"/>
      <c r="P523" s="43"/>
      <c r="Q523" s="41"/>
      <c r="R523" s="42"/>
      <c r="S523" s="43"/>
      <c r="T523" s="44"/>
      <c r="U523" s="45"/>
      <c r="V523" s="43"/>
      <c r="W523" s="44"/>
      <c r="X523" s="45"/>
      <c r="Y523" s="46"/>
      <c r="Z523" s="47"/>
      <c r="AA523" s="46"/>
      <c r="AB523" s="48"/>
      <c r="AC523" s="48"/>
      <c r="AD523" s="49"/>
    </row>
    <row r="524" spans="2:30" x14ac:dyDescent="0.15">
      <c r="B524" s="38" t="s">
        <v>1169</v>
      </c>
      <c r="C524" s="39" t="s">
        <v>670</v>
      </c>
      <c r="D524" s="39" t="s">
        <v>925</v>
      </c>
      <c r="E524" s="39"/>
      <c r="F524" s="40" t="s">
        <v>859</v>
      </c>
      <c r="G524" s="40" t="s">
        <v>865</v>
      </c>
      <c r="H524" s="41">
        <v>942000</v>
      </c>
      <c r="I524" s="42">
        <v>0</v>
      </c>
      <c r="J524" s="43">
        <v>0</v>
      </c>
      <c r="K524" s="41">
        <v>0</v>
      </c>
      <c r="L524" s="42">
        <v>189667</v>
      </c>
      <c r="M524" s="43">
        <v>57195</v>
      </c>
      <c r="N524" s="41">
        <v>246862</v>
      </c>
      <c r="O524" s="42">
        <v>187344</v>
      </c>
      <c r="P524" s="43">
        <v>0</v>
      </c>
      <c r="Q524" s="41">
        <v>187344</v>
      </c>
      <c r="R524" s="42">
        <v>205397</v>
      </c>
      <c r="S524" s="43">
        <v>25203</v>
      </c>
      <c r="T524" s="44">
        <v>230600</v>
      </c>
      <c r="U524" s="45">
        <v>582408</v>
      </c>
      <c r="V524" s="43">
        <v>82398</v>
      </c>
      <c r="W524" s="44">
        <v>664806</v>
      </c>
      <c r="X524" s="45">
        <v>277194</v>
      </c>
      <c r="Y524" s="46">
        <v>29.43</v>
      </c>
      <c r="Z524" s="47">
        <f t="shared" si="16"/>
        <v>359592</v>
      </c>
      <c r="AA524" s="46">
        <f t="shared" si="17"/>
        <v>38.17</v>
      </c>
      <c r="AB524" s="48" t="s">
        <v>874</v>
      </c>
      <c r="AC524" s="48" t="s">
        <v>857</v>
      </c>
      <c r="AD524" s="49"/>
    </row>
    <row r="525" spans="2:30" x14ac:dyDescent="0.15">
      <c r="B525" s="38" t="s">
        <v>671</v>
      </c>
      <c r="C525" s="39" t="s">
        <v>672</v>
      </c>
      <c r="D525" s="39" t="s">
        <v>925</v>
      </c>
      <c r="E525" s="39" t="s">
        <v>1220</v>
      </c>
      <c r="F525" s="40" t="s">
        <v>859</v>
      </c>
      <c r="G525" s="40" t="s">
        <v>865</v>
      </c>
      <c r="H525" s="41">
        <v>942000</v>
      </c>
      <c r="I525" s="42">
        <v>0</v>
      </c>
      <c r="J525" s="43">
        <v>0</v>
      </c>
      <c r="K525" s="41">
        <v>0</v>
      </c>
      <c r="L525" s="42">
        <v>189667</v>
      </c>
      <c r="M525" s="43">
        <v>57195</v>
      </c>
      <c r="N525" s="41">
        <v>246862</v>
      </c>
      <c r="O525" s="42">
        <v>187344</v>
      </c>
      <c r="P525" s="43">
        <v>0</v>
      </c>
      <c r="Q525" s="41">
        <v>187344</v>
      </c>
      <c r="R525" s="42">
        <v>205397</v>
      </c>
      <c r="S525" s="43">
        <v>25203</v>
      </c>
      <c r="T525" s="44">
        <v>230600</v>
      </c>
      <c r="U525" s="45">
        <v>582408</v>
      </c>
      <c r="V525" s="43">
        <v>82398</v>
      </c>
      <c r="W525" s="44">
        <v>664806</v>
      </c>
      <c r="X525" s="45">
        <v>277194</v>
      </c>
      <c r="Y525" s="46">
        <v>29.43</v>
      </c>
      <c r="Z525" s="47">
        <f t="shared" si="16"/>
        <v>359592</v>
      </c>
      <c r="AA525" s="46">
        <f t="shared" si="17"/>
        <v>38.17</v>
      </c>
      <c r="AB525" s="48" t="s">
        <v>874</v>
      </c>
      <c r="AC525" s="48" t="s">
        <v>857</v>
      </c>
      <c r="AD525" s="49"/>
    </row>
    <row r="526" spans="2:30" x14ac:dyDescent="0.15">
      <c r="B526" s="38" t="s">
        <v>0</v>
      </c>
      <c r="C526" s="39" t="s">
        <v>0</v>
      </c>
      <c r="D526" s="39"/>
      <c r="E526" s="39"/>
      <c r="F526" s="40"/>
      <c r="G526" s="40"/>
      <c r="H526" s="41"/>
      <c r="I526" s="42"/>
      <c r="J526" s="43"/>
      <c r="K526" s="41"/>
      <c r="L526" s="42"/>
      <c r="M526" s="43"/>
      <c r="N526" s="41"/>
      <c r="O526" s="42"/>
      <c r="P526" s="43"/>
      <c r="Q526" s="41"/>
      <c r="R526" s="42"/>
      <c r="S526" s="43"/>
      <c r="T526" s="44"/>
      <c r="U526" s="45"/>
      <c r="V526" s="43"/>
      <c r="W526" s="44"/>
      <c r="X526" s="45"/>
      <c r="Y526" s="46"/>
      <c r="Z526" s="47"/>
      <c r="AA526" s="46"/>
      <c r="AB526" s="48"/>
      <c r="AC526" s="48"/>
      <c r="AD526" s="49"/>
    </row>
    <row r="527" spans="2:30" x14ac:dyDescent="0.15">
      <c r="B527" s="38" t="s">
        <v>1170</v>
      </c>
      <c r="C527" s="39" t="s">
        <v>673</v>
      </c>
      <c r="D527" s="39" t="s">
        <v>896</v>
      </c>
      <c r="E527" s="39"/>
      <c r="F527" s="40" t="s">
        <v>859</v>
      </c>
      <c r="G527" s="40" t="s">
        <v>873</v>
      </c>
      <c r="H527" s="41">
        <v>1600000</v>
      </c>
      <c r="I527" s="42">
        <v>0</v>
      </c>
      <c r="J527" s="43">
        <v>0</v>
      </c>
      <c r="K527" s="41">
        <v>0</v>
      </c>
      <c r="L527" s="42">
        <v>1015230</v>
      </c>
      <c r="M527" s="43">
        <v>192451</v>
      </c>
      <c r="N527" s="41">
        <v>1207681</v>
      </c>
      <c r="O527" s="42">
        <v>0</v>
      </c>
      <c r="P527" s="43">
        <v>0</v>
      </c>
      <c r="Q527" s="41">
        <v>0</v>
      </c>
      <c r="R527" s="42">
        <v>1480</v>
      </c>
      <c r="S527" s="43">
        <v>34591</v>
      </c>
      <c r="T527" s="44">
        <v>36071</v>
      </c>
      <c r="U527" s="45">
        <v>1016710</v>
      </c>
      <c r="V527" s="43">
        <v>227042</v>
      </c>
      <c r="W527" s="44">
        <v>1243752</v>
      </c>
      <c r="X527" s="45">
        <v>356248</v>
      </c>
      <c r="Y527" s="46">
        <v>22.27</v>
      </c>
      <c r="Z527" s="47">
        <f t="shared" si="16"/>
        <v>583290</v>
      </c>
      <c r="AA527" s="46">
        <f t="shared" si="17"/>
        <v>36.46</v>
      </c>
      <c r="AB527" s="48" t="s">
        <v>887</v>
      </c>
      <c r="AC527" s="48" t="s">
        <v>857</v>
      </c>
      <c r="AD527" s="49"/>
    </row>
    <row r="528" spans="2:30" x14ac:dyDescent="0.15">
      <c r="B528" s="38" t="s">
        <v>674</v>
      </c>
      <c r="C528" s="39" t="s">
        <v>675</v>
      </c>
      <c r="D528" s="39" t="s">
        <v>896</v>
      </c>
      <c r="E528" s="39" t="s">
        <v>1220</v>
      </c>
      <c r="F528" s="40" t="s">
        <v>859</v>
      </c>
      <c r="G528" s="40" t="s">
        <v>873</v>
      </c>
      <c r="H528" s="41">
        <v>800000</v>
      </c>
      <c r="I528" s="42">
        <v>0</v>
      </c>
      <c r="J528" s="43">
        <v>0</v>
      </c>
      <c r="K528" s="41">
        <v>0</v>
      </c>
      <c r="L528" s="42">
        <v>518219</v>
      </c>
      <c r="M528" s="43">
        <v>101703</v>
      </c>
      <c r="N528" s="41">
        <v>619922</v>
      </c>
      <c r="O528" s="42">
        <v>0</v>
      </c>
      <c r="P528" s="43">
        <v>0</v>
      </c>
      <c r="Q528" s="41">
        <v>0</v>
      </c>
      <c r="R528" s="42">
        <v>0</v>
      </c>
      <c r="S528" s="43">
        <v>17930</v>
      </c>
      <c r="T528" s="44">
        <v>17930</v>
      </c>
      <c r="U528" s="45">
        <v>518219</v>
      </c>
      <c r="V528" s="43">
        <v>119633</v>
      </c>
      <c r="W528" s="44">
        <v>637852</v>
      </c>
      <c r="X528" s="45">
        <v>162148</v>
      </c>
      <c r="Y528" s="46">
        <v>20.27</v>
      </c>
      <c r="Z528" s="47">
        <f t="shared" si="16"/>
        <v>281781</v>
      </c>
      <c r="AA528" s="46">
        <f t="shared" si="17"/>
        <v>35.22</v>
      </c>
      <c r="AB528" s="48" t="s">
        <v>887</v>
      </c>
      <c r="AC528" s="48" t="s">
        <v>857</v>
      </c>
      <c r="AD528" s="49"/>
    </row>
    <row r="529" spans="2:30" x14ac:dyDescent="0.15">
      <c r="B529" s="38" t="s">
        <v>676</v>
      </c>
      <c r="C529" s="39" t="s">
        <v>677</v>
      </c>
      <c r="D529" s="39" t="s">
        <v>896</v>
      </c>
      <c r="E529" s="39" t="s">
        <v>1221</v>
      </c>
      <c r="F529" s="40" t="s">
        <v>859</v>
      </c>
      <c r="G529" s="40" t="s">
        <v>873</v>
      </c>
      <c r="H529" s="41">
        <v>800000</v>
      </c>
      <c r="I529" s="42">
        <v>0</v>
      </c>
      <c r="J529" s="43">
        <v>0</v>
      </c>
      <c r="K529" s="41">
        <v>0</v>
      </c>
      <c r="L529" s="42">
        <v>497011</v>
      </c>
      <c r="M529" s="43">
        <v>90748</v>
      </c>
      <c r="N529" s="41">
        <v>587759</v>
      </c>
      <c r="O529" s="42">
        <v>0</v>
      </c>
      <c r="P529" s="43">
        <v>0</v>
      </c>
      <c r="Q529" s="41">
        <v>0</v>
      </c>
      <c r="R529" s="42">
        <v>1480</v>
      </c>
      <c r="S529" s="43">
        <v>16661</v>
      </c>
      <c r="T529" s="44">
        <v>18141</v>
      </c>
      <c r="U529" s="45">
        <v>498491</v>
      </c>
      <c r="V529" s="43">
        <v>107409</v>
      </c>
      <c r="W529" s="44">
        <v>605900</v>
      </c>
      <c r="X529" s="45">
        <v>194100</v>
      </c>
      <c r="Y529" s="46">
        <v>24.26</v>
      </c>
      <c r="Z529" s="47">
        <f t="shared" si="16"/>
        <v>301509</v>
      </c>
      <c r="AA529" s="46">
        <f t="shared" si="17"/>
        <v>37.69</v>
      </c>
      <c r="AB529" s="48" t="s">
        <v>887</v>
      </c>
      <c r="AC529" s="48" t="s">
        <v>857</v>
      </c>
      <c r="AD529" s="49"/>
    </row>
    <row r="530" spans="2:30" x14ac:dyDescent="0.15">
      <c r="B530" s="38" t="s">
        <v>0</v>
      </c>
      <c r="C530" s="39" t="s">
        <v>0</v>
      </c>
      <c r="D530" s="39"/>
      <c r="E530" s="39"/>
      <c r="F530" s="40"/>
      <c r="G530" s="40"/>
      <c r="H530" s="41"/>
      <c r="I530" s="42"/>
      <c r="J530" s="43"/>
      <c r="K530" s="41"/>
      <c r="L530" s="42"/>
      <c r="M530" s="43"/>
      <c r="N530" s="41"/>
      <c r="O530" s="42"/>
      <c r="P530" s="43"/>
      <c r="Q530" s="41"/>
      <c r="R530" s="42"/>
      <c r="S530" s="43"/>
      <c r="T530" s="44"/>
      <c r="U530" s="45"/>
      <c r="V530" s="43"/>
      <c r="W530" s="44"/>
      <c r="X530" s="45"/>
      <c r="Y530" s="46"/>
      <c r="Z530" s="47"/>
      <c r="AA530" s="46"/>
      <c r="AB530" s="48"/>
      <c r="AC530" s="48"/>
      <c r="AD530" s="49"/>
    </row>
    <row r="531" spans="2:30" x14ac:dyDescent="0.15">
      <c r="B531" s="38" t="s">
        <v>1171</v>
      </c>
      <c r="C531" s="39" t="s">
        <v>678</v>
      </c>
      <c r="D531" s="39" t="s">
        <v>954</v>
      </c>
      <c r="E531" s="39"/>
      <c r="F531" s="40" t="s">
        <v>858</v>
      </c>
      <c r="G531" s="40" t="s">
        <v>864</v>
      </c>
      <c r="H531" s="41">
        <v>1628550</v>
      </c>
      <c r="I531" s="42">
        <v>0</v>
      </c>
      <c r="J531" s="43">
        <v>0</v>
      </c>
      <c r="K531" s="41">
        <v>0</v>
      </c>
      <c r="L531" s="42">
        <v>1063682</v>
      </c>
      <c r="M531" s="43">
        <v>254168</v>
      </c>
      <c r="N531" s="41">
        <v>1317850</v>
      </c>
      <c r="O531" s="42">
        <v>0</v>
      </c>
      <c r="P531" s="43">
        <v>0</v>
      </c>
      <c r="Q531" s="41">
        <v>0</v>
      </c>
      <c r="R531" s="42">
        <v>4660</v>
      </c>
      <c r="S531" s="43">
        <v>96857</v>
      </c>
      <c r="T531" s="44">
        <v>101517</v>
      </c>
      <c r="U531" s="45">
        <v>1068342</v>
      </c>
      <c r="V531" s="43">
        <v>351025</v>
      </c>
      <c r="W531" s="44">
        <v>1419367</v>
      </c>
      <c r="X531" s="45">
        <v>209183</v>
      </c>
      <c r="Y531" s="46">
        <v>12.84</v>
      </c>
      <c r="Z531" s="47">
        <f t="shared" si="16"/>
        <v>560208</v>
      </c>
      <c r="AA531" s="46">
        <f t="shared" si="17"/>
        <v>34.4</v>
      </c>
      <c r="AB531" s="48" t="s">
        <v>877</v>
      </c>
      <c r="AC531" s="48" t="s">
        <v>857</v>
      </c>
      <c r="AD531" s="49"/>
    </row>
    <row r="532" spans="2:30" x14ac:dyDescent="0.15">
      <c r="B532" s="38" t="s">
        <v>679</v>
      </c>
      <c r="C532" s="39" t="s">
        <v>680</v>
      </c>
      <c r="D532" s="39" t="s">
        <v>954</v>
      </c>
      <c r="E532" s="39" t="s">
        <v>1220</v>
      </c>
      <c r="F532" s="40" t="s">
        <v>858</v>
      </c>
      <c r="G532" s="40" t="s">
        <v>864</v>
      </c>
      <c r="H532" s="41">
        <v>802305</v>
      </c>
      <c r="I532" s="42">
        <v>0</v>
      </c>
      <c r="J532" s="43">
        <v>0</v>
      </c>
      <c r="K532" s="41">
        <v>0</v>
      </c>
      <c r="L532" s="42">
        <v>530587</v>
      </c>
      <c r="M532" s="43">
        <v>129400</v>
      </c>
      <c r="N532" s="41">
        <v>659987</v>
      </c>
      <c r="O532" s="42">
        <v>0</v>
      </c>
      <c r="P532" s="43">
        <v>0</v>
      </c>
      <c r="Q532" s="41">
        <v>0</v>
      </c>
      <c r="R532" s="42">
        <v>2330</v>
      </c>
      <c r="S532" s="43">
        <v>48750</v>
      </c>
      <c r="T532" s="44">
        <v>51080</v>
      </c>
      <c r="U532" s="45">
        <v>532917</v>
      </c>
      <c r="V532" s="43">
        <v>178150</v>
      </c>
      <c r="W532" s="44">
        <v>711067</v>
      </c>
      <c r="X532" s="45">
        <v>91238</v>
      </c>
      <c r="Y532" s="46">
        <v>11.37</v>
      </c>
      <c r="Z532" s="47">
        <f t="shared" si="16"/>
        <v>269388</v>
      </c>
      <c r="AA532" s="46">
        <f t="shared" si="17"/>
        <v>33.58</v>
      </c>
      <c r="AB532" s="48" t="s">
        <v>877</v>
      </c>
      <c r="AC532" s="48" t="s">
        <v>857</v>
      </c>
      <c r="AD532" s="49"/>
    </row>
    <row r="533" spans="2:30" x14ac:dyDescent="0.15">
      <c r="B533" s="38" t="s">
        <v>681</v>
      </c>
      <c r="C533" s="39" t="s">
        <v>682</v>
      </c>
      <c r="D533" s="39" t="s">
        <v>954</v>
      </c>
      <c r="E533" s="39" t="s">
        <v>1221</v>
      </c>
      <c r="F533" s="40" t="s">
        <v>858</v>
      </c>
      <c r="G533" s="40" t="s">
        <v>864</v>
      </c>
      <c r="H533" s="41">
        <v>826245</v>
      </c>
      <c r="I533" s="42">
        <v>0</v>
      </c>
      <c r="J533" s="43">
        <v>0</v>
      </c>
      <c r="K533" s="41">
        <v>0</v>
      </c>
      <c r="L533" s="42">
        <v>533095</v>
      </c>
      <c r="M533" s="43">
        <v>124768</v>
      </c>
      <c r="N533" s="41">
        <v>657863</v>
      </c>
      <c r="O533" s="42">
        <v>0</v>
      </c>
      <c r="P533" s="43">
        <v>0</v>
      </c>
      <c r="Q533" s="41">
        <v>0</v>
      </c>
      <c r="R533" s="42">
        <v>2330</v>
      </c>
      <c r="S533" s="43">
        <v>48107</v>
      </c>
      <c r="T533" s="44">
        <v>50437</v>
      </c>
      <c r="U533" s="45">
        <v>535425</v>
      </c>
      <c r="V533" s="43">
        <v>172875</v>
      </c>
      <c r="W533" s="44">
        <v>708300</v>
      </c>
      <c r="X533" s="45">
        <v>117945</v>
      </c>
      <c r="Y533" s="46">
        <v>14.27</v>
      </c>
      <c r="Z533" s="47">
        <f t="shared" si="16"/>
        <v>290820</v>
      </c>
      <c r="AA533" s="46">
        <f t="shared" si="17"/>
        <v>35.200000000000003</v>
      </c>
      <c r="AB533" s="48" t="s">
        <v>877</v>
      </c>
      <c r="AC533" s="48" t="s">
        <v>857</v>
      </c>
      <c r="AD533" s="49"/>
    </row>
    <row r="534" spans="2:30" x14ac:dyDescent="0.15">
      <c r="B534" s="38" t="s">
        <v>0</v>
      </c>
      <c r="C534" s="39" t="s">
        <v>0</v>
      </c>
      <c r="D534" s="39"/>
      <c r="E534" s="39"/>
      <c r="F534" s="40"/>
      <c r="G534" s="40"/>
      <c r="H534" s="41"/>
      <c r="I534" s="42"/>
      <c r="J534" s="43"/>
      <c r="K534" s="41"/>
      <c r="L534" s="42"/>
      <c r="M534" s="43"/>
      <c r="N534" s="41"/>
      <c r="O534" s="42"/>
      <c r="P534" s="43"/>
      <c r="Q534" s="41"/>
      <c r="R534" s="42"/>
      <c r="S534" s="43"/>
      <c r="T534" s="44"/>
      <c r="U534" s="45"/>
      <c r="V534" s="43"/>
      <c r="W534" s="44"/>
      <c r="X534" s="45"/>
      <c r="Y534" s="46"/>
      <c r="Z534" s="47"/>
      <c r="AA534" s="46"/>
      <c r="AB534" s="48"/>
      <c r="AC534" s="48"/>
      <c r="AD534" s="49"/>
    </row>
    <row r="535" spans="2:30" x14ac:dyDescent="0.15">
      <c r="B535" s="38" t="s">
        <v>1172</v>
      </c>
      <c r="C535" s="39" t="s">
        <v>683</v>
      </c>
      <c r="D535" s="39" t="s">
        <v>953</v>
      </c>
      <c r="E535" s="39"/>
      <c r="F535" s="40" t="s">
        <v>860</v>
      </c>
      <c r="G535" s="40" t="s">
        <v>864</v>
      </c>
      <c r="H535" s="41">
        <v>1700000</v>
      </c>
      <c r="I535" s="42">
        <v>0</v>
      </c>
      <c r="J535" s="43">
        <v>0</v>
      </c>
      <c r="K535" s="41">
        <v>0</v>
      </c>
      <c r="L535" s="42">
        <v>0</v>
      </c>
      <c r="M535" s="43">
        <v>0</v>
      </c>
      <c r="N535" s="41">
        <v>0</v>
      </c>
      <c r="O535" s="42">
        <v>1500000</v>
      </c>
      <c r="P535" s="43">
        <v>0</v>
      </c>
      <c r="Q535" s="41">
        <v>1500000</v>
      </c>
      <c r="R535" s="42">
        <v>0</v>
      </c>
      <c r="S535" s="43">
        <v>0</v>
      </c>
      <c r="T535" s="44">
        <v>0</v>
      </c>
      <c r="U535" s="45">
        <v>1500000</v>
      </c>
      <c r="V535" s="43">
        <v>0</v>
      </c>
      <c r="W535" s="44">
        <v>1500000</v>
      </c>
      <c r="X535" s="45">
        <v>200000</v>
      </c>
      <c r="Y535" s="46">
        <v>11.76</v>
      </c>
      <c r="Z535" s="47">
        <f t="shared" si="16"/>
        <v>200000</v>
      </c>
      <c r="AA535" s="46">
        <f t="shared" si="17"/>
        <v>11.76</v>
      </c>
      <c r="AB535" s="48" t="s">
        <v>874</v>
      </c>
      <c r="AC535" s="48" t="s">
        <v>888</v>
      </c>
      <c r="AD535" s="49"/>
    </row>
    <row r="536" spans="2:30" x14ac:dyDescent="0.15">
      <c r="B536" s="38" t="s">
        <v>684</v>
      </c>
      <c r="C536" s="39" t="s">
        <v>685</v>
      </c>
      <c r="D536" s="39" t="s">
        <v>953</v>
      </c>
      <c r="E536" s="39" t="s">
        <v>1220</v>
      </c>
      <c r="F536" s="40" t="s">
        <v>860</v>
      </c>
      <c r="G536" s="40" t="s">
        <v>864</v>
      </c>
      <c r="H536" s="41">
        <v>850000</v>
      </c>
      <c r="I536" s="42">
        <v>0</v>
      </c>
      <c r="J536" s="43">
        <v>0</v>
      </c>
      <c r="K536" s="41">
        <v>0</v>
      </c>
      <c r="L536" s="42">
        <v>0</v>
      </c>
      <c r="M536" s="43">
        <v>0</v>
      </c>
      <c r="N536" s="41">
        <v>0</v>
      </c>
      <c r="O536" s="42">
        <v>750000</v>
      </c>
      <c r="P536" s="43">
        <v>0</v>
      </c>
      <c r="Q536" s="41">
        <v>750000</v>
      </c>
      <c r="R536" s="42">
        <v>0</v>
      </c>
      <c r="S536" s="43">
        <v>0</v>
      </c>
      <c r="T536" s="44">
        <v>0</v>
      </c>
      <c r="U536" s="45">
        <v>750000</v>
      </c>
      <c r="V536" s="43">
        <v>0</v>
      </c>
      <c r="W536" s="44">
        <v>750000</v>
      </c>
      <c r="X536" s="45">
        <v>100000</v>
      </c>
      <c r="Y536" s="46">
        <v>11.76</v>
      </c>
      <c r="Z536" s="47">
        <f t="shared" si="16"/>
        <v>100000</v>
      </c>
      <c r="AA536" s="46">
        <f t="shared" si="17"/>
        <v>11.76</v>
      </c>
      <c r="AB536" s="48" t="s">
        <v>874</v>
      </c>
      <c r="AC536" s="48" t="s">
        <v>888</v>
      </c>
      <c r="AD536" s="49"/>
    </row>
    <row r="537" spans="2:30" x14ac:dyDescent="0.15">
      <c r="B537" s="38" t="s">
        <v>686</v>
      </c>
      <c r="C537" s="39" t="s">
        <v>687</v>
      </c>
      <c r="D537" s="39" t="s">
        <v>953</v>
      </c>
      <c r="E537" s="39" t="s">
        <v>1221</v>
      </c>
      <c r="F537" s="40" t="s">
        <v>860</v>
      </c>
      <c r="G537" s="40" t="s">
        <v>864</v>
      </c>
      <c r="H537" s="41">
        <v>850000</v>
      </c>
      <c r="I537" s="42">
        <v>0</v>
      </c>
      <c r="J537" s="43">
        <v>0</v>
      </c>
      <c r="K537" s="41">
        <v>0</v>
      </c>
      <c r="L537" s="42">
        <v>0</v>
      </c>
      <c r="M537" s="43">
        <v>0</v>
      </c>
      <c r="N537" s="41">
        <v>0</v>
      </c>
      <c r="O537" s="42">
        <v>750000</v>
      </c>
      <c r="P537" s="43">
        <v>0</v>
      </c>
      <c r="Q537" s="41">
        <v>750000</v>
      </c>
      <c r="R537" s="42">
        <v>0</v>
      </c>
      <c r="S537" s="43">
        <v>0</v>
      </c>
      <c r="T537" s="44">
        <v>0</v>
      </c>
      <c r="U537" s="45">
        <v>750000</v>
      </c>
      <c r="V537" s="43">
        <v>0</v>
      </c>
      <c r="W537" s="44">
        <v>750000</v>
      </c>
      <c r="X537" s="45">
        <v>100000</v>
      </c>
      <c r="Y537" s="46">
        <v>11.76</v>
      </c>
      <c r="Z537" s="47">
        <f t="shared" si="16"/>
        <v>100000</v>
      </c>
      <c r="AA537" s="46">
        <f t="shared" si="17"/>
        <v>11.76</v>
      </c>
      <c r="AB537" s="48" t="s">
        <v>874</v>
      </c>
      <c r="AC537" s="48" t="s">
        <v>888</v>
      </c>
      <c r="AD537" s="49"/>
    </row>
    <row r="538" spans="2:30" x14ac:dyDescent="0.15">
      <c r="B538" s="38" t="s">
        <v>0</v>
      </c>
      <c r="C538" s="39" t="s">
        <v>0</v>
      </c>
      <c r="D538" s="39"/>
      <c r="E538" s="39"/>
      <c r="F538" s="40"/>
      <c r="G538" s="40"/>
      <c r="H538" s="41"/>
      <c r="I538" s="42"/>
      <c r="J538" s="43"/>
      <c r="K538" s="41"/>
      <c r="L538" s="42"/>
      <c r="M538" s="43"/>
      <c r="N538" s="41"/>
      <c r="O538" s="42"/>
      <c r="P538" s="43"/>
      <c r="Q538" s="41"/>
      <c r="R538" s="42"/>
      <c r="S538" s="43"/>
      <c r="T538" s="44"/>
      <c r="U538" s="45"/>
      <c r="V538" s="43"/>
      <c r="W538" s="44"/>
      <c r="X538" s="45"/>
      <c r="Y538" s="46"/>
      <c r="Z538" s="47"/>
      <c r="AA538" s="46"/>
      <c r="AB538" s="48"/>
      <c r="AC538" s="48"/>
      <c r="AD538" s="49"/>
    </row>
    <row r="539" spans="2:30" x14ac:dyDescent="0.15">
      <c r="B539" s="38" t="s">
        <v>1173</v>
      </c>
      <c r="C539" s="39" t="s">
        <v>688</v>
      </c>
      <c r="D539" s="39" t="s">
        <v>949</v>
      </c>
      <c r="E539" s="39"/>
      <c r="F539" s="40" t="s">
        <v>859</v>
      </c>
      <c r="G539" s="40" t="s">
        <v>872</v>
      </c>
      <c r="H539" s="41">
        <v>11304340</v>
      </c>
      <c r="I539" s="42">
        <v>0</v>
      </c>
      <c r="J539" s="43">
        <v>0</v>
      </c>
      <c r="K539" s="41">
        <v>0</v>
      </c>
      <c r="L539" s="42">
        <v>3203978</v>
      </c>
      <c r="M539" s="43">
        <v>606928</v>
      </c>
      <c r="N539" s="41">
        <v>3810906</v>
      </c>
      <c r="O539" s="42">
        <v>4820000</v>
      </c>
      <c r="P539" s="43">
        <v>0</v>
      </c>
      <c r="Q539" s="41">
        <v>4820000</v>
      </c>
      <c r="R539" s="42">
        <v>0</v>
      </c>
      <c r="S539" s="43">
        <v>109118</v>
      </c>
      <c r="T539" s="44">
        <v>109118</v>
      </c>
      <c r="U539" s="45">
        <v>8023978</v>
      </c>
      <c r="V539" s="43">
        <v>716046</v>
      </c>
      <c r="W539" s="44">
        <v>8740024</v>
      </c>
      <c r="X539" s="45">
        <v>2564316</v>
      </c>
      <c r="Y539" s="46">
        <v>22.68</v>
      </c>
      <c r="Z539" s="47">
        <f t="shared" si="16"/>
        <v>3280362</v>
      </c>
      <c r="AA539" s="46">
        <f t="shared" si="17"/>
        <v>29.02</v>
      </c>
      <c r="AB539" s="48" t="s">
        <v>887</v>
      </c>
      <c r="AC539" s="48" t="s">
        <v>857</v>
      </c>
      <c r="AD539" s="49"/>
    </row>
    <row r="540" spans="2:30" x14ac:dyDescent="0.15">
      <c r="B540" s="38" t="s">
        <v>689</v>
      </c>
      <c r="C540" s="39" t="s">
        <v>690</v>
      </c>
      <c r="D540" s="39" t="s">
        <v>949</v>
      </c>
      <c r="E540" s="39" t="s">
        <v>1220</v>
      </c>
      <c r="F540" s="40" t="s">
        <v>859</v>
      </c>
      <c r="G540" s="40" t="s">
        <v>872</v>
      </c>
      <c r="H540" s="41">
        <v>5669930</v>
      </c>
      <c r="I540" s="42">
        <v>0</v>
      </c>
      <c r="J540" s="43">
        <v>0</v>
      </c>
      <c r="K540" s="41">
        <v>0</v>
      </c>
      <c r="L540" s="42">
        <v>1603815</v>
      </c>
      <c r="M540" s="43">
        <v>314755</v>
      </c>
      <c r="N540" s="41">
        <v>1918570</v>
      </c>
      <c r="O540" s="42">
        <v>2410000</v>
      </c>
      <c r="P540" s="43">
        <v>0</v>
      </c>
      <c r="Q540" s="41">
        <v>2410000</v>
      </c>
      <c r="R540" s="42">
        <v>0</v>
      </c>
      <c r="S540" s="43">
        <v>55485</v>
      </c>
      <c r="T540" s="44">
        <v>55485</v>
      </c>
      <c r="U540" s="45">
        <v>4013815</v>
      </c>
      <c r="V540" s="43">
        <v>370240</v>
      </c>
      <c r="W540" s="44">
        <v>4384055</v>
      </c>
      <c r="X540" s="45">
        <v>1285875</v>
      </c>
      <c r="Y540" s="46">
        <v>22.68</v>
      </c>
      <c r="Z540" s="47">
        <f t="shared" si="16"/>
        <v>1656115</v>
      </c>
      <c r="AA540" s="46">
        <f t="shared" si="17"/>
        <v>29.21</v>
      </c>
      <c r="AB540" s="48" t="s">
        <v>887</v>
      </c>
      <c r="AC540" s="48" t="s">
        <v>857</v>
      </c>
      <c r="AD540" s="49"/>
    </row>
    <row r="541" spans="2:30" x14ac:dyDescent="0.15">
      <c r="B541" s="38" t="s">
        <v>691</v>
      </c>
      <c r="C541" s="39" t="s">
        <v>692</v>
      </c>
      <c r="D541" s="39" t="s">
        <v>949</v>
      </c>
      <c r="E541" s="39" t="s">
        <v>1221</v>
      </c>
      <c r="F541" s="40" t="s">
        <v>859</v>
      </c>
      <c r="G541" s="40" t="s">
        <v>872</v>
      </c>
      <c r="H541" s="41">
        <v>5634410</v>
      </c>
      <c r="I541" s="42">
        <v>0</v>
      </c>
      <c r="J541" s="43">
        <v>0</v>
      </c>
      <c r="K541" s="41">
        <v>0</v>
      </c>
      <c r="L541" s="42">
        <v>1600163</v>
      </c>
      <c r="M541" s="43">
        <v>292173</v>
      </c>
      <c r="N541" s="41">
        <v>1892336</v>
      </c>
      <c r="O541" s="42">
        <v>2410000</v>
      </c>
      <c r="P541" s="43">
        <v>0</v>
      </c>
      <c r="Q541" s="41">
        <v>2410000</v>
      </c>
      <c r="R541" s="42">
        <v>0</v>
      </c>
      <c r="S541" s="43">
        <v>53633</v>
      </c>
      <c r="T541" s="44">
        <v>53633</v>
      </c>
      <c r="U541" s="45">
        <v>4010163</v>
      </c>
      <c r="V541" s="43">
        <v>345806</v>
      </c>
      <c r="W541" s="44">
        <v>4355969</v>
      </c>
      <c r="X541" s="45">
        <v>1278441</v>
      </c>
      <c r="Y541" s="46">
        <v>22.69</v>
      </c>
      <c r="Z541" s="47">
        <f t="shared" si="16"/>
        <v>1624247</v>
      </c>
      <c r="AA541" s="46">
        <f t="shared" si="17"/>
        <v>28.83</v>
      </c>
      <c r="AB541" s="48" t="s">
        <v>887</v>
      </c>
      <c r="AC541" s="48" t="s">
        <v>857</v>
      </c>
      <c r="AD541" s="49"/>
    </row>
    <row r="542" spans="2:30" x14ac:dyDescent="0.15">
      <c r="B542" s="38" t="s">
        <v>0</v>
      </c>
      <c r="C542" s="39" t="s">
        <v>0</v>
      </c>
      <c r="D542" s="39"/>
      <c r="E542" s="39"/>
      <c r="F542" s="40"/>
      <c r="G542" s="40"/>
      <c r="H542" s="41"/>
      <c r="I542" s="42"/>
      <c r="J542" s="43"/>
      <c r="K542" s="41"/>
      <c r="L542" s="42"/>
      <c r="M542" s="43"/>
      <c r="N542" s="41"/>
      <c r="O542" s="42"/>
      <c r="P542" s="43"/>
      <c r="Q542" s="41"/>
      <c r="R542" s="42"/>
      <c r="S542" s="43"/>
      <c r="T542" s="44"/>
      <c r="U542" s="45"/>
      <c r="V542" s="43"/>
      <c r="W542" s="44"/>
      <c r="X542" s="45"/>
      <c r="Y542" s="46"/>
      <c r="Z542" s="47"/>
      <c r="AA542" s="46"/>
      <c r="AB542" s="48"/>
      <c r="AC542" s="48"/>
      <c r="AD542" s="49"/>
    </row>
    <row r="543" spans="2:30" x14ac:dyDescent="0.15">
      <c r="B543" s="38" t="s">
        <v>1174</v>
      </c>
      <c r="C543" s="39" t="s">
        <v>693</v>
      </c>
      <c r="D543" s="39" t="s">
        <v>952</v>
      </c>
      <c r="E543" s="39"/>
      <c r="F543" s="40" t="s">
        <v>859</v>
      </c>
      <c r="G543" s="40" t="s">
        <v>873</v>
      </c>
      <c r="H543" s="41">
        <v>1520000</v>
      </c>
      <c r="I543" s="42">
        <v>0</v>
      </c>
      <c r="J543" s="43">
        <v>0</v>
      </c>
      <c r="K543" s="41">
        <v>0</v>
      </c>
      <c r="L543" s="42">
        <v>0</v>
      </c>
      <c r="M543" s="43">
        <v>0</v>
      </c>
      <c r="N543" s="41">
        <v>0</v>
      </c>
      <c r="O543" s="42">
        <v>1460000</v>
      </c>
      <c r="P543" s="43">
        <v>0</v>
      </c>
      <c r="Q543" s="41">
        <v>1460000</v>
      </c>
      <c r="R543" s="42">
        <v>0</v>
      </c>
      <c r="S543" s="43">
        <v>0</v>
      </c>
      <c r="T543" s="44">
        <v>0</v>
      </c>
      <c r="U543" s="45">
        <v>1460000</v>
      </c>
      <c r="V543" s="43">
        <v>0</v>
      </c>
      <c r="W543" s="44">
        <v>1460000</v>
      </c>
      <c r="X543" s="45">
        <v>60000</v>
      </c>
      <c r="Y543" s="46">
        <v>3.95</v>
      </c>
      <c r="Z543" s="47">
        <f t="shared" si="16"/>
        <v>60000</v>
      </c>
      <c r="AA543" s="46">
        <f t="shared" si="17"/>
        <v>3.95</v>
      </c>
      <c r="AB543" s="48" t="s">
        <v>887</v>
      </c>
      <c r="AC543" s="48" t="s">
        <v>857</v>
      </c>
      <c r="AD543" s="49"/>
    </row>
    <row r="544" spans="2:30" x14ac:dyDescent="0.15">
      <c r="B544" s="38" t="s">
        <v>694</v>
      </c>
      <c r="C544" s="39" t="s">
        <v>695</v>
      </c>
      <c r="D544" s="39" t="s">
        <v>952</v>
      </c>
      <c r="E544" s="39" t="s">
        <v>1220</v>
      </c>
      <c r="F544" s="40" t="s">
        <v>859</v>
      </c>
      <c r="G544" s="40" t="s">
        <v>873</v>
      </c>
      <c r="H544" s="41">
        <v>760000</v>
      </c>
      <c r="I544" s="42">
        <v>0</v>
      </c>
      <c r="J544" s="43">
        <v>0</v>
      </c>
      <c r="K544" s="41">
        <v>0</v>
      </c>
      <c r="L544" s="42">
        <v>0</v>
      </c>
      <c r="M544" s="43">
        <v>0</v>
      </c>
      <c r="N544" s="41">
        <v>0</v>
      </c>
      <c r="O544" s="42">
        <v>730000</v>
      </c>
      <c r="P544" s="43">
        <v>0</v>
      </c>
      <c r="Q544" s="41">
        <v>730000</v>
      </c>
      <c r="R544" s="42">
        <v>0</v>
      </c>
      <c r="S544" s="43">
        <v>0</v>
      </c>
      <c r="T544" s="44">
        <v>0</v>
      </c>
      <c r="U544" s="45">
        <v>730000</v>
      </c>
      <c r="V544" s="43">
        <v>0</v>
      </c>
      <c r="W544" s="44">
        <v>730000</v>
      </c>
      <c r="X544" s="45">
        <v>30000</v>
      </c>
      <c r="Y544" s="46">
        <v>3.95</v>
      </c>
      <c r="Z544" s="47">
        <f t="shared" si="16"/>
        <v>30000</v>
      </c>
      <c r="AA544" s="46">
        <f t="shared" si="17"/>
        <v>3.95</v>
      </c>
      <c r="AB544" s="48" t="s">
        <v>887</v>
      </c>
      <c r="AC544" s="48" t="s">
        <v>857</v>
      </c>
      <c r="AD544" s="49"/>
    </row>
    <row r="545" spans="2:30" x14ac:dyDescent="0.15">
      <c r="B545" s="38" t="s">
        <v>696</v>
      </c>
      <c r="C545" s="39" t="s">
        <v>697</v>
      </c>
      <c r="D545" s="39" t="s">
        <v>952</v>
      </c>
      <c r="E545" s="39" t="s">
        <v>1221</v>
      </c>
      <c r="F545" s="40" t="s">
        <v>859</v>
      </c>
      <c r="G545" s="40" t="s">
        <v>873</v>
      </c>
      <c r="H545" s="41">
        <v>760000</v>
      </c>
      <c r="I545" s="42">
        <v>0</v>
      </c>
      <c r="J545" s="43">
        <v>0</v>
      </c>
      <c r="K545" s="41">
        <v>0</v>
      </c>
      <c r="L545" s="42">
        <v>0</v>
      </c>
      <c r="M545" s="43">
        <v>0</v>
      </c>
      <c r="N545" s="41">
        <v>0</v>
      </c>
      <c r="O545" s="42">
        <v>730000</v>
      </c>
      <c r="P545" s="43">
        <v>0</v>
      </c>
      <c r="Q545" s="41">
        <v>730000</v>
      </c>
      <c r="R545" s="42">
        <v>0</v>
      </c>
      <c r="S545" s="43">
        <v>0</v>
      </c>
      <c r="T545" s="44">
        <v>0</v>
      </c>
      <c r="U545" s="45">
        <v>730000</v>
      </c>
      <c r="V545" s="43">
        <v>0</v>
      </c>
      <c r="W545" s="44">
        <v>730000</v>
      </c>
      <c r="X545" s="45">
        <v>30000</v>
      </c>
      <c r="Y545" s="46">
        <v>3.95</v>
      </c>
      <c r="Z545" s="47">
        <f t="shared" si="16"/>
        <v>30000</v>
      </c>
      <c r="AA545" s="46">
        <f t="shared" si="17"/>
        <v>3.95</v>
      </c>
      <c r="AB545" s="48" t="s">
        <v>887</v>
      </c>
      <c r="AC545" s="48" t="s">
        <v>857</v>
      </c>
      <c r="AD545" s="49"/>
    </row>
    <row r="546" spans="2:30" x14ac:dyDescent="0.15">
      <c r="B546" s="38" t="s">
        <v>0</v>
      </c>
      <c r="C546" s="39" t="s">
        <v>0</v>
      </c>
      <c r="D546" s="39"/>
      <c r="E546" s="39"/>
      <c r="F546" s="40"/>
      <c r="G546" s="40"/>
      <c r="H546" s="41"/>
      <c r="I546" s="42"/>
      <c r="J546" s="43"/>
      <c r="K546" s="41"/>
      <c r="L546" s="42"/>
      <c r="M546" s="43"/>
      <c r="N546" s="41"/>
      <c r="O546" s="42"/>
      <c r="P546" s="43"/>
      <c r="Q546" s="41"/>
      <c r="R546" s="42"/>
      <c r="S546" s="43"/>
      <c r="T546" s="44"/>
      <c r="U546" s="45"/>
      <c r="V546" s="43"/>
      <c r="W546" s="44"/>
      <c r="X546" s="45"/>
      <c r="Y546" s="46"/>
      <c r="Z546" s="47"/>
      <c r="AA546" s="46"/>
      <c r="AB546" s="48"/>
      <c r="AC546" s="48"/>
      <c r="AD546" s="49"/>
    </row>
    <row r="547" spans="2:30" x14ac:dyDescent="0.15">
      <c r="B547" s="38" t="s">
        <v>1175</v>
      </c>
      <c r="C547" s="39" t="s">
        <v>698</v>
      </c>
      <c r="D547" s="39" t="s">
        <v>889</v>
      </c>
      <c r="E547" s="39"/>
      <c r="F547" s="40" t="s">
        <v>861</v>
      </c>
      <c r="G547" s="40" t="s">
        <v>866</v>
      </c>
      <c r="H547" s="41">
        <v>3520000</v>
      </c>
      <c r="I547" s="42">
        <v>0</v>
      </c>
      <c r="J547" s="43">
        <v>0</v>
      </c>
      <c r="K547" s="41">
        <v>0</v>
      </c>
      <c r="L547" s="42">
        <v>559852</v>
      </c>
      <c r="M547" s="43">
        <v>114107</v>
      </c>
      <c r="N547" s="41">
        <v>673959</v>
      </c>
      <c r="O547" s="42">
        <v>641154</v>
      </c>
      <c r="P547" s="43">
        <v>0</v>
      </c>
      <c r="Q547" s="41">
        <v>641154</v>
      </c>
      <c r="R547" s="42">
        <v>802822</v>
      </c>
      <c r="S547" s="43">
        <v>512282</v>
      </c>
      <c r="T547" s="44">
        <v>1315104</v>
      </c>
      <c r="U547" s="45">
        <v>2003828</v>
      </c>
      <c r="V547" s="43">
        <v>626389</v>
      </c>
      <c r="W547" s="44">
        <v>2630217</v>
      </c>
      <c r="X547" s="45">
        <v>889783</v>
      </c>
      <c r="Y547" s="46">
        <v>25.28</v>
      </c>
      <c r="Z547" s="47">
        <f t="shared" si="16"/>
        <v>1516172</v>
      </c>
      <c r="AA547" s="46">
        <f t="shared" si="17"/>
        <v>43.07</v>
      </c>
      <c r="AB547" s="48" t="s">
        <v>874</v>
      </c>
      <c r="AC547" s="48" t="s">
        <v>857</v>
      </c>
      <c r="AD547" s="49"/>
    </row>
    <row r="548" spans="2:30" x14ac:dyDescent="0.15">
      <c r="B548" s="38" t="s">
        <v>699</v>
      </c>
      <c r="C548" s="39" t="s">
        <v>700</v>
      </c>
      <c r="D548" s="39" t="s">
        <v>889</v>
      </c>
      <c r="E548" s="39" t="s">
        <v>1220</v>
      </c>
      <c r="F548" s="40" t="s">
        <v>861</v>
      </c>
      <c r="G548" s="40" t="s">
        <v>866</v>
      </c>
      <c r="H548" s="41">
        <v>3520000</v>
      </c>
      <c r="I548" s="42">
        <v>0</v>
      </c>
      <c r="J548" s="43">
        <v>0</v>
      </c>
      <c r="K548" s="41">
        <v>0</v>
      </c>
      <c r="L548" s="42">
        <v>559852</v>
      </c>
      <c r="M548" s="43">
        <v>114107</v>
      </c>
      <c r="N548" s="41">
        <v>673959</v>
      </c>
      <c r="O548" s="42">
        <v>641154</v>
      </c>
      <c r="P548" s="43">
        <v>0</v>
      </c>
      <c r="Q548" s="41">
        <v>641154</v>
      </c>
      <c r="R548" s="42">
        <v>802822</v>
      </c>
      <c r="S548" s="43">
        <v>512282</v>
      </c>
      <c r="T548" s="44">
        <v>1315104</v>
      </c>
      <c r="U548" s="45">
        <v>2003828</v>
      </c>
      <c r="V548" s="43">
        <v>626389</v>
      </c>
      <c r="W548" s="44">
        <v>2630217</v>
      </c>
      <c r="X548" s="45">
        <v>889783</v>
      </c>
      <c r="Y548" s="46">
        <v>25.28</v>
      </c>
      <c r="Z548" s="47">
        <f t="shared" si="16"/>
        <v>1516172</v>
      </c>
      <c r="AA548" s="46">
        <f t="shared" si="17"/>
        <v>43.07</v>
      </c>
      <c r="AB548" s="48" t="s">
        <v>874</v>
      </c>
      <c r="AC548" s="48" t="s">
        <v>857</v>
      </c>
      <c r="AD548" s="49"/>
    </row>
    <row r="549" spans="2:30" x14ac:dyDescent="0.15">
      <c r="B549" s="38" t="s">
        <v>0</v>
      </c>
      <c r="C549" s="39" t="s">
        <v>0</v>
      </c>
      <c r="D549" s="39"/>
      <c r="E549" s="39"/>
      <c r="F549" s="40"/>
      <c r="G549" s="40"/>
      <c r="H549" s="41"/>
      <c r="I549" s="42"/>
      <c r="J549" s="43"/>
      <c r="K549" s="41"/>
      <c r="L549" s="42"/>
      <c r="M549" s="43"/>
      <c r="N549" s="41"/>
      <c r="O549" s="42"/>
      <c r="P549" s="43"/>
      <c r="Q549" s="41"/>
      <c r="R549" s="42"/>
      <c r="S549" s="43"/>
      <c r="T549" s="44"/>
      <c r="U549" s="45"/>
      <c r="V549" s="43"/>
      <c r="W549" s="44"/>
      <c r="X549" s="45"/>
      <c r="Y549" s="46"/>
      <c r="Z549" s="47"/>
      <c r="AA549" s="46"/>
      <c r="AB549" s="48"/>
      <c r="AC549" s="48"/>
      <c r="AD549" s="49"/>
    </row>
    <row r="550" spans="2:30" x14ac:dyDescent="0.15">
      <c r="B550" s="38" t="s">
        <v>1176</v>
      </c>
      <c r="C550" s="39" t="s">
        <v>701</v>
      </c>
      <c r="D550" s="39" t="s">
        <v>951</v>
      </c>
      <c r="E550" s="39"/>
      <c r="F550" s="40" t="s">
        <v>860</v>
      </c>
      <c r="G550" s="40" t="s">
        <v>866</v>
      </c>
      <c r="H550" s="41">
        <v>520400</v>
      </c>
      <c r="I550" s="42">
        <v>0</v>
      </c>
      <c r="J550" s="43">
        <v>0</v>
      </c>
      <c r="K550" s="41">
        <v>0</v>
      </c>
      <c r="L550" s="42">
        <v>26578</v>
      </c>
      <c r="M550" s="43">
        <v>4989</v>
      </c>
      <c r="N550" s="41">
        <v>31567</v>
      </c>
      <c r="O550" s="42">
        <v>0</v>
      </c>
      <c r="P550" s="43">
        <v>0</v>
      </c>
      <c r="Q550" s="41">
        <v>0</v>
      </c>
      <c r="R550" s="42">
        <v>1239</v>
      </c>
      <c r="S550" s="43">
        <v>20470</v>
      </c>
      <c r="T550" s="44">
        <v>21709</v>
      </c>
      <c r="U550" s="45">
        <v>27817</v>
      </c>
      <c r="V550" s="43">
        <v>25459</v>
      </c>
      <c r="W550" s="44">
        <v>53276</v>
      </c>
      <c r="X550" s="45">
        <v>467124</v>
      </c>
      <c r="Y550" s="46">
        <v>89.76</v>
      </c>
      <c r="Z550" s="47">
        <f t="shared" si="16"/>
        <v>492583</v>
      </c>
      <c r="AA550" s="46">
        <f t="shared" si="17"/>
        <v>94.65</v>
      </c>
      <c r="AB550" s="48" t="s">
        <v>874</v>
      </c>
      <c r="AC550" s="48" t="s">
        <v>857</v>
      </c>
      <c r="AD550" s="49"/>
    </row>
    <row r="551" spans="2:30" x14ac:dyDescent="0.15">
      <c r="B551" s="38" t="s">
        <v>702</v>
      </c>
      <c r="C551" s="39" t="s">
        <v>703</v>
      </c>
      <c r="D551" s="39" t="s">
        <v>951</v>
      </c>
      <c r="E551" s="39" t="s">
        <v>1220</v>
      </c>
      <c r="F551" s="40" t="s">
        <v>860</v>
      </c>
      <c r="G551" s="40" t="s">
        <v>866</v>
      </c>
      <c r="H551" s="41">
        <v>253500</v>
      </c>
      <c r="I551" s="42">
        <v>0</v>
      </c>
      <c r="J551" s="43">
        <v>0</v>
      </c>
      <c r="K551" s="41">
        <v>0</v>
      </c>
      <c r="L551" s="42">
        <v>1960</v>
      </c>
      <c r="M551" s="43">
        <v>457</v>
      </c>
      <c r="N551" s="41">
        <v>2417</v>
      </c>
      <c r="O551" s="42">
        <v>0</v>
      </c>
      <c r="P551" s="43">
        <v>0</v>
      </c>
      <c r="Q551" s="41">
        <v>0</v>
      </c>
      <c r="R551" s="42">
        <v>127</v>
      </c>
      <c r="S551" s="43">
        <v>1567</v>
      </c>
      <c r="T551" s="44">
        <v>1694</v>
      </c>
      <c r="U551" s="45">
        <v>2087</v>
      </c>
      <c r="V551" s="43">
        <v>2024</v>
      </c>
      <c r="W551" s="44">
        <v>4111</v>
      </c>
      <c r="X551" s="45">
        <v>249389</v>
      </c>
      <c r="Y551" s="46">
        <v>98.38</v>
      </c>
      <c r="Z551" s="47">
        <f t="shared" si="16"/>
        <v>251413</v>
      </c>
      <c r="AA551" s="46">
        <f t="shared" si="17"/>
        <v>99.18</v>
      </c>
      <c r="AB551" s="48" t="s">
        <v>874</v>
      </c>
      <c r="AC551" s="48" t="s">
        <v>857</v>
      </c>
      <c r="AD551" s="49"/>
    </row>
    <row r="552" spans="2:30" x14ac:dyDescent="0.15">
      <c r="B552" s="38" t="s">
        <v>704</v>
      </c>
      <c r="C552" s="39" t="s">
        <v>705</v>
      </c>
      <c r="D552" s="39" t="s">
        <v>951</v>
      </c>
      <c r="E552" s="39" t="s">
        <v>1221</v>
      </c>
      <c r="F552" s="40" t="s">
        <v>860</v>
      </c>
      <c r="G552" s="40" t="s">
        <v>866</v>
      </c>
      <c r="H552" s="41">
        <v>266900</v>
      </c>
      <c r="I552" s="42">
        <v>0</v>
      </c>
      <c r="J552" s="43">
        <v>0</v>
      </c>
      <c r="K552" s="41">
        <v>0</v>
      </c>
      <c r="L552" s="42">
        <v>24618</v>
      </c>
      <c r="M552" s="43">
        <v>4532</v>
      </c>
      <c r="N552" s="41">
        <v>29150</v>
      </c>
      <c r="O552" s="42">
        <v>0</v>
      </c>
      <c r="P552" s="43">
        <v>0</v>
      </c>
      <c r="Q552" s="41">
        <v>0</v>
      </c>
      <c r="R552" s="42">
        <v>1112</v>
      </c>
      <c r="S552" s="43">
        <v>18903</v>
      </c>
      <c r="T552" s="44">
        <v>20015</v>
      </c>
      <c r="U552" s="45">
        <v>25730</v>
      </c>
      <c r="V552" s="43">
        <v>23435</v>
      </c>
      <c r="W552" s="44">
        <v>49165</v>
      </c>
      <c r="X552" s="45">
        <v>217735</v>
      </c>
      <c r="Y552" s="46">
        <v>81.58</v>
      </c>
      <c r="Z552" s="47">
        <f t="shared" si="16"/>
        <v>241170</v>
      </c>
      <c r="AA552" s="46">
        <f t="shared" si="17"/>
        <v>90.36</v>
      </c>
      <c r="AB552" s="48" t="s">
        <v>874</v>
      </c>
      <c r="AC552" s="48" t="s">
        <v>857</v>
      </c>
      <c r="AD552" s="49"/>
    </row>
    <row r="553" spans="2:30" x14ac:dyDescent="0.15">
      <c r="B553" s="38" t="s">
        <v>0</v>
      </c>
      <c r="C553" s="39" t="s">
        <v>0</v>
      </c>
      <c r="D553" s="39"/>
      <c r="E553" s="39"/>
      <c r="F553" s="40"/>
      <c r="G553" s="40"/>
      <c r="H553" s="41"/>
      <c r="I553" s="42"/>
      <c r="J553" s="43"/>
      <c r="K553" s="41"/>
      <c r="L553" s="42"/>
      <c r="M553" s="43"/>
      <c r="N553" s="41"/>
      <c r="O553" s="42"/>
      <c r="P553" s="43"/>
      <c r="Q553" s="41"/>
      <c r="R553" s="42"/>
      <c r="S553" s="43"/>
      <c r="T553" s="44"/>
      <c r="U553" s="45"/>
      <c r="V553" s="43"/>
      <c r="W553" s="44"/>
      <c r="X553" s="45"/>
      <c r="Y553" s="46"/>
      <c r="Z553" s="47"/>
      <c r="AA553" s="46"/>
      <c r="AB553" s="48"/>
      <c r="AC553" s="48"/>
      <c r="AD553" s="49"/>
    </row>
    <row r="554" spans="2:30" x14ac:dyDescent="0.15">
      <c r="B554" s="38" t="s">
        <v>1177</v>
      </c>
      <c r="C554" s="39" t="s">
        <v>706</v>
      </c>
      <c r="D554" s="39" t="s">
        <v>951</v>
      </c>
      <c r="E554" s="39"/>
      <c r="F554" s="40" t="s">
        <v>860</v>
      </c>
      <c r="G554" s="40" t="s">
        <v>866</v>
      </c>
      <c r="H554" s="41">
        <v>1132000</v>
      </c>
      <c r="I554" s="42">
        <v>0</v>
      </c>
      <c r="J554" s="43">
        <v>0</v>
      </c>
      <c r="K554" s="41">
        <v>0</v>
      </c>
      <c r="L554" s="42">
        <v>434546</v>
      </c>
      <c r="M554" s="43">
        <v>90518</v>
      </c>
      <c r="N554" s="41">
        <v>525064</v>
      </c>
      <c r="O554" s="42">
        <v>0</v>
      </c>
      <c r="P554" s="43">
        <v>0</v>
      </c>
      <c r="Q554" s="41">
        <v>0</v>
      </c>
      <c r="R554" s="42">
        <v>63517</v>
      </c>
      <c r="S554" s="43">
        <v>340568</v>
      </c>
      <c r="T554" s="44">
        <v>404085</v>
      </c>
      <c r="U554" s="45">
        <v>498063</v>
      </c>
      <c r="V554" s="43">
        <v>431086</v>
      </c>
      <c r="W554" s="44">
        <v>929149</v>
      </c>
      <c r="X554" s="45">
        <v>202851</v>
      </c>
      <c r="Y554" s="46">
        <v>17.920000000000002</v>
      </c>
      <c r="Z554" s="47">
        <f t="shared" si="16"/>
        <v>633937</v>
      </c>
      <c r="AA554" s="46">
        <f t="shared" si="17"/>
        <v>56</v>
      </c>
      <c r="AB554" s="48" t="s">
        <v>874</v>
      </c>
      <c r="AC554" s="48" t="s">
        <v>857</v>
      </c>
      <c r="AD554" s="49"/>
    </row>
    <row r="555" spans="2:30" x14ac:dyDescent="0.15">
      <c r="B555" s="38" t="s">
        <v>707</v>
      </c>
      <c r="C555" s="39" t="s">
        <v>708</v>
      </c>
      <c r="D555" s="39" t="s">
        <v>951</v>
      </c>
      <c r="E555" s="39" t="s">
        <v>1220</v>
      </c>
      <c r="F555" s="40" t="s">
        <v>860</v>
      </c>
      <c r="G555" s="40" t="s">
        <v>866</v>
      </c>
      <c r="H555" s="41">
        <v>426000</v>
      </c>
      <c r="I555" s="42">
        <v>0</v>
      </c>
      <c r="J555" s="43">
        <v>0</v>
      </c>
      <c r="K555" s="41">
        <v>0</v>
      </c>
      <c r="L555" s="42">
        <v>214006</v>
      </c>
      <c r="M555" s="43">
        <v>49911</v>
      </c>
      <c r="N555" s="41">
        <v>263917</v>
      </c>
      <c r="O555" s="42">
        <v>0</v>
      </c>
      <c r="P555" s="43">
        <v>0</v>
      </c>
      <c r="Q555" s="41">
        <v>0</v>
      </c>
      <c r="R555" s="42">
        <v>33669</v>
      </c>
      <c r="S555" s="43">
        <v>171207</v>
      </c>
      <c r="T555" s="44">
        <v>204876</v>
      </c>
      <c r="U555" s="45">
        <v>247675</v>
      </c>
      <c r="V555" s="43">
        <v>221118</v>
      </c>
      <c r="W555" s="44">
        <v>468793</v>
      </c>
      <c r="X555" s="45">
        <v>-42793</v>
      </c>
      <c r="Y555" s="46">
        <v>-10.050000000000001</v>
      </c>
      <c r="Z555" s="47">
        <f t="shared" si="16"/>
        <v>178325</v>
      </c>
      <c r="AA555" s="46">
        <f t="shared" si="17"/>
        <v>41.86</v>
      </c>
      <c r="AB555" s="48" t="s">
        <v>874</v>
      </c>
      <c r="AC555" s="48" t="s">
        <v>857</v>
      </c>
      <c r="AD555" s="49"/>
    </row>
    <row r="556" spans="2:30" x14ac:dyDescent="0.15">
      <c r="B556" s="38" t="s">
        <v>709</v>
      </c>
      <c r="C556" s="39" t="s">
        <v>710</v>
      </c>
      <c r="D556" s="39" t="s">
        <v>951</v>
      </c>
      <c r="E556" s="39" t="s">
        <v>1221</v>
      </c>
      <c r="F556" s="40" t="s">
        <v>860</v>
      </c>
      <c r="G556" s="40" t="s">
        <v>866</v>
      </c>
      <c r="H556" s="41">
        <v>706000</v>
      </c>
      <c r="I556" s="42">
        <v>0</v>
      </c>
      <c r="J556" s="43">
        <v>0</v>
      </c>
      <c r="K556" s="41">
        <v>0</v>
      </c>
      <c r="L556" s="42">
        <v>220540</v>
      </c>
      <c r="M556" s="43">
        <v>40607</v>
      </c>
      <c r="N556" s="41">
        <v>261147</v>
      </c>
      <c r="O556" s="42">
        <v>0</v>
      </c>
      <c r="P556" s="43">
        <v>0</v>
      </c>
      <c r="Q556" s="41">
        <v>0</v>
      </c>
      <c r="R556" s="42">
        <v>29848</v>
      </c>
      <c r="S556" s="43">
        <v>169361</v>
      </c>
      <c r="T556" s="44">
        <v>199209</v>
      </c>
      <c r="U556" s="45">
        <v>250388</v>
      </c>
      <c r="V556" s="43">
        <v>209968</v>
      </c>
      <c r="W556" s="44">
        <v>460356</v>
      </c>
      <c r="X556" s="45">
        <v>245644</v>
      </c>
      <c r="Y556" s="46">
        <v>34.79</v>
      </c>
      <c r="Z556" s="47">
        <f t="shared" si="16"/>
        <v>455612</v>
      </c>
      <c r="AA556" s="46">
        <f t="shared" si="17"/>
        <v>64.53</v>
      </c>
      <c r="AB556" s="48" t="s">
        <v>874</v>
      </c>
      <c r="AC556" s="48" t="s">
        <v>857</v>
      </c>
      <c r="AD556" s="49"/>
    </row>
    <row r="557" spans="2:30" x14ac:dyDescent="0.15">
      <c r="B557" s="38" t="s">
        <v>0</v>
      </c>
      <c r="C557" s="39" t="s">
        <v>0</v>
      </c>
      <c r="D557" s="39"/>
      <c r="E557" s="39"/>
      <c r="F557" s="40"/>
      <c r="G557" s="40"/>
      <c r="H557" s="41"/>
      <c r="I557" s="42"/>
      <c r="J557" s="43"/>
      <c r="K557" s="41"/>
      <c r="L557" s="42"/>
      <c r="M557" s="43"/>
      <c r="N557" s="41"/>
      <c r="O557" s="42"/>
      <c r="P557" s="43"/>
      <c r="Q557" s="41"/>
      <c r="R557" s="42"/>
      <c r="S557" s="43"/>
      <c r="T557" s="44"/>
      <c r="U557" s="45"/>
      <c r="V557" s="43"/>
      <c r="W557" s="44"/>
      <c r="X557" s="45"/>
      <c r="Y557" s="46"/>
      <c r="Z557" s="47"/>
      <c r="AA557" s="46"/>
      <c r="AB557" s="48"/>
      <c r="AC557" s="48"/>
      <c r="AD557" s="49"/>
    </row>
    <row r="558" spans="2:30" x14ac:dyDescent="0.15">
      <c r="B558" s="38" t="s">
        <v>1178</v>
      </c>
      <c r="C558" s="39" t="s">
        <v>711</v>
      </c>
      <c r="D558" s="39" t="s">
        <v>950</v>
      </c>
      <c r="E558" s="39"/>
      <c r="F558" s="40" t="s">
        <v>859</v>
      </c>
      <c r="G558" s="40" t="s">
        <v>873</v>
      </c>
      <c r="H558" s="41">
        <v>1500000</v>
      </c>
      <c r="I558" s="42">
        <v>0</v>
      </c>
      <c r="J558" s="43">
        <v>0</v>
      </c>
      <c r="K558" s="41">
        <v>0</v>
      </c>
      <c r="L558" s="42">
        <v>1043751</v>
      </c>
      <c r="M558" s="43">
        <v>197714</v>
      </c>
      <c r="N558" s="41">
        <v>1241465</v>
      </c>
      <c r="O558" s="42">
        <v>0</v>
      </c>
      <c r="P558" s="43">
        <v>0</v>
      </c>
      <c r="Q558" s="41">
        <v>0</v>
      </c>
      <c r="R558" s="42">
        <v>40550</v>
      </c>
      <c r="S558" s="43">
        <v>35548</v>
      </c>
      <c r="T558" s="44">
        <v>76098</v>
      </c>
      <c r="U558" s="45">
        <v>1084301</v>
      </c>
      <c r="V558" s="43">
        <v>233262</v>
      </c>
      <c r="W558" s="44">
        <v>1317563</v>
      </c>
      <c r="X558" s="45">
        <v>182437</v>
      </c>
      <c r="Y558" s="46">
        <v>12.16</v>
      </c>
      <c r="Z558" s="47">
        <f t="shared" si="16"/>
        <v>415699</v>
      </c>
      <c r="AA558" s="46">
        <f t="shared" si="17"/>
        <v>27.71</v>
      </c>
      <c r="AB558" s="48" t="s">
        <v>877</v>
      </c>
      <c r="AC558" s="48" t="s">
        <v>857</v>
      </c>
      <c r="AD558" s="49"/>
    </row>
    <row r="559" spans="2:30" x14ac:dyDescent="0.15">
      <c r="B559" s="38" t="s">
        <v>712</v>
      </c>
      <c r="C559" s="39" t="s">
        <v>713</v>
      </c>
      <c r="D559" s="39" t="s">
        <v>950</v>
      </c>
      <c r="E559" s="39" t="s">
        <v>1220</v>
      </c>
      <c r="F559" s="40" t="s">
        <v>859</v>
      </c>
      <c r="G559" s="40" t="s">
        <v>873</v>
      </c>
      <c r="H559" s="41">
        <v>750000</v>
      </c>
      <c r="I559" s="42">
        <v>0</v>
      </c>
      <c r="J559" s="43">
        <v>0</v>
      </c>
      <c r="K559" s="41">
        <v>0</v>
      </c>
      <c r="L559" s="42">
        <v>522210</v>
      </c>
      <c r="M559" s="43">
        <v>102486</v>
      </c>
      <c r="N559" s="41">
        <v>624696</v>
      </c>
      <c r="O559" s="42">
        <v>0</v>
      </c>
      <c r="P559" s="43">
        <v>0</v>
      </c>
      <c r="Q559" s="41">
        <v>0</v>
      </c>
      <c r="R559" s="42">
        <v>20121</v>
      </c>
      <c r="S559" s="43">
        <v>18066</v>
      </c>
      <c r="T559" s="44">
        <v>38187</v>
      </c>
      <c r="U559" s="45">
        <v>542331</v>
      </c>
      <c r="V559" s="43">
        <v>120552</v>
      </c>
      <c r="W559" s="44">
        <v>662883</v>
      </c>
      <c r="X559" s="45">
        <v>87117</v>
      </c>
      <c r="Y559" s="46">
        <v>11.62</v>
      </c>
      <c r="Z559" s="47">
        <f t="shared" si="16"/>
        <v>207669</v>
      </c>
      <c r="AA559" s="46">
        <f t="shared" si="17"/>
        <v>27.69</v>
      </c>
      <c r="AB559" s="48" t="s">
        <v>877</v>
      </c>
      <c r="AC559" s="48" t="s">
        <v>857</v>
      </c>
      <c r="AD559" s="49"/>
    </row>
    <row r="560" spans="2:30" x14ac:dyDescent="0.15">
      <c r="B560" s="38" t="s">
        <v>714</v>
      </c>
      <c r="C560" s="39" t="s">
        <v>715</v>
      </c>
      <c r="D560" s="39" t="s">
        <v>950</v>
      </c>
      <c r="E560" s="39" t="s">
        <v>1221</v>
      </c>
      <c r="F560" s="40" t="s">
        <v>859</v>
      </c>
      <c r="G560" s="40" t="s">
        <v>873</v>
      </c>
      <c r="H560" s="41">
        <v>750000</v>
      </c>
      <c r="I560" s="42">
        <v>0</v>
      </c>
      <c r="J560" s="43">
        <v>0</v>
      </c>
      <c r="K560" s="41">
        <v>0</v>
      </c>
      <c r="L560" s="42">
        <v>521541</v>
      </c>
      <c r="M560" s="43">
        <v>95228</v>
      </c>
      <c r="N560" s="41">
        <v>616769</v>
      </c>
      <c r="O560" s="42">
        <v>0</v>
      </c>
      <c r="P560" s="43">
        <v>0</v>
      </c>
      <c r="Q560" s="41">
        <v>0</v>
      </c>
      <c r="R560" s="42">
        <v>20429</v>
      </c>
      <c r="S560" s="43">
        <v>17482</v>
      </c>
      <c r="T560" s="44">
        <v>37911</v>
      </c>
      <c r="U560" s="45">
        <v>541970</v>
      </c>
      <c r="V560" s="43">
        <v>112710</v>
      </c>
      <c r="W560" s="44">
        <v>654680</v>
      </c>
      <c r="X560" s="45">
        <v>95320</v>
      </c>
      <c r="Y560" s="46">
        <v>12.71</v>
      </c>
      <c r="Z560" s="47">
        <f t="shared" si="16"/>
        <v>208030</v>
      </c>
      <c r="AA560" s="46">
        <f t="shared" si="17"/>
        <v>27.74</v>
      </c>
      <c r="AB560" s="48" t="s">
        <v>877</v>
      </c>
      <c r="AC560" s="48" t="s">
        <v>857</v>
      </c>
      <c r="AD560" s="49"/>
    </row>
    <row r="561" spans="2:30" x14ac:dyDescent="0.15">
      <c r="B561" s="38" t="s">
        <v>0</v>
      </c>
      <c r="C561" s="39" t="s">
        <v>0</v>
      </c>
      <c r="D561" s="39"/>
      <c r="E561" s="39"/>
      <c r="F561" s="40"/>
      <c r="G561" s="40"/>
      <c r="H561" s="41"/>
      <c r="I561" s="42"/>
      <c r="J561" s="43"/>
      <c r="K561" s="41"/>
      <c r="L561" s="42"/>
      <c r="M561" s="43"/>
      <c r="N561" s="41"/>
      <c r="O561" s="42"/>
      <c r="P561" s="43"/>
      <c r="Q561" s="41"/>
      <c r="R561" s="42"/>
      <c r="S561" s="43"/>
      <c r="T561" s="44"/>
      <c r="U561" s="45"/>
      <c r="V561" s="43"/>
      <c r="W561" s="44"/>
      <c r="X561" s="45"/>
      <c r="Y561" s="46"/>
      <c r="Z561" s="47"/>
      <c r="AA561" s="46"/>
      <c r="AB561" s="48"/>
      <c r="AC561" s="48"/>
      <c r="AD561" s="49"/>
    </row>
    <row r="562" spans="2:30" x14ac:dyDescent="0.15">
      <c r="B562" s="38" t="s">
        <v>1179</v>
      </c>
      <c r="C562" s="39" t="s">
        <v>716</v>
      </c>
      <c r="D562" s="39" t="s">
        <v>905</v>
      </c>
      <c r="E562" s="39"/>
      <c r="F562" s="40" t="s">
        <v>861</v>
      </c>
      <c r="G562" s="40" t="s">
        <v>873</v>
      </c>
      <c r="H562" s="41">
        <v>930000</v>
      </c>
      <c r="I562" s="42">
        <v>0</v>
      </c>
      <c r="J562" s="43">
        <v>0</v>
      </c>
      <c r="K562" s="41">
        <v>0</v>
      </c>
      <c r="L562" s="42">
        <v>612606</v>
      </c>
      <c r="M562" s="43">
        <v>120226</v>
      </c>
      <c r="N562" s="41">
        <v>732832</v>
      </c>
      <c r="O562" s="42">
        <v>0</v>
      </c>
      <c r="P562" s="43">
        <v>0</v>
      </c>
      <c r="Q562" s="41">
        <v>0</v>
      </c>
      <c r="R562" s="42">
        <v>0</v>
      </c>
      <c r="S562" s="43">
        <v>21191</v>
      </c>
      <c r="T562" s="44">
        <v>21191</v>
      </c>
      <c r="U562" s="45">
        <v>612606</v>
      </c>
      <c r="V562" s="43">
        <v>141417</v>
      </c>
      <c r="W562" s="44">
        <v>754023</v>
      </c>
      <c r="X562" s="45">
        <v>175977</v>
      </c>
      <c r="Y562" s="46">
        <v>18.920000000000002</v>
      </c>
      <c r="Z562" s="47">
        <f t="shared" si="16"/>
        <v>317394</v>
      </c>
      <c r="AA562" s="46">
        <f t="shared" si="17"/>
        <v>34.130000000000003</v>
      </c>
      <c r="AB562" s="48" t="s">
        <v>887</v>
      </c>
      <c r="AC562" s="48" t="s">
        <v>857</v>
      </c>
      <c r="AD562" s="49"/>
    </row>
    <row r="563" spans="2:30" x14ac:dyDescent="0.15">
      <c r="B563" s="38" t="s">
        <v>717</v>
      </c>
      <c r="C563" s="39" t="s">
        <v>718</v>
      </c>
      <c r="D563" s="39" t="s">
        <v>905</v>
      </c>
      <c r="E563" s="39" t="s">
        <v>1220</v>
      </c>
      <c r="F563" s="40" t="s">
        <v>861</v>
      </c>
      <c r="G563" s="40" t="s">
        <v>873</v>
      </c>
      <c r="H563" s="41">
        <v>930000</v>
      </c>
      <c r="I563" s="42">
        <v>0</v>
      </c>
      <c r="J563" s="43">
        <v>0</v>
      </c>
      <c r="K563" s="41">
        <v>0</v>
      </c>
      <c r="L563" s="42">
        <v>612606</v>
      </c>
      <c r="M563" s="43">
        <v>120226</v>
      </c>
      <c r="N563" s="41">
        <v>732832</v>
      </c>
      <c r="O563" s="42">
        <v>0</v>
      </c>
      <c r="P563" s="43">
        <v>0</v>
      </c>
      <c r="Q563" s="41">
        <v>0</v>
      </c>
      <c r="R563" s="42">
        <v>0</v>
      </c>
      <c r="S563" s="43">
        <v>21191</v>
      </c>
      <c r="T563" s="44">
        <v>21191</v>
      </c>
      <c r="U563" s="45">
        <v>612606</v>
      </c>
      <c r="V563" s="43">
        <v>141417</v>
      </c>
      <c r="W563" s="44">
        <v>754023</v>
      </c>
      <c r="X563" s="45">
        <v>175977</v>
      </c>
      <c r="Y563" s="46">
        <v>18.920000000000002</v>
      </c>
      <c r="Z563" s="47">
        <f t="shared" si="16"/>
        <v>317394</v>
      </c>
      <c r="AA563" s="46">
        <f t="shared" si="17"/>
        <v>34.130000000000003</v>
      </c>
      <c r="AB563" s="48" t="s">
        <v>887</v>
      </c>
      <c r="AC563" s="48" t="s">
        <v>857</v>
      </c>
      <c r="AD563" s="49"/>
    </row>
    <row r="564" spans="2:30" x14ac:dyDescent="0.15">
      <c r="B564" s="38" t="s">
        <v>0</v>
      </c>
      <c r="C564" s="39" t="s">
        <v>0</v>
      </c>
      <c r="D564" s="39"/>
      <c r="E564" s="39"/>
      <c r="F564" s="40"/>
      <c r="G564" s="40"/>
      <c r="H564" s="41"/>
      <c r="I564" s="42"/>
      <c r="J564" s="43"/>
      <c r="K564" s="41"/>
      <c r="L564" s="42"/>
      <c r="M564" s="43"/>
      <c r="N564" s="41"/>
      <c r="O564" s="42"/>
      <c r="P564" s="43"/>
      <c r="Q564" s="41"/>
      <c r="R564" s="42"/>
      <c r="S564" s="43"/>
      <c r="T564" s="44"/>
      <c r="U564" s="45"/>
      <c r="V564" s="43"/>
      <c r="W564" s="44"/>
      <c r="X564" s="45"/>
      <c r="Y564" s="46"/>
      <c r="Z564" s="47"/>
      <c r="AA564" s="46"/>
      <c r="AB564" s="48"/>
      <c r="AC564" s="48"/>
      <c r="AD564" s="49"/>
    </row>
    <row r="565" spans="2:30" x14ac:dyDescent="0.15">
      <c r="B565" s="38" t="s">
        <v>1180</v>
      </c>
      <c r="C565" s="39" t="s">
        <v>719</v>
      </c>
      <c r="D565" s="39" t="s">
        <v>949</v>
      </c>
      <c r="E565" s="39"/>
      <c r="F565" s="40" t="s">
        <v>859</v>
      </c>
      <c r="G565" s="40" t="s">
        <v>873</v>
      </c>
      <c r="H565" s="41">
        <v>499500</v>
      </c>
      <c r="I565" s="42">
        <v>0</v>
      </c>
      <c r="J565" s="43">
        <v>0</v>
      </c>
      <c r="K565" s="41">
        <v>0</v>
      </c>
      <c r="L565" s="42">
        <v>179370</v>
      </c>
      <c r="M565" s="43">
        <v>33557</v>
      </c>
      <c r="N565" s="41">
        <v>212927</v>
      </c>
      <c r="O565" s="42">
        <v>0</v>
      </c>
      <c r="P565" s="43">
        <v>0</v>
      </c>
      <c r="Q565" s="41">
        <v>0</v>
      </c>
      <c r="R565" s="42">
        <v>0</v>
      </c>
      <c r="S565" s="43">
        <v>8337</v>
      </c>
      <c r="T565" s="44">
        <v>8337</v>
      </c>
      <c r="U565" s="45">
        <v>179370</v>
      </c>
      <c r="V565" s="43">
        <v>41894</v>
      </c>
      <c r="W565" s="44">
        <v>221264</v>
      </c>
      <c r="X565" s="45">
        <v>278236</v>
      </c>
      <c r="Y565" s="46">
        <v>55.7</v>
      </c>
      <c r="Z565" s="47">
        <f t="shared" si="16"/>
        <v>320130</v>
      </c>
      <c r="AA565" s="46">
        <f t="shared" si="17"/>
        <v>64.09</v>
      </c>
      <c r="AB565" s="48" t="s">
        <v>874</v>
      </c>
      <c r="AC565" s="48" t="s">
        <v>857</v>
      </c>
      <c r="AD565" s="49"/>
    </row>
    <row r="566" spans="2:30" x14ac:dyDescent="0.15">
      <c r="B566" s="38" t="s">
        <v>720</v>
      </c>
      <c r="C566" s="39" t="s">
        <v>721</v>
      </c>
      <c r="D566" s="39" t="s">
        <v>949</v>
      </c>
      <c r="E566" s="39" t="s">
        <v>1220</v>
      </c>
      <c r="F566" s="40" t="s">
        <v>859</v>
      </c>
      <c r="G566" s="40" t="s">
        <v>873</v>
      </c>
      <c r="H566" s="41">
        <v>499500</v>
      </c>
      <c r="I566" s="42">
        <v>0</v>
      </c>
      <c r="J566" s="43">
        <v>0</v>
      </c>
      <c r="K566" s="41">
        <v>0</v>
      </c>
      <c r="L566" s="42">
        <v>179370</v>
      </c>
      <c r="M566" s="43">
        <v>33557</v>
      </c>
      <c r="N566" s="41">
        <v>212927</v>
      </c>
      <c r="O566" s="42">
        <v>0</v>
      </c>
      <c r="P566" s="43">
        <v>0</v>
      </c>
      <c r="Q566" s="41">
        <v>0</v>
      </c>
      <c r="R566" s="42">
        <v>0</v>
      </c>
      <c r="S566" s="43">
        <v>8337</v>
      </c>
      <c r="T566" s="44">
        <v>8337</v>
      </c>
      <c r="U566" s="45">
        <v>179370</v>
      </c>
      <c r="V566" s="43">
        <v>41894</v>
      </c>
      <c r="W566" s="44">
        <v>221264</v>
      </c>
      <c r="X566" s="45">
        <v>278236</v>
      </c>
      <c r="Y566" s="46">
        <v>55.7</v>
      </c>
      <c r="Z566" s="47">
        <f t="shared" si="16"/>
        <v>320130</v>
      </c>
      <c r="AA566" s="46">
        <f t="shared" si="17"/>
        <v>64.09</v>
      </c>
      <c r="AB566" s="48" t="s">
        <v>874</v>
      </c>
      <c r="AC566" s="48" t="s">
        <v>857</v>
      </c>
      <c r="AD566" s="49"/>
    </row>
    <row r="567" spans="2:30" x14ac:dyDescent="0.15">
      <c r="B567" s="38" t="s">
        <v>0</v>
      </c>
      <c r="C567" s="39" t="s">
        <v>0</v>
      </c>
      <c r="D567" s="39"/>
      <c r="E567" s="39"/>
      <c r="F567" s="40"/>
      <c r="G567" s="40"/>
      <c r="H567" s="41"/>
      <c r="I567" s="42"/>
      <c r="J567" s="43"/>
      <c r="K567" s="41"/>
      <c r="L567" s="42"/>
      <c r="M567" s="43"/>
      <c r="N567" s="41"/>
      <c r="O567" s="42"/>
      <c r="P567" s="43"/>
      <c r="Q567" s="41"/>
      <c r="R567" s="42"/>
      <c r="S567" s="43"/>
      <c r="T567" s="44"/>
      <c r="U567" s="45"/>
      <c r="V567" s="43"/>
      <c r="W567" s="44"/>
      <c r="X567" s="45"/>
      <c r="Y567" s="46"/>
      <c r="Z567" s="47"/>
      <c r="AA567" s="46"/>
      <c r="AB567" s="48"/>
      <c r="AC567" s="48"/>
      <c r="AD567" s="49"/>
    </row>
    <row r="568" spans="2:30" x14ac:dyDescent="0.15">
      <c r="B568" s="38" t="s">
        <v>1181</v>
      </c>
      <c r="C568" s="39" t="s">
        <v>722</v>
      </c>
      <c r="D568" s="39" t="s">
        <v>897</v>
      </c>
      <c r="E568" s="39"/>
      <c r="F568" s="40" t="s">
        <v>861</v>
      </c>
      <c r="G568" s="40" t="s">
        <v>873</v>
      </c>
      <c r="H568" s="41">
        <v>2860000</v>
      </c>
      <c r="I568" s="42">
        <v>0</v>
      </c>
      <c r="J568" s="43">
        <v>0</v>
      </c>
      <c r="K568" s="41">
        <v>0</v>
      </c>
      <c r="L568" s="42">
        <v>1738894</v>
      </c>
      <c r="M568" s="43">
        <v>333890</v>
      </c>
      <c r="N568" s="41">
        <v>2072784</v>
      </c>
      <c r="O568" s="42">
        <v>0</v>
      </c>
      <c r="P568" s="43">
        <v>0</v>
      </c>
      <c r="Q568" s="41">
        <v>0</v>
      </c>
      <c r="R568" s="42">
        <v>1374</v>
      </c>
      <c r="S568" s="43">
        <v>69715</v>
      </c>
      <c r="T568" s="44">
        <v>71089</v>
      </c>
      <c r="U568" s="45">
        <v>1740268</v>
      </c>
      <c r="V568" s="43">
        <v>403605</v>
      </c>
      <c r="W568" s="44">
        <v>2143873</v>
      </c>
      <c r="X568" s="45">
        <v>716127</v>
      </c>
      <c r="Y568" s="46">
        <v>25.04</v>
      </c>
      <c r="Z568" s="47">
        <f t="shared" si="16"/>
        <v>1119732</v>
      </c>
      <c r="AA568" s="46">
        <f t="shared" si="17"/>
        <v>39.15</v>
      </c>
      <c r="AB568" s="48" t="s">
        <v>874</v>
      </c>
      <c r="AC568" s="48" t="s">
        <v>857</v>
      </c>
      <c r="AD568" s="49"/>
    </row>
    <row r="569" spans="2:30" x14ac:dyDescent="0.15">
      <c r="B569" s="38" t="s">
        <v>723</v>
      </c>
      <c r="C569" s="39" t="s">
        <v>722</v>
      </c>
      <c r="D569" s="39" t="s">
        <v>897</v>
      </c>
      <c r="E569" s="39" t="s">
        <v>1220</v>
      </c>
      <c r="F569" s="40" t="s">
        <v>861</v>
      </c>
      <c r="G569" s="40" t="s">
        <v>873</v>
      </c>
      <c r="H569" s="41">
        <v>2860000</v>
      </c>
      <c r="I569" s="42">
        <v>0</v>
      </c>
      <c r="J569" s="43">
        <v>0</v>
      </c>
      <c r="K569" s="41">
        <v>0</v>
      </c>
      <c r="L569" s="42">
        <v>1738894</v>
      </c>
      <c r="M569" s="43">
        <v>333890</v>
      </c>
      <c r="N569" s="41">
        <v>2072784</v>
      </c>
      <c r="O569" s="42">
        <v>0</v>
      </c>
      <c r="P569" s="43">
        <v>0</v>
      </c>
      <c r="Q569" s="41">
        <v>0</v>
      </c>
      <c r="R569" s="42">
        <v>1374</v>
      </c>
      <c r="S569" s="43">
        <v>69715</v>
      </c>
      <c r="T569" s="44">
        <v>71089</v>
      </c>
      <c r="U569" s="45">
        <v>1740268</v>
      </c>
      <c r="V569" s="43">
        <v>403605</v>
      </c>
      <c r="W569" s="44">
        <v>2143873</v>
      </c>
      <c r="X569" s="45">
        <v>716127</v>
      </c>
      <c r="Y569" s="46">
        <v>25.04</v>
      </c>
      <c r="Z569" s="47">
        <f t="shared" si="16"/>
        <v>1119732</v>
      </c>
      <c r="AA569" s="46">
        <f t="shared" si="17"/>
        <v>39.15</v>
      </c>
      <c r="AB569" s="48" t="s">
        <v>874</v>
      </c>
      <c r="AC569" s="48" t="s">
        <v>857</v>
      </c>
      <c r="AD569" s="49"/>
    </row>
    <row r="570" spans="2:30" x14ac:dyDescent="0.15">
      <c r="B570" s="38" t="s">
        <v>0</v>
      </c>
      <c r="C570" s="39" t="s">
        <v>0</v>
      </c>
      <c r="D570" s="39"/>
      <c r="E570" s="39"/>
      <c r="F570" s="40"/>
      <c r="G570" s="40"/>
      <c r="H570" s="41"/>
      <c r="I570" s="42"/>
      <c r="J570" s="43"/>
      <c r="K570" s="41"/>
      <c r="L570" s="42"/>
      <c r="M570" s="43"/>
      <c r="N570" s="41"/>
      <c r="O570" s="42"/>
      <c r="P570" s="43"/>
      <c r="Q570" s="41"/>
      <c r="R570" s="42"/>
      <c r="S570" s="43"/>
      <c r="T570" s="44"/>
      <c r="U570" s="45"/>
      <c r="V570" s="43"/>
      <c r="W570" s="44"/>
      <c r="X570" s="45"/>
      <c r="Y570" s="46"/>
      <c r="Z570" s="47"/>
      <c r="AA570" s="46"/>
      <c r="AB570" s="48"/>
      <c r="AC570" s="48"/>
      <c r="AD570" s="49"/>
    </row>
    <row r="571" spans="2:30" x14ac:dyDescent="0.15">
      <c r="B571" s="38" t="s">
        <v>1182</v>
      </c>
      <c r="C571" s="39" t="s">
        <v>724</v>
      </c>
      <c r="D571" s="39" t="s">
        <v>1261</v>
      </c>
      <c r="E571" s="39"/>
      <c r="F571" s="40" t="s">
        <v>861</v>
      </c>
      <c r="G571" s="40" t="s">
        <v>868</v>
      </c>
      <c r="H571" s="41">
        <v>900000</v>
      </c>
      <c r="I571" s="42">
        <v>0</v>
      </c>
      <c r="J571" s="43">
        <v>0</v>
      </c>
      <c r="K571" s="41">
        <v>0</v>
      </c>
      <c r="L571" s="42">
        <v>504077</v>
      </c>
      <c r="M571" s="43">
        <v>82205</v>
      </c>
      <c r="N571" s="41">
        <v>586282</v>
      </c>
      <c r="O571" s="42">
        <v>0</v>
      </c>
      <c r="P571" s="43">
        <v>0</v>
      </c>
      <c r="Q571" s="41">
        <v>0</v>
      </c>
      <c r="R571" s="42">
        <v>0</v>
      </c>
      <c r="S571" s="43">
        <v>29483</v>
      </c>
      <c r="T571" s="44">
        <v>29483</v>
      </c>
      <c r="U571" s="45">
        <v>504077</v>
      </c>
      <c r="V571" s="43">
        <v>111688</v>
      </c>
      <c r="W571" s="44">
        <v>615765</v>
      </c>
      <c r="X571" s="45">
        <v>284235</v>
      </c>
      <c r="Y571" s="46">
        <v>31.58</v>
      </c>
      <c r="Z571" s="47">
        <f t="shared" si="16"/>
        <v>395923</v>
      </c>
      <c r="AA571" s="46">
        <f t="shared" si="17"/>
        <v>43.99</v>
      </c>
      <c r="AB571" s="48" t="s">
        <v>887</v>
      </c>
      <c r="AC571" s="48" t="s">
        <v>857</v>
      </c>
      <c r="AD571" s="49"/>
    </row>
    <row r="572" spans="2:30" x14ac:dyDescent="0.15">
      <c r="B572" s="38" t="s">
        <v>725</v>
      </c>
      <c r="C572" s="39" t="s">
        <v>726</v>
      </c>
      <c r="D572" s="39" t="s">
        <v>897</v>
      </c>
      <c r="E572" s="39" t="s">
        <v>1220</v>
      </c>
      <c r="F572" s="40" t="s">
        <v>861</v>
      </c>
      <c r="G572" s="40" t="s">
        <v>868</v>
      </c>
      <c r="H572" s="41">
        <v>900000</v>
      </c>
      <c r="I572" s="42">
        <v>0</v>
      </c>
      <c r="J572" s="43">
        <v>0</v>
      </c>
      <c r="K572" s="41">
        <v>0</v>
      </c>
      <c r="L572" s="42">
        <v>504077</v>
      </c>
      <c r="M572" s="43">
        <v>82205</v>
      </c>
      <c r="N572" s="41">
        <v>586282</v>
      </c>
      <c r="O572" s="42">
        <v>0</v>
      </c>
      <c r="P572" s="43">
        <v>0</v>
      </c>
      <c r="Q572" s="41">
        <v>0</v>
      </c>
      <c r="R572" s="42">
        <v>0</v>
      </c>
      <c r="S572" s="43">
        <v>29483</v>
      </c>
      <c r="T572" s="44">
        <v>29483</v>
      </c>
      <c r="U572" s="45">
        <v>504077</v>
      </c>
      <c r="V572" s="43">
        <v>111688</v>
      </c>
      <c r="W572" s="44">
        <v>615765</v>
      </c>
      <c r="X572" s="45">
        <v>284235</v>
      </c>
      <c r="Y572" s="46">
        <v>31.58</v>
      </c>
      <c r="Z572" s="47">
        <f t="shared" si="16"/>
        <v>395923</v>
      </c>
      <c r="AA572" s="46">
        <f t="shared" si="17"/>
        <v>43.99</v>
      </c>
      <c r="AB572" s="48" t="s">
        <v>887</v>
      </c>
      <c r="AC572" s="48" t="s">
        <v>857</v>
      </c>
      <c r="AD572" s="49"/>
    </row>
    <row r="573" spans="2:30" x14ac:dyDescent="0.15">
      <c r="B573" s="38" t="s">
        <v>0</v>
      </c>
      <c r="C573" s="39" t="s">
        <v>0</v>
      </c>
      <c r="D573" s="39"/>
      <c r="E573" s="39"/>
      <c r="F573" s="40"/>
      <c r="G573" s="40"/>
      <c r="H573" s="41"/>
      <c r="I573" s="42"/>
      <c r="J573" s="43"/>
      <c r="K573" s="41"/>
      <c r="L573" s="42"/>
      <c r="M573" s="43"/>
      <c r="N573" s="41"/>
      <c r="O573" s="42"/>
      <c r="P573" s="43"/>
      <c r="Q573" s="41"/>
      <c r="R573" s="42"/>
      <c r="S573" s="43"/>
      <c r="T573" s="44"/>
      <c r="U573" s="45"/>
      <c r="V573" s="43"/>
      <c r="W573" s="44"/>
      <c r="X573" s="45"/>
      <c r="Y573" s="46"/>
      <c r="Z573" s="47"/>
      <c r="AA573" s="46"/>
      <c r="AB573" s="48"/>
      <c r="AC573" s="48"/>
      <c r="AD573" s="49"/>
    </row>
    <row r="574" spans="2:30" x14ac:dyDescent="0.15">
      <c r="B574" s="38" t="s">
        <v>1183</v>
      </c>
      <c r="C574" s="39" t="s">
        <v>727</v>
      </c>
      <c r="D574" s="39" t="s">
        <v>925</v>
      </c>
      <c r="E574" s="39"/>
      <c r="F574" s="40" t="s">
        <v>859</v>
      </c>
      <c r="G574" s="40" t="s">
        <v>865</v>
      </c>
      <c r="H574" s="41">
        <v>820000</v>
      </c>
      <c r="I574" s="42">
        <v>0</v>
      </c>
      <c r="J574" s="43">
        <v>0</v>
      </c>
      <c r="K574" s="41">
        <v>0</v>
      </c>
      <c r="L574" s="42">
        <v>118130</v>
      </c>
      <c r="M574" s="43">
        <v>31313</v>
      </c>
      <c r="N574" s="41">
        <v>149443</v>
      </c>
      <c r="O574" s="42">
        <v>202114</v>
      </c>
      <c r="P574" s="43">
        <v>0</v>
      </c>
      <c r="Q574" s="41">
        <v>202114</v>
      </c>
      <c r="R574" s="42">
        <v>78879</v>
      </c>
      <c r="S574" s="43">
        <v>16035</v>
      </c>
      <c r="T574" s="44">
        <v>94914</v>
      </c>
      <c r="U574" s="45">
        <v>399123</v>
      </c>
      <c r="V574" s="43">
        <v>47348</v>
      </c>
      <c r="W574" s="44">
        <v>446471</v>
      </c>
      <c r="X574" s="45">
        <v>373529</v>
      </c>
      <c r="Y574" s="46">
        <v>45.55</v>
      </c>
      <c r="Z574" s="47">
        <f t="shared" si="16"/>
        <v>420877</v>
      </c>
      <c r="AA574" s="46">
        <f t="shared" si="17"/>
        <v>51.33</v>
      </c>
      <c r="AB574" s="48" t="s">
        <v>874</v>
      </c>
      <c r="AC574" s="48" t="s">
        <v>857</v>
      </c>
      <c r="AD574" s="49"/>
    </row>
    <row r="575" spans="2:30" x14ac:dyDescent="0.15">
      <c r="B575" s="38" t="s">
        <v>728</v>
      </c>
      <c r="C575" s="39" t="s">
        <v>729</v>
      </c>
      <c r="D575" s="39" t="s">
        <v>925</v>
      </c>
      <c r="E575" s="39" t="s">
        <v>1220</v>
      </c>
      <c r="F575" s="40" t="s">
        <v>859</v>
      </c>
      <c r="G575" s="40" t="s">
        <v>865</v>
      </c>
      <c r="H575" s="41">
        <v>820000</v>
      </c>
      <c r="I575" s="42">
        <v>0</v>
      </c>
      <c r="J575" s="43">
        <v>0</v>
      </c>
      <c r="K575" s="41">
        <v>0</v>
      </c>
      <c r="L575" s="42">
        <v>118130</v>
      </c>
      <c r="M575" s="43">
        <v>31313</v>
      </c>
      <c r="N575" s="41">
        <v>149443</v>
      </c>
      <c r="O575" s="42">
        <v>202114</v>
      </c>
      <c r="P575" s="43">
        <v>0</v>
      </c>
      <c r="Q575" s="41">
        <v>202114</v>
      </c>
      <c r="R575" s="42">
        <v>78879</v>
      </c>
      <c r="S575" s="43">
        <v>16035</v>
      </c>
      <c r="T575" s="44">
        <v>94914</v>
      </c>
      <c r="U575" s="45">
        <v>399123</v>
      </c>
      <c r="V575" s="43">
        <v>47348</v>
      </c>
      <c r="W575" s="44">
        <v>446471</v>
      </c>
      <c r="X575" s="45">
        <v>373529</v>
      </c>
      <c r="Y575" s="46">
        <v>45.55</v>
      </c>
      <c r="Z575" s="47">
        <f t="shared" si="16"/>
        <v>420877</v>
      </c>
      <c r="AA575" s="46">
        <f t="shared" si="17"/>
        <v>51.33</v>
      </c>
      <c r="AB575" s="48" t="s">
        <v>874</v>
      </c>
      <c r="AC575" s="48" t="s">
        <v>857</v>
      </c>
      <c r="AD575" s="49"/>
    </row>
    <row r="576" spans="2:30" x14ac:dyDescent="0.15">
      <c r="B576" s="38" t="s">
        <v>0</v>
      </c>
      <c r="C576" s="39" t="s">
        <v>0</v>
      </c>
      <c r="D576" s="39"/>
      <c r="E576" s="39"/>
      <c r="F576" s="40"/>
      <c r="G576" s="40"/>
      <c r="H576" s="41"/>
      <c r="I576" s="42"/>
      <c r="J576" s="43"/>
      <c r="K576" s="41"/>
      <c r="L576" s="42"/>
      <c r="M576" s="43"/>
      <c r="N576" s="41"/>
      <c r="O576" s="42"/>
      <c r="P576" s="43"/>
      <c r="Q576" s="41"/>
      <c r="R576" s="42"/>
      <c r="S576" s="43"/>
      <c r="T576" s="44"/>
      <c r="U576" s="45"/>
      <c r="V576" s="43"/>
      <c r="W576" s="44"/>
      <c r="X576" s="45"/>
      <c r="Y576" s="46"/>
      <c r="Z576" s="47"/>
      <c r="AA576" s="46"/>
      <c r="AB576" s="48"/>
      <c r="AC576" s="48"/>
      <c r="AD576" s="49"/>
    </row>
    <row r="577" spans="2:30" x14ac:dyDescent="0.15">
      <c r="B577" s="38" t="s">
        <v>1184</v>
      </c>
      <c r="C577" s="39" t="s">
        <v>730</v>
      </c>
      <c r="D577" s="39" t="s">
        <v>875</v>
      </c>
      <c r="E577" s="39"/>
      <c r="F577" s="40" t="s">
        <v>858</v>
      </c>
      <c r="G577" s="40" t="s">
        <v>865</v>
      </c>
      <c r="H577" s="41">
        <v>1230000</v>
      </c>
      <c r="I577" s="42">
        <v>0</v>
      </c>
      <c r="J577" s="43">
        <v>0</v>
      </c>
      <c r="K577" s="41">
        <v>0</v>
      </c>
      <c r="L577" s="42">
        <v>1354168</v>
      </c>
      <c r="M577" s="43">
        <v>327734</v>
      </c>
      <c r="N577" s="41">
        <v>1681902</v>
      </c>
      <c r="O577" s="42">
        <v>0</v>
      </c>
      <c r="P577" s="43">
        <v>0</v>
      </c>
      <c r="Q577" s="41">
        <v>0</v>
      </c>
      <c r="R577" s="42">
        <v>24249</v>
      </c>
      <c r="S577" s="43">
        <v>126119</v>
      </c>
      <c r="T577" s="44">
        <v>150368</v>
      </c>
      <c r="U577" s="45">
        <v>1378417</v>
      </c>
      <c r="V577" s="43">
        <v>453853</v>
      </c>
      <c r="W577" s="44">
        <v>1832270</v>
      </c>
      <c r="X577" s="45">
        <v>-602270</v>
      </c>
      <c r="Y577" s="46">
        <v>-48.97</v>
      </c>
      <c r="Z577" s="47">
        <f t="shared" si="16"/>
        <v>-148417</v>
      </c>
      <c r="AA577" s="46">
        <f t="shared" si="17"/>
        <v>-12.07</v>
      </c>
      <c r="AB577" s="48" t="s">
        <v>874</v>
      </c>
      <c r="AC577" s="48" t="s">
        <v>857</v>
      </c>
      <c r="AD577" s="49"/>
    </row>
    <row r="578" spans="2:30" x14ac:dyDescent="0.15">
      <c r="B578" s="38" t="s">
        <v>731</v>
      </c>
      <c r="C578" s="39" t="s">
        <v>732</v>
      </c>
      <c r="D578" s="39" t="s">
        <v>875</v>
      </c>
      <c r="E578" s="39" t="s">
        <v>1221</v>
      </c>
      <c r="F578" s="40" t="s">
        <v>858</v>
      </c>
      <c r="G578" s="40" t="s">
        <v>865</v>
      </c>
      <c r="H578" s="41">
        <v>1230000</v>
      </c>
      <c r="I578" s="42">
        <v>0</v>
      </c>
      <c r="J578" s="43">
        <v>0</v>
      </c>
      <c r="K578" s="41">
        <v>0</v>
      </c>
      <c r="L578" s="42">
        <v>1354168</v>
      </c>
      <c r="M578" s="43">
        <v>327734</v>
      </c>
      <c r="N578" s="41">
        <v>1681902</v>
      </c>
      <c r="O578" s="42">
        <v>0</v>
      </c>
      <c r="P578" s="43">
        <v>0</v>
      </c>
      <c r="Q578" s="41">
        <v>0</v>
      </c>
      <c r="R578" s="42">
        <v>24249</v>
      </c>
      <c r="S578" s="43">
        <v>126119</v>
      </c>
      <c r="T578" s="44">
        <v>150368</v>
      </c>
      <c r="U578" s="45">
        <v>1378417</v>
      </c>
      <c r="V578" s="43">
        <v>453853</v>
      </c>
      <c r="W578" s="44">
        <v>1832270</v>
      </c>
      <c r="X578" s="45">
        <v>-602270</v>
      </c>
      <c r="Y578" s="46">
        <v>-48.97</v>
      </c>
      <c r="Z578" s="47">
        <f t="shared" si="16"/>
        <v>-148417</v>
      </c>
      <c r="AA578" s="46">
        <f t="shared" si="17"/>
        <v>-12.07</v>
      </c>
      <c r="AB578" s="48" t="s">
        <v>874</v>
      </c>
      <c r="AC578" s="48" t="s">
        <v>857</v>
      </c>
      <c r="AD578" s="49"/>
    </row>
    <row r="579" spans="2:30" x14ac:dyDescent="0.15">
      <c r="B579" s="38" t="s">
        <v>0</v>
      </c>
      <c r="C579" s="39" t="s">
        <v>0</v>
      </c>
      <c r="D579" s="39"/>
      <c r="E579" s="39"/>
      <c r="F579" s="40"/>
      <c r="G579" s="40"/>
      <c r="H579" s="41"/>
      <c r="I579" s="42"/>
      <c r="J579" s="43"/>
      <c r="K579" s="41"/>
      <c r="L579" s="42"/>
      <c r="M579" s="43"/>
      <c r="N579" s="41"/>
      <c r="O579" s="42"/>
      <c r="P579" s="43"/>
      <c r="Q579" s="41"/>
      <c r="R579" s="42"/>
      <c r="S579" s="43"/>
      <c r="T579" s="44"/>
      <c r="U579" s="45"/>
      <c r="V579" s="43"/>
      <c r="W579" s="44"/>
      <c r="X579" s="45"/>
      <c r="Y579" s="46"/>
      <c r="Z579" s="47"/>
      <c r="AA579" s="46"/>
      <c r="AB579" s="48"/>
      <c r="AC579" s="48"/>
      <c r="AD579" s="49"/>
    </row>
    <row r="580" spans="2:30" x14ac:dyDescent="0.15">
      <c r="B580" s="38" t="s">
        <v>1185</v>
      </c>
      <c r="C580" s="39" t="s">
        <v>733</v>
      </c>
      <c r="D580" s="39" t="s">
        <v>875</v>
      </c>
      <c r="E580" s="39"/>
      <c r="F580" s="40" t="s">
        <v>858</v>
      </c>
      <c r="G580" s="40" t="s">
        <v>865</v>
      </c>
      <c r="H580" s="41">
        <v>726300</v>
      </c>
      <c r="I580" s="42">
        <v>0</v>
      </c>
      <c r="J580" s="43">
        <v>0</v>
      </c>
      <c r="K580" s="41">
        <v>0</v>
      </c>
      <c r="L580" s="42">
        <v>298513</v>
      </c>
      <c r="M580" s="43">
        <v>74665</v>
      </c>
      <c r="N580" s="41">
        <v>373178</v>
      </c>
      <c r="O580" s="42">
        <v>0</v>
      </c>
      <c r="P580" s="43">
        <v>0</v>
      </c>
      <c r="Q580" s="41">
        <v>0</v>
      </c>
      <c r="R580" s="42">
        <v>2640</v>
      </c>
      <c r="S580" s="43">
        <v>31281</v>
      </c>
      <c r="T580" s="44">
        <v>33921</v>
      </c>
      <c r="U580" s="45">
        <v>301153</v>
      </c>
      <c r="V580" s="43">
        <v>105946</v>
      </c>
      <c r="W580" s="44">
        <v>407099</v>
      </c>
      <c r="X580" s="45">
        <v>319201</v>
      </c>
      <c r="Y580" s="46">
        <v>43.95</v>
      </c>
      <c r="Z580" s="47">
        <f t="shared" si="16"/>
        <v>425147</v>
      </c>
      <c r="AA580" s="46">
        <f t="shared" si="17"/>
        <v>58.54</v>
      </c>
      <c r="AB580" s="48" t="s">
        <v>874</v>
      </c>
      <c r="AC580" s="48" t="s">
        <v>857</v>
      </c>
      <c r="AD580" s="49"/>
    </row>
    <row r="581" spans="2:30" x14ac:dyDescent="0.15">
      <c r="B581" s="38" t="s">
        <v>734</v>
      </c>
      <c r="C581" s="39" t="s">
        <v>735</v>
      </c>
      <c r="D581" s="39" t="s">
        <v>875</v>
      </c>
      <c r="E581" s="39" t="s">
        <v>1220</v>
      </c>
      <c r="F581" s="40" t="s">
        <v>858</v>
      </c>
      <c r="G581" s="40" t="s">
        <v>865</v>
      </c>
      <c r="H581" s="41">
        <v>726300</v>
      </c>
      <c r="I581" s="42">
        <v>0</v>
      </c>
      <c r="J581" s="43">
        <v>0</v>
      </c>
      <c r="K581" s="41">
        <v>0</v>
      </c>
      <c r="L581" s="42">
        <v>298513</v>
      </c>
      <c r="M581" s="43">
        <v>74665</v>
      </c>
      <c r="N581" s="41">
        <v>373178</v>
      </c>
      <c r="O581" s="42">
        <v>0</v>
      </c>
      <c r="P581" s="43">
        <v>0</v>
      </c>
      <c r="Q581" s="41">
        <v>0</v>
      </c>
      <c r="R581" s="42">
        <v>2640</v>
      </c>
      <c r="S581" s="43">
        <v>31281</v>
      </c>
      <c r="T581" s="44">
        <v>33921</v>
      </c>
      <c r="U581" s="45">
        <v>301153</v>
      </c>
      <c r="V581" s="43">
        <v>105946</v>
      </c>
      <c r="W581" s="44">
        <v>407099</v>
      </c>
      <c r="X581" s="45">
        <v>319201</v>
      </c>
      <c r="Y581" s="46">
        <v>43.95</v>
      </c>
      <c r="Z581" s="47">
        <f t="shared" si="16"/>
        <v>425147</v>
      </c>
      <c r="AA581" s="46">
        <f t="shared" si="17"/>
        <v>58.54</v>
      </c>
      <c r="AB581" s="48" t="s">
        <v>874</v>
      </c>
      <c r="AC581" s="48" t="s">
        <v>857</v>
      </c>
      <c r="AD581" s="49"/>
    </row>
    <row r="582" spans="2:30" x14ac:dyDescent="0.15">
      <c r="B582" s="38" t="s">
        <v>0</v>
      </c>
      <c r="C582" s="39" t="s">
        <v>0</v>
      </c>
      <c r="D582" s="39"/>
      <c r="E582" s="39"/>
      <c r="F582" s="40"/>
      <c r="G582" s="40"/>
      <c r="H582" s="41"/>
      <c r="I582" s="42"/>
      <c r="J582" s="43"/>
      <c r="K582" s="41"/>
      <c r="L582" s="42"/>
      <c r="M582" s="43"/>
      <c r="N582" s="41"/>
      <c r="O582" s="42"/>
      <c r="P582" s="43"/>
      <c r="Q582" s="41"/>
      <c r="R582" s="42"/>
      <c r="S582" s="43"/>
      <c r="T582" s="44"/>
      <c r="U582" s="45"/>
      <c r="V582" s="43"/>
      <c r="W582" s="44"/>
      <c r="X582" s="45"/>
      <c r="Y582" s="46"/>
      <c r="Z582" s="47"/>
      <c r="AA582" s="46"/>
      <c r="AB582" s="48"/>
      <c r="AC582" s="48"/>
      <c r="AD582" s="49"/>
    </row>
    <row r="583" spans="2:30" x14ac:dyDescent="0.15">
      <c r="B583" s="38" t="s">
        <v>1186</v>
      </c>
      <c r="C583" s="39" t="s">
        <v>736</v>
      </c>
      <c r="D583" s="39" t="s">
        <v>889</v>
      </c>
      <c r="E583" s="39"/>
      <c r="F583" s="40" t="s">
        <v>861</v>
      </c>
      <c r="G583" s="40" t="s">
        <v>868</v>
      </c>
      <c r="H583" s="41">
        <v>80000</v>
      </c>
      <c r="I583" s="42">
        <v>0</v>
      </c>
      <c r="J583" s="43">
        <v>0</v>
      </c>
      <c r="K583" s="41">
        <v>0</v>
      </c>
      <c r="L583" s="42">
        <v>47336</v>
      </c>
      <c r="M583" s="43">
        <v>7674</v>
      </c>
      <c r="N583" s="41">
        <v>55010</v>
      </c>
      <c r="O583" s="42">
        <v>0</v>
      </c>
      <c r="P583" s="43">
        <v>0</v>
      </c>
      <c r="Q583" s="41">
        <v>0</v>
      </c>
      <c r="R583" s="42">
        <v>5379</v>
      </c>
      <c r="S583" s="43">
        <v>2741</v>
      </c>
      <c r="T583" s="44">
        <v>8120</v>
      </c>
      <c r="U583" s="45">
        <v>52715</v>
      </c>
      <c r="V583" s="43">
        <v>10415</v>
      </c>
      <c r="W583" s="44">
        <v>63130</v>
      </c>
      <c r="X583" s="45">
        <v>16870</v>
      </c>
      <c r="Y583" s="46">
        <v>21.09</v>
      </c>
      <c r="Z583" s="47">
        <f t="shared" ref="Z583:Z645" si="18">H583-U583</f>
        <v>27285</v>
      </c>
      <c r="AA583" s="46">
        <f t="shared" ref="AA583:AA645" si="19">IF(H583=0,0,ROUND(Z583/H583%,2))</f>
        <v>34.11</v>
      </c>
      <c r="AB583" s="48" t="s">
        <v>874</v>
      </c>
      <c r="AC583" s="48" t="s">
        <v>857</v>
      </c>
      <c r="AD583" s="49"/>
    </row>
    <row r="584" spans="2:30" x14ac:dyDescent="0.15">
      <c r="B584" s="38" t="s">
        <v>737</v>
      </c>
      <c r="C584" s="39" t="s">
        <v>738</v>
      </c>
      <c r="D584" s="39" t="s">
        <v>889</v>
      </c>
      <c r="E584" s="39" t="s">
        <v>1220</v>
      </c>
      <c r="F584" s="40" t="s">
        <v>861</v>
      </c>
      <c r="G584" s="40" t="s">
        <v>868</v>
      </c>
      <c r="H584" s="41">
        <v>40000</v>
      </c>
      <c r="I584" s="42">
        <v>0</v>
      </c>
      <c r="J584" s="43">
        <v>0</v>
      </c>
      <c r="K584" s="41">
        <v>0</v>
      </c>
      <c r="L584" s="42">
        <v>43857</v>
      </c>
      <c r="M584" s="43">
        <v>7153</v>
      </c>
      <c r="N584" s="41">
        <v>51010</v>
      </c>
      <c r="O584" s="42">
        <v>0</v>
      </c>
      <c r="P584" s="43">
        <v>0</v>
      </c>
      <c r="Q584" s="41">
        <v>0</v>
      </c>
      <c r="R584" s="42">
        <v>4547</v>
      </c>
      <c r="S584" s="43">
        <v>2565</v>
      </c>
      <c r="T584" s="44">
        <v>7112</v>
      </c>
      <c r="U584" s="45">
        <v>48404</v>
      </c>
      <c r="V584" s="43">
        <v>9718</v>
      </c>
      <c r="W584" s="44">
        <v>58122</v>
      </c>
      <c r="X584" s="45">
        <v>-18122</v>
      </c>
      <c r="Y584" s="46">
        <v>-45.31</v>
      </c>
      <c r="Z584" s="47">
        <f t="shared" si="18"/>
        <v>-8404</v>
      </c>
      <c r="AA584" s="46">
        <f t="shared" si="19"/>
        <v>-21.01</v>
      </c>
      <c r="AB584" s="48" t="s">
        <v>874</v>
      </c>
      <c r="AC584" s="48" t="s">
        <v>857</v>
      </c>
      <c r="AD584" s="49"/>
    </row>
    <row r="585" spans="2:30" x14ac:dyDescent="0.15">
      <c r="B585" s="38" t="s">
        <v>739</v>
      </c>
      <c r="C585" s="39" t="s">
        <v>740</v>
      </c>
      <c r="D585" s="39" t="s">
        <v>889</v>
      </c>
      <c r="E585" s="39" t="s">
        <v>1221</v>
      </c>
      <c r="F585" s="40" t="s">
        <v>861</v>
      </c>
      <c r="G585" s="40" t="s">
        <v>868</v>
      </c>
      <c r="H585" s="41">
        <v>40000</v>
      </c>
      <c r="I585" s="42">
        <v>0</v>
      </c>
      <c r="J585" s="43">
        <v>0</v>
      </c>
      <c r="K585" s="41">
        <v>0</v>
      </c>
      <c r="L585" s="42">
        <v>3479</v>
      </c>
      <c r="M585" s="43">
        <v>521</v>
      </c>
      <c r="N585" s="41">
        <v>4000</v>
      </c>
      <c r="O585" s="42">
        <v>0</v>
      </c>
      <c r="P585" s="43">
        <v>0</v>
      </c>
      <c r="Q585" s="41">
        <v>0</v>
      </c>
      <c r="R585" s="42">
        <v>832</v>
      </c>
      <c r="S585" s="43">
        <v>176</v>
      </c>
      <c r="T585" s="44">
        <v>1008</v>
      </c>
      <c r="U585" s="45">
        <v>4311</v>
      </c>
      <c r="V585" s="43">
        <v>697</v>
      </c>
      <c r="W585" s="44">
        <v>5008</v>
      </c>
      <c r="X585" s="45">
        <v>34992</v>
      </c>
      <c r="Y585" s="46">
        <v>87.48</v>
      </c>
      <c r="Z585" s="47">
        <f t="shared" si="18"/>
        <v>35689</v>
      </c>
      <c r="AA585" s="46">
        <f t="shared" si="19"/>
        <v>89.22</v>
      </c>
      <c r="AB585" s="48" t="s">
        <v>874</v>
      </c>
      <c r="AC585" s="48" t="s">
        <v>857</v>
      </c>
      <c r="AD585" s="49"/>
    </row>
    <row r="586" spans="2:30" x14ac:dyDescent="0.15">
      <c r="B586" s="38" t="s">
        <v>0</v>
      </c>
      <c r="C586" s="39" t="s">
        <v>0</v>
      </c>
      <c r="D586" s="39"/>
      <c r="E586" s="39"/>
      <c r="F586" s="40"/>
      <c r="G586" s="40"/>
      <c r="H586" s="41"/>
      <c r="I586" s="42"/>
      <c r="J586" s="43"/>
      <c r="K586" s="41"/>
      <c r="L586" s="42"/>
      <c r="M586" s="43"/>
      <c r="N586" s="41"/>
      <c r="O586" s="42"/>
      <c r="P586" s="43"/>
      <c r="Q586" s="41"/>
      <c r="R586" s="42"/>
      <c r="S586" s="43"/>
      <c r="T586" s="44"/>
      <c r="U586" s="45"/>
      <c r="V586" s="43"/>
      <c r="W586" s="44"/>
      <c r="X586" s="45"/>
      <c r="Y586" s="46"/>
      <c r="Z586" s="47"/>
      <c r="AA586" s="46"/>
      <c r="AB586" s="48"/>
      <c r="AC586" s="48"/>
      <c r="AD586" s="49"/>
    </row>
    <row r="587" spans="2:30" x14ac:dyDescent="0.15">
      <c r="B587" s="38" t="s">
        <v>1187</v>
      </c>
      <c r="C587" s="39" t="s">
        <v>741</v>
      </c>
      <c r="D587" s="39" t="s">
        <v>886</v>
      </c>
      <c r="E587" s="39"/>
      <c r="F587" s="40" t="s">
        <v>860</v>
      </c>
      <c r="G587" s="40" t="s">
        <v>870</v>
      </c>
      <c r="H587" s="41">
        <v>4500000</v>
      </c>
      <c r="I587" s="42">
        <v>0</v>
      </c>
      <c r="J587" s="43">
        <v>0</v>
      </c>
      <c r="K587" s="41">
        <v>0</v>
      </c>
      <c r="L587" s="42">
        <v>2860339</v>
      </c>
      <c r="M587" s="43">
        <v>541594</v>
      </c>
      <c r="N587" s="41">
        <v>3401933</v>
      </c>
      <c r="O587" s="42">
        <v>0</v>
      </c>
      <c r="P587" s="43">
        <v>0</v>
      </c>
      <c r="Q587" s="41">
        <v>0</v>
      </c>
      <c r="R587" s="42">
        <v>21053</v>
      </c>
      <c r="S587" s="43">
        <v>97395</v>
      </c>
      <c r="T587" s="44">
        <v>118448</v>
      </c>
      <c r="U587" s="45">
        <v>2881392</v>
      </c>
      <c r="V587" s="43">
        <v>638989</v>
      </c>
      <c r="W587" s="44">
        <v>3520381</v>
      </c>
      <c r="X587" s="45">
        <v>979619</v>
      </c>
      <c r="Y587" s="46">
        <v>21.77</v>
      </c>
      <c r="Z587" s="47">
        <f t="shared" si="18"/>
        <v>1618608</v>
      </c>
      <c r="AA587" s="46">
        <f t="shared" si="19"/>
        <v>35.97</v>
      </c>
      <c r="AB587" s="48" t="s">
        <v>887</v>
      </c>
      <c r="AC587" s="48" t="s">
        <v>857</v>
      </c>
      <c r="AD587" s="49"/>
    </row>
    <row r="588" spans="2:30" x14ac:dyDescent="0.15">
      <c r="B588" s="38" t="s">
        <v>742</v>
      </c>
      <c r="C588" s="39" t="s">
        <v>743</v>
      </c>
      <c r="D588" s="39" t="s">
        <v>886</v>
      </c>
      <c r="E588" s="39" t="s">
        <v>1220</v>
      </c>
      <c r="F588" s="40" t="s">
        <v>860</v>
      </c>
      <c r="G588" s="40" t="s">
        <v>870</v>
      </c>
      <c r="H588" s="41">
        <v>2250000</v>
      </c>
      <c r="I588" s="42">
        <v>0</v>
      </c>
      <c r="J588" s="43">
        <v>0</v>
      </c>
      <c r="K588" s="41">
        <v>0</v>
      </c>
      <c r="L588" s="42">
        <v>1414430</v>
      </c>
      <c r="M588" s="43">
        <v>277586</v>
      </c>
      <c r="N588" s="41">
        <v>1692016</v>
      </c>
      <c r="O588" s="42">
        <v>0</v>
      </c>
      <c r="P588" s="43">
        <v>0</v>
      </c>
      <c r="Q588" s="41">
        <v>0</v>
      </c>
      <c r="R588" s="42">
        <v>8859</v>
      </c>
      <c r="S588" s="43">
        <v>48934</v>
      </c>
      <c r="T588" s="44">
        <v>57793</v>
      </c>
      <c r="U588" s="45">
        <v>1423289</v>
      </c>
      <c r="V588" s="43">
        <v>326520</v>
      </c>
      <c r="W588" s="44">
        <v>1749809</v>
      </c>
      <c r="X588" s="45">
        <v>500191</v>
      </c>
      <c r="Y588" s="46">
        <v>22.23</v>
      </c>
      <c r="Z588" s="47">
        <f t="shared" si="18"/>
        <v>826711</v>
      </c>
      <c r="AA588" s="46">
        <f t="shared" si="19"/>
        <v>36.74</v>
      </c>
      <c r="AB588" s="48" t="s">
        <v>887</v>
      </c>
      <c r="AC588" s="48" t="s">
        <v>857</v>
      </c>
      <c r="AD588" s="49"/>
    </row>
    <row r="589" spans="2:30" x14ac:dyDescent="0.15">
      <c r="B589" s="38" t="s">
        <v>744</v>
      </c>
      <c r="C589" s="39" t="s">
        <v>745</v>
      </c>
      <c r="D589" s="39" t="s">
        <v>886</v>
      </c>
      <c r="E589" s="39" t="s">
        <v>1221</v>
      </c>
      <c r="F589" s="40" t="s">
        <v>860</v>
      </c>
      <c r="G589" s="40" t="s">
        <v>870</v>
      </c>
      <c r="H589" s="41">
        <v>2250000</v>
      </c>
      <c r="I589" s="42">
        <v>0</v>
      </c>
      <c r="J589" s="43">
        <v>0</v>
      </c>
      <c r="K589" s="41">
        <v>0</v>
      </c>
      <c r="L589" s="42">
        <v>1445909</v>
      </c>
      <c r="M589" s="43">
        <v>264008</v>
      </c>
      <c r="N589" s="41">
        <v>1709917</v>
      </c>
      <c r="O589" s="42">
        <v>0</v>
      </c>
      <c r="P589" s="43">
        <v>0</v>
      </c>
      <c r="Q589" s="41">
        <v>0</v>
      </c>
      <c r="R589" s="42">
        <v>12194</v>
      </c>
      <c r="S589" s="43">
        <v>48461</v>
      </c>
      <c r="T589" s="44">
        <v>60655</v>
      </c>
      <c r="U589" s="45">
        <v>1458103</v>
      </c>
      <c r="V589" s="43">
        <v>312469</v>
      </c>
      <c r="W589" s="44">
        <v>1770572</v>
      </c>
      <c r="X589" s="45">
        <v>479428</v>
      </c>
      <c r="Y589" s="46">
        <v>21.31</v>
      </c>
      <c r="Z589" s="47">
        <f t="shared" si="18"/>
        <v>791897</v>
      </c>
      <c r="AA589" s="46">
        <f t="shared" si="19"/>
        <v>35.200000000000003</v>
      </c>
      <c r="AB589" s="48" t="s">
        <v>887</v>
      </c>
      <c r="AC589" s="48" t="s">
        <v>857</v>
      </c>
      <c r="AD589" s="49"/>
    </row>
    <row r="590" spans="2:30" x14ac:dyDescent="0.15">
      <c r="B590" s="38" t="s">
        <v>0</v>
      </c>
      <c r="C590" s="39" t="s">
        <v>0</v>
      </c>
      <c r="D590" s="39"/>
      <c r="E590" s="39"/>
      <c r="F590" s="40"/>
      <c r="G590" s="40"/>
      <c r="H590" s="41"/>
      <c r="I590" s="42"/>
      <c r="J590" s="43"/>
      <c r="K590" s="41"/>
      <c r="L590" s="42"/>
      <c r="M590" s="43"/>
      <c r="N590" s="41"/>
      <c r="O590" s="42"/>
      <c r="P590" s="43"/>
      <c r="Q590" s="41"/>
      <c r="R590" s="42"/>
      <c r="S590" s="43"/>
      <c r="T590" s="44"/>
      <c r="U590" s="45"/>
      <c r="V590" s="43"/>
      <c r="W590" s="44"/>
      <c r="X590" s="45"/>
      <c r="Y590" s="46"/>
      <c r="Z590" s="47"/>
      <c r="AA590" s="46"/>
      <c r="AB590" s="48"/>
      <c r="AC590" s="48"/>
      <c r="AD590" s="49"/>
    </row>
    <row r="591" spans="2:30" x14ac:dyDescent="0.15">
      <c r="B591" s="38" t="s">
        <v>1188</v>
      </c>
      <c r="C591" s="39" t="s">
        <v>746</v>
      </c>
      <c r="D591" s="39" t="s">
        <v>889</v>
      </c>
      <c r="E591" s="39"/>
      <c r="F591" s="40" t="s">
        <v>861</v>
      </c>
      <c r="G591" s="40" t="s">
        <v>868</v>
      </c>
      <c r="H591" s="41">
        <v>690600</v>
      </c>
      <c r="I591" s="42">
        <v>0</v>
      </c>
      <c r="J591" s="43">
        <v>0</v>
      </c>
      <c r="K591" s="41">
        <v>0</v>
      </c>
      <c r="L591" s="42">
        <v>357851</v>
      </c>
      <c r="M591" s="43">
        <v>57758</v>
      </c>
      <c r="N591" s="41">
        <v>415609</v>
      </c>
      <c r="O591" s="42">
        <v>0</v>
      </c>
      <c r="P591" s="43">
        <v>0</v>
      </c>
      <c r="Q591" s="41">
        <v>0</v>
      </c>
      <c r="R591" s="42">
        <v>151123</v>
      </c>
      <c r="S591" s="43">
        <v>20571</v>
      </c>
      <c r="T591" s="44">
        <v>171694</v>
      </c>
      <c r="U591" s="45">
        <v>508974</v>
      </c>
      <c r="V591" s="43">
        <v>78329</v>
      </c>
      <c r="W591" s="44">
        <v>587303</v>
      </c>
      <c r="X591" s="45">
        <v>103297</v>
      </c>
      <c r="Y591" s="46">
        <v>14.96</v>
      </c>
      <c r="Z591" s="47">
        <f t="shared" si="18"/>
        <v>181626</v>
      </c>
      <c r="AA591" s="46">
        <f t="shared" si="19"/>
        <v>26.3</v>
      </c>
      <c r="AB591" s="48" t="s">
        <v>874</v>
      </c>
      <c r="AC591" s="48" t="s">
        <v>857</v>
      </c>
      <c r="AD591" s="49"/>
    </row>
    <row r="592" spans="2:30" x14ac:dyDescent="0.15">
      <c r="B592" s="38" t="s">
        <v>747</v>
      </c>
      <c r="C592" s="39" t="s">
        <v>748</v>
      </c>
      <c r="D592" s="39" t="s">
        <v>889</v>
      </c>
      <c r="E592" s="39" t="s">
        <v>1220</v>
      </c>
      <c r="F592" s="40" t="s">
        <v>861</v>
      </c>
      <c r="G592" s="40" t="s">
        <v>868</v>
      </c>
      <c r="H592" s="41">
        <v>627900</v>
      </c>
      <c r="I592" s="42">
        <v>0</v>
      </c>
      <c r="J592" s="43">
        <v>0</v>
      </c>
      <c r="K592" s="41">
        <v>0</v>
      </c>
      <c r="L592" s="42">
        <v>312851</v>
      </c>
      <c r="M592" s="43">
        <v>51019</v>
      </c>
      <c r="N592" s="41">
        <v>363870</v>
      </c>
      <c r="O592" s="42">
        <v>0</v>
      </c>
      <c r="P592" s="43">
        <v>0</v>
      </c>
      <c r="Q592" s="41">
        <v>0</v>
      </c>
      <c r="R592" s="42">
        <v>144791</v>
      </c>
      <c r="S592" s="43">
        <v>18299</v>
      </c>
      <c r="T592" s="44">
        <v>163090</v>
      </c>
      <c r="U592" s="45">
        <v>457642</v>
      </c>
      <c r="V592" s="43">
        <v>69318</v>
      </c>
      <c r="W592" s="44">
        <v>526960</v>
      </c>
      <c r="X592" s="45">
        <v>100940</v>
      </c>
      <c r="Y592" s="46">
        <v>16.079999999999998</v>
      </c>
      <c r="Z592" s="47">
        <f t="shared" si="18"/>
        <v>170258</v>
      </c>
      <c r="AA592" s="46">
        <f t="shared" si="19"/>
        <v>27.12</v>
      </c>
      <c r="AB592" s="48" t="s">
        <v>874</v>
      </c>
      <c r="AC592" s="48" t="s">
        <v>857</v>
      </c>
      <c r="AD592" s="49"/>
    </row>
    <row r="593" spans="2:30" x14ac:dyDescent="0.15">
      <c r="B593" s="38" t="s">
        <v>749</v>
      </c>
      <c r="C593" s="39" t="s">
        <v>750</v>
      </c>
      <c r="D593" s="39" t="s">
        <v>889</v>
      </c>
      <c r="E593" s="39" t="s">
        <v>1221</v>
      </c>
      <c r="F593" s="40" t="s">
        <v>861</v>
      </c>
      <c r="G593" s="40" t="s">
        <v>868</v>
      </c>
      <c r="H593" s="41">
        <v>62700</v>
      </c>
      <c r="I593" s="42">
        <v>0</v>
      </c>
      <c r="J593" s="43">
        <v>0</v>
      </c>
      <c r="K593" s="41">
        <v>0</v>
      </c>
      <c r="L593" s="42">
        <v>45000</v>
      </c>
      <c r="M593" s="43">
        <v>6739</v>
      </c>
      <c r="N593" s="41">
        <v>51739</v>
      </c>
      <c r="O593" s="42">
        <v>0</v>
      </c>
      <c r="P593" s="43">
        <v>0</v>
      </c>
      <c r="Q593" s="41">
        <v>0</v>
      </c>
      <c r="R593" s="42">
        <v>6332</v>
      </c>
      <c r="S593" s="43">
        <v>2272</v>
      </c>
      <c r="T593" s="44">
        <v>8604</v>
      </c>
      <c r="U593" s="45">
        <v>51332</v>
      </c>
      <c r="V593" s="43">
        <v>9011</v>
      </c>
      <c r="W593" s="44">
        <v>60343</v>
      </c>
      <c r="X593" s="45">
        <v>2357</v>
      </c>
      <c r="Y593" s="46">
        <v>3.76</v>
      </c>
      <c r="Z593" s="47">
        <f t="shared" si="18"/>
        <v>11368</v>
      </c>
      <c r="AA593" s="46">
        <f t="shared" si="19"/>
        <v>18.13</v>
      </c>
      <c r="AB593" s="48" t="s">
        <v>874</v>
      </c>
      <c r="AC593" s="48" t="s">
        <v>857</v>
      </c>
      <c r="AD593" s="49"/>
    </row>
    <row r="594" spans="2:30" x14ac:dyDescent="0.15">
      <c r="B594" s="38" t="s">
        <v>0</v>
      </c>
      <c r="C594" s="39" t="s">
        <v>0</v>
      </c>
      <c r="D594" s="39"/>
      <c r="E594" s="39"/>
      <c r="F594" s="40"/>
      <c r="G594" s="40"/>
      <c r="H594" s="41"/>
      <c r="I594" s="42"/>
      <c r="J594" s="43"/>
      <c r="K594" s="41"/>
      <c r="L594" s="42"/>
      <c r="M594" s="43"/>
      <c r="N594" s="41"/>
      <c r="O594" s="42"/>
      <c r="P594" s="43"/>
      <c r="Q594" s="41"/>
      <c r="R594" s="42"/>
      <c r="S594" s="43"/>
      <c r="T594" s="44"/>
      <c r="U594" s="45"/>
      <c r="V594" s="43"/>
      <c r="W594" s="44"/>
      <c r="X594" s="45"/>
      <c r="Y594" s="46"/>
      <c r="Z594" s="47"/>
      <c r="AA594" s="46"/>
      <c r="AB594" s="48"/>
      <c r="AC594" s="48"/>
      <c r="AD594" s="49"/>
    </row>
    <row r="595" spans="2:30" x14ac:dyDescent="0.15">
      <c r="B595" s="38" t="s">
        <v>1189</v>
      </c>
      <c r="C595" s="39" t="s">
        <v>751</v>
      </c>
      <c r="D595" s="39" t="s">
        <v>930</v>
      </c>
      <c r="E595" s="39"/>
      <c r="F595" s="40" t="s">
        <v>861</v>
      </c>
      <c r="G595" s="40" t="s">
        <v>871</v>
      </c>
      <c r="H595" s="41">
        <v>2421000</v>
      </c>
      <c r="I595" s="42">
        <v>0</v>
      </c>
      <c r="J595" s="43">
        <v>0</v>
      </c>
      <c r="K595" s="41">
        <v>0</v>
      </c>
      <c r="L595" s="42">
        <v>0</v>
      </c>
      <c r="M595" s="43">
        <v>0</v>
      </c>
      <c r="N595" s="41">
        <v>0</v>
      </c>
      <c r="O595" s="42">
        <v>2320090</v>
      </c>
      <c r="P595" s="43">
        <v>0</v>
      </c>
      <c r="Q595" s="41">
        <v>2320090</v>
      </c>
      <c r="R595" s="42">
        <v>0</v>
      </c>
      <c r="S595" s="43">
        <v>0</v>
      </c>
      <c r="T595" s="44">
        <v>0</v>
      </c>
      <c r="U595" s="45">
        <v>2320090</v>
      </c>
      <c r="V595" s="43">
        <v>0</v>
      </c>
      <c r="W595" s="44">
        <v>2320090</v>
      </c>
      <c r="X595" s="45">
        <v>100910</v>
      </c>
      <c r="Y595" s="46">
        <v>4.17</v>
      </c>
      <c r="Z595" s="47">
        <f t="shared" si="18"/>
        <v>100910</v>
      </c>
      <c r="AA595" s="46">
        <f t="shared" si="19"/>
        <v>4.17</v>
      </c>
      <c r="AB595" s="48" t="s">
        <v>887</v>
      </c>
      <c r="AC595" s="48" t="s">
        <v>888</v>
      </c>
      <c r="AD595" s="49"/>
    </row>
    <row r="596" spans="2:30" x14ac:dyDescent="0.15">
      <c r="B596" s="38" t="s">
        <v>752</v>
      </c>
      <c r="C596" s="39" t="s">
        <v>753</v>
      </c>
      <c r="D596" s="39" t="s">
        <v>930</v>
      </c>
      <c r="E596" s="39" t="s">
        <v>1220</v>
      </c>
      <c r="F596" s="40" t="s">
        <v>861</v>
      </c>
      <c r="G596" s="40" t="s">
        <v>871</v>
      </c>
      <c r="H596" s="41">
        <v>1221000</v>
      </c>
      <c r="I596" s="42">
        <v>0</v>
      </c>
      <c r="J596" s="43">
        <v>0</v>
      </c>
      <c r="K596" s="41">
        <v>0</v>
      </c>
      <c r="L596" s="42">
        <v>0</v>
      </c>
      <c r="M596" s="43">
        <v>0</v>
      </c>
      <c r="N596" s="41">
        <v>0</v>
      </c>
      <c r="O596" s="42">
        <v>1170090</v>
      </c>
      <c r="P596" s="43">
        <v>0</v>
      </c>
      <c r="Q596" s="41">
        <v>1170090</v>
      </c>
      <c r="R596" s="42">
        <v>0</v>
      </c>
      <c r="S596" s="43">
        <v>0</v>
      </c>
      <c r="T596" s="44">
        <v>0</v>
      </c>
      <c r="U596" s="45">
        <v>1170090</v>
      </c>
      <c r="V596" s="43">
        <v>0</v>
      </c>
      <c r="W596" s="44">
        <v>1170090</v>
      </c>
      <c r="X596" s="45">
        <v>50910</v>
      </c>
      <c r="Y596" s="46">
        <v>4.17</v>
      </c>
      <c r="Z596" s="47">
        <f t="shared" si="18"/>
        <v>50910</v>
      </c>
      <c r="AA596" s="46">
        <f t="shared" si="19"/>
        <v>4.17</v>
      </c>
      <c r="AB596" s="48" t="s">
        <v>887</v>
      </c>
      <c r="AC596" s="48" t="s">
        <v>888</v>
      </c>
      <c r="AD596" s="49"/>
    </row>
    <row r="597" spans="2:30" x14ac:dyDescent="0.15">
      <c r="B597" s="38" t="s">
        <v>754</v>
      </c>
      <c r="C597" s="39" t="s">
        <v>755</v>
      </c>
      <c r="D597" s="39" t="s">
        <v>930</v>
      </c>
      <c r="E597" s="39" t="s">
        <v>1221</v>
      </c>
      <c r="F597" s="40" t="s">
        <v>861</v>
      </c>
      <c r="G597" s="40" t="s">
        <v>871</v>
      </c>
      <c r="H597" s="41">
        <v>1200000</v>
      </c>
      <c r="I597" s="42">
        <v>0</v>
      </c>
      <c r="J597" s="43">
        <v>0</v>
      </c>
      <c r="K597" s="41">
        <v>0</v>
      </c>
      <c r="L597" s="42">
        <v>0</v>
      </c>
      <c r="M597" s="43">
        <v>0</v>
      </c>
      <c r="N597" s="41">
        <v>0</v>
      </c>
      <c r="O597" s="42">
        <v>1150000</v>
      </c>
      <c r="P597" s="43">
        <v>0</v>
      </c>
      <c r="Q597" s="41">
        <v>1150000</v>
      </c>
      <c r="R597" s="42">
        <v>0</v>
      </c>
      <c r="S597" s="43">
        <v>0</v>
      </c>
      <c r="T597" s="44">
        <v>0</v>
      </c>
      <c r="U597" s="45">
        <v>1150000</v>
      </c>
      <c r="V597" s="43">
        <v>0</v>
      </c>
      <c r="W597" s="44">
        <v>1150000</v>
      </c>
      <c r="X597" s="45">
        <v>50000</v>
      </c>
      <c r="Y597" s="46">
        <v>4.17</v>
      </c>
      <c r="Z597" s="47">
        <f t="shared" si="18"/>
        <v>50000</v>
      </c>
      <c r="AA597" s="46">
        <f t="shared" si="19"/>
        <v>4.17</v>
      </c>
      <c r="AB597" s="48" t="s">
        <v>887</v>
      </c>
      <c r="AC597" s="48" t="s">
        <v>888</v>
      </c>
      <c r="AD597" s="49"/>
    </row>
    <row r="598" spans="2:30" x14ac:dyDescent="0.15">
      <c r="B598" s="38" t="s">
        <v>0</v>
      </c>
      <c r="C598" s="39" t="s">
        <v>0</v>
      </c>
      <c r="D598" s="39"/>
      <c r="E598" s="39"/>
      <c r="F598" s="40"/>
      <c r="G598" s="40"/>
      <c r="H598" s="41"/>
      <c r="I598" s="42"/>
      <c r="J598" s="43"/>
      <c r="K598" s="41"/>
      <c r="L598" s="42"/>
      <c r="M598" s="43"/>
      <c r="N598" s="41"/>
      <c r="O598" s="42"/>
      <c r="P598" s="43"/>
      <c r="Q598" s="41"/>
      <c r="R598" s="42"/>
      <c r="S598" s="43"/>
      <c r="T598" s="44"/>
      <c r="U598" s="45"/>
      <c r="V598" s="43"/>
      <c r="W598" s="44"/>
      <c r="X598" s="45"/>
      <c r="Y598" s="46"/>
      <c r="Z598" s="47"/>
      <c r="AA598" s="46"/>
      <c r="AB598" s="48"/>
      <c r="AC598" s="48"/>
      <c r="AD598" s="49"/>
    </row>
    <row r="599" spans="2:30" x14ac:dyDescent="0.15">
      <c r="B599" s="38" t="s">
        <v>1190</v>
      </c>
      <c r="C599" s="39" t="s">
        <v>756</v>
      </c>
      <c r="D599" s="39" t="s">
        <v>886</v>
      </c>
      <c r="E599" s="39"/>
      <c r="F599" s="40" t="s">
        <v>860</v>
      </c>
      <c r="G599" s="40" t="s">
        <v>870</v>
      </c>
      <c r="H599" s="41">
        <v>9800000</v>
      </c>
      <c r="I599" s="42">
        <v>0</v>
      </c>
      <c r="J599" s="43">
        <v>0</v>
      </c>
      <c r="K599" s="41">
        <v>0</v>
      </c>
      <c r="L599" s="42">
        <v>4921681</v>
      </c>
      <c r="M599" s="43">
        <v>932038</v>
      </c>
      <c r="N599" s="41">
        <v>5853719</v>
      </c>
      <c r="O599" s="42">
        <v>2540000</v>
      </c>
      <c r="P599" s="43">
        <v>0</v>
      </c>
      <c r="Q599" s="41">
        <v>2540000</v>
      </c>
      <c r="R599" s="42">
        <v>560</v>
      </c>
      <c r="S599" s="43">
        <v>167597</v>
      </c>
      <c r="T599" s="44">
        <v>168157</v>
      </c>
      <c r="U599" s="45">
        <v>7462241</v>
      </c>
      <c r="V599" s="43">
        <v>1099635</v>
      </c>
      <c r="W599" s="44">
        <v>8561876</v>
      </c>
      <c r="X599" s="45">
        <v>1238124</v>
      </c>
      <c r="Y599" s="46">
        <v>12.63</v>
      </c>
      <c r="Z599" s="47">
        <f t="shared" si="18"/>
        <v>2337759</v>
      </c>
      <c r="AA599" s="46">
        <f t="shared" si="19"/>
        <v>23.85</v>
      </c>
      <c r="AB599" s="48" t="s">
        <v>887</v>
      </c>
      <c r="AC599" s="48" t="s">
        <v>857</v>
      </c>
      <c r="AD599" s="49"/>
    </row>
    <row r="600" spans="2:30" x14ac:dyDescent="0.15">
      <c r="B600" s="38" t="s">
        <v>757</v>
      </c>
      <c r="C600" s="39" t="s">
        <v>758</v>
      </c>
      <c r="D600" s="39" t="s">
        <v>886</v>
      </c>
      <c r="E600" s="39" t="s">
        <v>1220</v>
      </c>
      <c r="F600" s="40" t="s">
        <v>860</v>
      </c>
      <c r="G600" s="40" t="s">
        <v>870</v>
      </c>
      <c r="H600" s="41">
        <v>4900000</v>
      </c>
      <c r="I600" s="42">
        <v>0</v>
      </c>
      <c r="J600" s="43">
        <v>0</v>
      </c>
      <c r="K600" s="41">
        <v>0</v>
      </c>
      <c r="L600" s="42">
        <v>2443802</v>
      </c>
      <c r="M600" s="43">
        <v>479603</v>
      </c>
      <c r="N600" s="41">
        <v>2923405</v>
      </c>
      <c r="O600" s="42">
        <v>1270000</v>
      </c>
      <c r="P600" s="43">
        <v>0</v>
      </c>
      <c r="Q600" s="41">
        <v>1270000</v>
      </c>
      <c r="R600" s="42">
        <v>0</v>
      </c>
      <c r="S600" s="43">
        <v>84546</v>
      </c>
      <c r="T600" s="44">
        <v>84546</v>
      </c>
      <c r="U600" s="45">
        <v>3713802</v>
      </c>
      <c r="V600" s="43">
        <v>564149</v>
      </c>
      <c r="W600" s="44">
        <v>4277951</v>
      </c>
      <c r="X600" s="45">
        <v>622049</v>
      </c>
      <c r="Y600" s="46">
        <v>12.69</v>
      </c>
      <c r="Z600" s="47">
        <f t="shared" si="18"/>
        <v>1186198</v>
      </c>
      <c r="AA600" s="46">
        <f t="shared" si="19"/>
        <v>24.21</v>
      </c>
      <c r="AB600" s="48" t="s">
        <v>887</v>
      </c>
      <c r="AC600" s="48" t="s">
        <v>857</v>
      </c>
      <c r="AD600" s="49"/>
    </row>
    <row r="601" spans="2:30" x14ac:dyDescent="0.15">
      <c r="B601" s="38" t="s">
        <v>759</v>
      </c>
      <c r="C601" s="39" t="s">
        <v>760</v>
      </c>
      <c r="D601" s="39" t="s">
        <v>886</v>
      </c>
      <c r="E601" s="39" t="s">
        <v>1221</v>
      </c>
      <c r="F601" s="40" t="s">
        <v>860</v>
      </c>
      <c r="G601" s="40" t="s">
        <v>870</v>
      </c>
      <c r="H601" s="41">
        <v>4900000</v>
      </c>
      <c r="I601" s="42">
        <v>0</v>
      </c>
      <c r="J601" s="43">
        <v>0</v>
      </c>
      <c r="K601" s="41">
        <v>0</v>
      </c>
      <c r="L601" s="42">
        <v>2477879</v>
      </c>
      <c r="M601" s="43">
        <v>452435</v>
      </c>
      <c r="N601" s="41">
        <v>2930314</v>
      </c>
      <c r="O601" s="42">
        <v>1270000</v>
      </c>
      <c r="P601" s="43">
        <v>0</v>
      </c>
      <c r="Q601" s="41">
        <v>1270000</v>
      </c>
      <c r="R601" s="42">
        <v>560</v>
      </c>
      <c r="S601" s="43">
        <v>83051</v>
      </c>
      <c r="T601" s="44">
        <v>83611</v>
      </c>
      <c r="U601" s="45">
        <v>3748439</v>
      </c>
      <c r="V601" s="43">
        <v>535486</v>
      </c>
      <c r="W601" s="44">
        <v>4283925</v>
      </c>
      <c r="X601" s="45">
        <v>616075</v>
      </c>
      <c r="Y601" s="46">
        <v>12.57</v>
      </c>
      <c r="Z601" s="47">
        <f t="shared" si="18"/>
        <v>1151561</v>
      </c>
      <c r="AA601" s="46">
        <f t="shared" si="19"/>
        <v>23.5</v>
      </c>
      <c r="AB601" s="48" t="s">
        <v>887</v>
      </c>
      <c r="AC601" s="48" t="s">
        <v>857</v>
      </c>
      <c r="AD601" s="49"/>
    </row>
    <row r="602" spans="2:30" x14ac:dyDescent="0.15">
      <c r="B602" s="38" t="s">
        <v>0</v>
      </c>
      <c r="C602" s="39" t="s">
        <v>0</v>
      </c>
      <c r="D602" s="39"/>
      <c r="E602" s="39"/>
      <c r="F602" s="40"/>
      <c r="G602" s="40"/>
      <c r="H602" s="41"/>
      <c r="I602" s="42"/>
      <c r="J602" s="43"/>
      <c r="K602" s="41"/>
      <c r="L602" s="42"/>
      <c r="M602" s="43"/>
      <c r="N602" s="41"/>
      <c r="O602" s="42"/>
      <c r="P602" s="43"/>
      <c r="Q602" s="41"/>
      <c r="R602" s="42"/>
      <c r="S602" s="43"/>
      <c r="T602" s="44"/>
      <c r="U602" s="45"/>
      <c r="V602" s="43"/>
      <c r="W602" s="44"/>
      <c r="X602" s="45"/>
      <c r="Y602" s="46"/>
      <c r="Z602" s="47"/>
      <c r="AA602" s="46"/>
      <c r="AB602" s="48"/>
      <c r="AC602" s="48"/>
      <c r="AD602" s="49"/>
    </row>
    <row r="603" spans="2:30" x14ac:dyDescent="0.15">
      <c r="B603" s="38" t="s">
        <v>1191</v>
      </c>
      <c r="C603" s="39" t="s">
        <v>761</v>
      </c>
      <c r="D603" s="39" t="s">
        <v>886</v>
      </c>
      <c r="E603" s="39"/>
      <c r="F603" s="40" t="s">
        <v>860</v>
      </c>
      <c r="G603" s="40" t="s">
        <v>870</v>
      </c>
      <c r="H603" s="41">
        <v>13281500</v>
      </c>
      <c r="I603" s="42">
        <v>0</v>
      </c>
      <c r="J603" s="43">
        <v>0</v>
      </c>
      <c r="K603" s="41">
        <v>0</v>
      </c>
      <c r="L603" s="42">
        <v>8133119</v>
      </c>
      <c r="M603" s="43">
        <v>1542499</v>
      </c>
      <c r="N603" s="41">
        <v>9675618</v>
      </c>
      <c r="O603" s="42">
        <v>1630000</v>
      </c>
      <c r="P603" s="43">
        <v>0</v>
      </c>
      <c r="Q603" s="41">
        <v>1630000</v>
      </c>
      <c r="R603" s="42">
        <v>27206</v>
      </c>
      <c r="S603" s="43">
        <v>277127</v>
      </c>
      <c r="T603" s="44">
        <v>304333</v>
      </c>
      <c r="U603" s="45">
        <v>9790325</v>
      </c>
      <c r="V603" s="43">
        <v>1819626</v>
      </c>
      <c r="W603" s="44">
        <v>11609951</v>
      </c>
      <c r="X603" s="45">
        <v>1671549</v>
      </c>
      <c r="Y603" s="46">
        <v>12.59</v>
      </c>
      <c r="Z603" s="47">
        <f t="shared" si="18"/>
        <v>3491175</v>
      </c>
      <c r="AA603" s="46">
        <f t="shared" si="19"/>
        <v>26.29</v>
      </c>
      <c r="AB603" s="48" t="s">
        <v>887</v>
      </c>
      <c r="AC603" s="48" t="s">
        <v>857</v>
      </c>
      <c r="AD603" s="49"/>
    </row>
    <row r="604" spans="2:30" x14ac:dyDescent="0.15">
      <c r="B604" s="38" t="s">
        <v>762</v>
      </c>
      <c r="C604" s="39" t="s">
        <v>763</v>
      </c>
      <c r="D604" s="39" t="s">
        <v>886</v>
      </c>
      <c r="E604" s="39" t="s">
        <v>1220</v>
      </c>
      <c r="F604" s="40" t="s">
        <v>860</v>
      </c>
      <c r="G604" s="40" t="s">
        <v>870</v>
      </c>
      <c r="H604" s="41">
        <v>6632750</v>
      </c>
      <c r="I604" s="42">
        <v>0</v>
      </c>
      <c r="J604" s="43">
        <v>0</v>
      </c>
      <c r="K604" s="41">
        <v>0</v>
      </c>
      <c r="L604" s="42">
        <v>4206517</v>
      </c>
      <c r="M604" s="43">
        <v>825528</v>
      </c>
      <c r="N604" s="41">
        <v>5032045</v>
      </c>
      <c r="O604" s="42">
        <v>540000</v>
      </c>
      <c r="P604" s="43">
        <v>0</v>
      </c>
      <c r="Q604" s="41">
        <v>540000</v>
      </c>
      <c r="R604" s="42">
        <v>4964</v>
      </c>
      <c r="S604" s="43">
        <v>145533</v>
      </c>
      <c r="T604" s="44">
        <v>150497</v>
      </c>
      <c r="U604" s="45">
        <v>4751481</v>
      </c>
      <c r="V604" s="43">
        <v>971061</v>
      </c>
      <c r="W604" s="44">
        <v>5722542</v>
      </c>
      <c r="X604" s="45">
        <v>910208</v>
      </c>
      <c r="Y604" s="46">
        <v>13.72</v>
      </c>
      <c r="Z604" s="47">
        <f t="shared" si="18"/>
        <v>1881269</v>
      </c>
      <c r="AA604" s="46">
        <f t="shared" si="19"/>
        <v>28.36</v>
      </c>
      <c r="AB604" s="48" t="s">
        <v>887</v>
      </c>
      <c r="AC604" s="48" t="s">
        <v>857</v>
      </c>
      <c r="AD604" s="49"/>
    </row>
    <row r="605" spans="2:30" x14ac:dyDescent="0.15">
      <c r="B605" s="38" t="s">
        <v>764</v>
      </c>
      <c r="C605" s="39" t="s">
        <v>765</v>
      </c>
      <c r="D605" s="39" t="s">
        <v>886</v>
      </c>
      <c r="E605" s="39" t="s">
        <v>1221</v>
      </c>
      <c r="F605" s="40" t="s">
        <v>860</v>
      </c>
      <c r="G605" s="40" t="s">
        <v>870</v>
      </c>
      <c r="H605" s="41">
        <v>6648750</v>
      </c>
      <c r="I605" s="42">
        <v>0</v>
      </c>
      <c r="J605" s="43">
        <v>0</v>
      </c>
      <c r="K605" s="41">
        <v>0</v>
      </c>
      <c r="L605" s="42">
        <v>3926602</v>
      </c>
      <c r="M605" s="43">
        <v>716971</v>
      </c>
      <c r="N605" s="41">
        <v>4643573</v>
      </c>
      <c r="O605" s="42">
        <v>1090000</v>
      </c>
      <c r="P605" s="43">
        <v>0</v>
      </c>
      <c r="Q605" s="41">
        <v>1090000</v>
      </c>
      <c r="R605" s="42">
        <v>22242</v>
      </c>
      <c r="S605" s="43">
        <v>131594</v>
      </c>
      <c r="T605" s="44">
        <v>153836</v>
      </c>
      <c r="U605" s="45">
        <v>5038844</v>
      </c>
      <c r="V605" s="43">
        <v>848565</v>
      </c>
      <c r="W605" s="44">
        <v>5887409</v>
      </c>
      <c r="X605" s="45">
        <v>761341</v>
      </c>
      <c r="Y605" s="46">
        <v>11.45</v>
      </c>
      <c r="Z605" s="47">
        <f t="shared" si="18"/>
        <v>1609906</v>
      </c>
      <c r="AA605" s="46">
        <f t="shared" si="19"/>
        <v>24.21</v>
      </c>
      <c r="AB605" s="48" t="s">
        <v>887</v>
      </c>
      <c r="AC605" s="48" t="s">
        <v>857</v>
      </c>
      <c r="AD605" s="49"/>
    </row>
    <row r="606" spans="2:30" x14ac:dyDescent="0.15">
      <c r="B606" s="38" t="s">
        <v>0</v>
      </c>
      <c r="C606" s="39" t="s">
        <v>0</v>
      </c>
      <c r="D606" s="39"/>
      <c r="E606" s="39"/>
      <c r="F606" s="40"/>
      <c r="G606" s="40"/>
      <c r="H606" s="41"/>
      <c r="I606" s="42"/>
      <c r="J606" s="43"/>
      <c r="K606" s="41"/>
      <c r="L606" s="42"/>
      <c r="M606" s="43"/>
      <c r="N606" s="41"/>
      <c r="O606" s="42"/>
      <c r="P606" s="43"/>
      <c r="Q606" s="41"/>
      <c r="R606" s="42"/>
      <c r="S606" s="43"/>
      <c r="T606" s="44"/>
      <c r="U606" s="45"/>
      <c r="V606" s="43"/>
      <c r="W606" s="44"/>
      <c r="X606" s="45"/>
      <c r="Y606" s="46"/>
      <c r="Z606" s="47"/>
      <c r="AA606" s="46"/>
      <c r="AB606" s="48"/>
      <c r="AC606" s="48"/>
      <c r="AD606" s="49"/>
    </row>
    <row r="607" spans="2:30" x14ac:dyDescent="0.15">
      <c r="B607" s="38" t="s">
        <v>1192</v>
      </c>
      <c r="C607" s="39" t="s">
        <v>34</v>
      </c>
      <c r="D607" s="39" t="s">
        <v>929</v>
      </c>
      <c r="E607" s="39"/>
      <c r="F607" s="40" t="s">
        <v>860</v>
      </c>
      <c r="G607" s="40" t="s">
        <v>866</v>
      </c>
      <c r="H607" s="41">
        <v>4257250</v>
      </c>
      <c r="I607" s="42">
        <v>0</v>
      </c>
      <c r="J607" s="43">
        <v>0</v>
      </c>
      <c r="K607" s="41">
        <v>0</v>
      </c>
      <c r="L607" s="42">
        <v>2317474</v>
      </c>
      <c r="M607" s="43">
        <v>476540</v>
      </c>
      <c r="N607" s="41">
        <v>2794014</v>
      </c>
      <c r="O607" s="42">
        <v>0</v>
      </c>
      <c r="P607" s="43">
        <v>0</v>
      </c>
      <c r="Q607" s="41">
        <v>0</v>
      </c>
      <c r="R607" s="42">
        <v>190606</v>
      </c>
      <c r="S607" s="43">
        <v>1874398</v>
      </c>
      <c r="T607" s="44">
        <v>2065004</v>
      </c>
      <c r="U607" s="45">
        <v>2508080</v>
      </c>
      <c r="V607" s="43">
        <v>2350938</v>
      </c>
      <c r="W607" s="44">
        <v>4859018</v>
      </c>
      <c r="X607" s="45">
        <v>-601768</v>
      </c>
      <c r="Y607" s="46">
        <v>-14.14</v>
      </c>
      <c r="Z607" s="47">
        <f t="shared" si="18"/>
        <v>1749170</v>
      </c>
      <c r="AA607" s="46">
        <f t="shared" si="19"/>
        <v>41.09</v>
      </c>
      <c r="AB607" s="48" t="s">
        <v>874</v>
      </c>
      <c r="AC607" s="48" t="s">
        <v>857</v>
      </c>
      <c r="AD607" s="49"/>
    </row>
    <row r="608" spans="2:30" x14ac:dyDescent="0.15">
      <c r="B608" s="38" t="s">
        <v>766</v>
      </c>
      <c r="C608" s="39" t="s">
        <v>767</v>
      </c>
      <c r="D608" s="39" t="s">
        <v>929</v>
      </c>
      <c r="E608" s="39" t="s">
        <v>1220</v>
      </c>
      <c r="F608" s="40" t="s">
        <v>860</v>
      </c>
      <c r="G608" s="40" t="s">
        <v>866</v>
      </c>
      <c r="H608" s="41">
        <v>2081250</v>
      </c>
      <c r="I608" s="42">
        <v>0</v>
      </c>
      <c r="J608" s="43">
        <v>0</v>
      </c>
      <c r="K608" s="41">
        <v>0</v>
      </c>
      <c r="L608" s="42">
        <v>1101458</v>
      </c>
      <c r="M608" s="43">
        <v>243265</v>
      </c>
      <c r="N608" s="41">
        <v>1344723</v>
      </c>
      <c r="O608" s="42">
        <v>0</v>
      </c>
      <c r="P608" s="43">
        <v>0</v>
      </c>
      <c r="Q608" s="41">
        <v>0</v>
      </c>
      <c r="R608" s="42">
        <v>100284</v>
      </c>
      <c r="S608" s="43">
        <v>934437</v>
      </c>
      <c r="T608" s="44">
        <v>1034721</v>
      </c>
      <c r="U608" s="45">
        <v>1201742</v>
      </c>
      <c r="V608" s="43">
        <v>1177702</v>
      </c>
      <c r="W608" s="44">
        <v>2379444</v>
      </c>
      <c r="X608" s="45">
        <v>-298194</v>
      </c>
      <c r="Y608" s="46">
        <v>-14.33</v>
      </c>
      <c r="Z608" s="47">
        <f t="shared" si="18"/>
        <v>879508</v>
      </c>
      <c r="AA608" s="46">
        <f t="shared" si="19"/>
        <v>42.26</v>
      </c>
      <c r="AB608" s="48" t="s">
        <v>874</v>
      </c>
      <c r="AC608" s="48" t="s">
        <v>857</v>
      </c>
      <c r="AD608" s="49"/>
    </row>
    <row r="609" spans="2:30" x14ac:dyDescent="0.15">
      <c r="B609" s="38" t="s">
        <v>768</v>
      </c>
      <c r="C609" s="39" t="s">
        <v>769</v>
      </c>
      <c r="D609" s="39" t="s">
        <v>929</v>
      </c>
      <c r="E609" s="39" t="s">
        <v>1221</v>
      </c>
      <c r="F609" s="40" t="s">
        <v>860</v>
      </c>
      <c r="G609" s="40" t="s">
        <v>866</v>
      </c>
      <c r="H609" s="41">
        <v>2176000</v>
      </c>
      <c r="I609" s="42">
        <v>0</v>
      </c>
      <c r="J609" s="43">
        <v>0</v>
      </c>
      <c r="K609" s="41">
        <v>0</v>
      </c>
      <c r="L609" s="42">
        <v>1216016</v>
      </c>
      <c r="M609" s="43">
        <v>233275</v>
      </c>
      <c r="N609" s="41">
        <v>1449291</v>
      </c>
      <c r="O609" s="42">
        <v>0</v>
      </c>
      <c r="P609" s="43">
        <v>0</v>
      </c>
      <c r="Q609" s="41">
        <v>0</v>
      </c>
      <c r="R609" s="42">
        <v>90322</v>
      </c>
      <c r="S609" s="43">
        <v>939961</v>
      </c>
      <c r="T609" s="44">
        <v>1030283</v>
      </c>
      <c r="U609" s="45">
        <v>1306338</v>
      </c>
      <c r="V609" s="43">
        <v>1173236</v>
      </c>
      <c r="W609" s="44">
        <v>2479574</v>
      </c>
      <c r="X609" s="45">
        <v>-303574</v>
      </c>
      <c r="Y609" s="46">
        <v>-13.95</v>
      </c>
      <c r="Z609" s="47">
        <f t="shared" si="18"/>
        <v>869662</v>
      </c>
      <c r="AA609" s="46">
        <f t="shared" si="19"/>
        <v>39.97</v>
      </c>
      <c r="AB609" s="48" t="s">
        <v>874</v>
      </c>
      <c r="AC609" s="48" t="s">
        <v>857</v>
      </c>
      <c r="AD609" s="49"/>
    </row>
    <row r="610" spans="2:30" x14ac:dyDescent="0.15">
      <c r="B610" s="38" t="s">
        <v>0</v>
      </c>
      <c r="C610" s="39" t="s">
        <v>0</v>
      </c>
      <c r="D610" s="39"/>
      <c r="E610" s="39"/>
      <c r="F610" s="40"/>
      <c r="G610" s="40"/>
      <c r="H610" s="41"/>
      <c r="I610" s="42"/>
      <c r="J610" s="43"/>
      <c r="K610" s="41"/>
      <c r="L610" s="42"/>
      <c r="M610" s="43"/>
      <c r="N610" s="41"/>
      <c r="O610" s="42"/>
      <c r="P610" s="43"/>
      <c r="Q610" s="41"/>
      <c r="R610" s="42"/>
      <c r="S610" s="43"/>
      <c r="T610" s="44"/>
      <c r="U610" s="45"/>
      <c r="V610" s="43"/>
      <c r="W610" s="44"/>
      <c r="X610" s="45"/>
      <c r="Y610" s="46"/>
      <c r="Z610" s="47"/>
      <c r="AA610" s="46"/>
      <c r="AB610" s="48"/>
      <c r="AC610" s="48"/>
      <c r="AD610" s="49"/>
    </row>
    <row r="611" spans="2:30" x14ac:dyDescent="0.15">
      <c r="B611" s="38" t="s">
        <v>1193</v>
      </c>
      <c r="C611" s="39" t="s">
        <v>770</v>
      </c>
      <c r="D611" s="39" t="s">
        <v>883</v>
      </c>
      <c r="E611" s="39"/>
      <c r="F611" s="40" t="s">
        <v>860</v>
      </c>
      <c r="G611" s="40" t="s">
        <v>873</v>
      </c>
      <c r="H611" s="41">
        <v>1300000</v>
      </c>
      <c r="I611" s="42">
        <v>0</v>
      </c>
      <c r="J611" s="43">
        <v>0</v>
      </c>
      <c r="K611" s="41">
        <v>0</v>
      </c>
      <c r="L611" s="42">
        <v>973514</v>
      </c>
      <c r="M611" s="43">
        <v>184560</v>
      </c>
      <c r="N611" s="41">
        <v>1158074</v>
      </c>
      <c r="O611" s="42">
        <v>0</v>
      </c>
      <c r="P611" s="43">
        <v>0</v>
      </c>
      <c r="Q611" s="41">
        <v>0</v>
      </c>
      <c r="R611" s="42">
        <v>19919</v>
      </c>
      <c r="S611" s="43">
        <v>33167</v>
      </c>
      <c r="T611" s="44">
        <v>53086</v>
      </c>
      <c r="U611" s="45">
        <v>993433</v>
      </c>
      <c r="V611" s="43">
        <v>217727</v>
      </c>
      <c r="W611" s="44">
        <v>1211160</v>
      </c>
      <c r="X611" s="45">
        <v>88840</v>
      </c>
      <c r="Y611" s="46">
        <v>6.83</v>
      </c>
      <c r="Z611" s="47">
        <f t="shared" si="18"/>
        <v>306567</v>
      </c>
      <c r="AA611" s="46">
        <f t="shared" si="19"/>
        <v>23.58</v>
      </c>
      <c r="AB611" s="48" t="s">
        <v>887</v>
      </c>
      <c r="AC611" s="48" t="s">
        <v>857</v>
      </c>
      <c r="AD611" s="49"/>
    </row>
    <row r="612" spans="2:30" x14ac:dyDescent="0.15">
      <c r="B612" s="38" t="s">
        <v>771</v>
      </c>
      <c r="C612" s="39" t="s">
        <v>772</v>
      </c>
      <c r="D612" s="39" t="s">
        <v>883</v>
      </c>
      <c r="E612" s="39" t="s">
        <v>1220</v>
      </c>
      <c r="F612" s="40" t="s">
        <v>860</v>
      </c>
      <c r="G612" s="40" t="s">
        <v>873</v>
      </c>
      <c r="H612" s="41">
        <v>650000</v>
      </c>
      <c r="I612" s="42">
        <v>0</v>
      </c>
      <c r="J612" s="43">
        <v>0</v>
      </c>
      <c r="K612" s="41">
        <v>0</v>
      </c>
      <c r="L612" s="42">
        <v>497955</v>
      </c>
      <c r="M612" s="43">
        <v>97726</v>
      </c>
      <c r="N612" s="41">
        <v>595681</v>
      </c>
      <c r="O612" s="42">
        <v>0</v>
      </c>
      <c r="P612" s="43">
        <v>0</v>
      </c>
      <c r="Q612" s="41">
        <v>0</v>
      </c>
      <c r="R612" s="42">
        <v>10189</v>
      </c>
      <c r="S612" s="43">
        <v>17227</v>
      </c>
      <c r="T612" s="44">
        <v>27416</v>
      </c>
      <c r="U612" s="45">
        <v>508144</v>
      </c>
      <c r="V612" s="43">
        <v>114953</v>
      </c>
      <c r="W612" s="44">
        <v>623097</v>
      </c>
      <c r="X612" s="45">
        <v>26903</v>
      </c>
      <c r="Y612" s="46">
        <v>4.1399999999999997</v>
      </c>
      <c r="Z612" s="47">
        <f t="shared" si="18"/>
        <v>141856</v>
      </c>
      <c r="AA612" s="46">
        <f t="shared" si="19"/>
        <v>21.82</v>
      </c>
      <c r="AB612" s="48" t="s">
        <v>887</v>
      </c>
      <c r="AC612" s="48" t="s">
        <v>857</v>
      </c>
      <c r="AD612" s="49"/>
    </row>
    <row r="613" spans="2:30" x14ac:dyDescent="0.15">
      <c r="B613" s="38" t="s">
        <v>773</v>
      </c>
      <c r="C613" s="39" t="s">
        <v>774</v>
      </c>
      <c r="D613" s="39" t="s">
        <v>883</v>
      </c>
      <c r="E613" s="39" t="s">
        <v>1221</v>
      </c>
      <c r="F613" s="40" t="s">
        <v>860</v>
      </c>
      <c r="G613" s="40" t="s">
        <v>873</v>
      </c>
      <c r="H613" s="41">
        <v>650000</v>
      </c>
      <c r="I613" s="42">
        <v>0</v>
      </c>
      <c r="J613" s="43">
        <v>0</v>
      </c>
      <c r="K613" s="41">
        <v>0</v>
      </c>
      <c r="L613" s="42">
        <v>475559</v>
      </c>
      <c r="M613" s="43">
        <v>86834</v>
      </c>
      <c r="N613" s="41">
        <v>562393</v>
      </c>
      <c r="O613" s="42">
        <v>0</v>
      </c>
      <c r="P613" s="43">
        <v>0</v>
      </c>
      <c r="Q613" s="41">
        <v>0</v>
      </c>
      <c r="R613" s="42">
        <v>9730</v>
      </c>
      <c r="S613" s="43">
        <v>15940</v>
      </c>
      <c r="T613" s="44">
        <v>25670</v>
      </c>
      <c r="U613" s="45">
        <v>485289</v>
      </c>
      <c r="V613" s="43">
        <v>102774</v>
      </c>
      <c r="W613" s="44">
        <v>588063</v>
      </c>
      <c r="X613" s="45">
        <v>61937</v>
      </c>
      <c r="Y613" s="46">
        <v>9.5299999999999994</v>
      </c>
      <c r="Z613" s="47">
        <f t="shared" si="18"/>
        <v>164711</v>
      </c>
      <c r="AA613" s="46">
        <f t="shared" si="19"/>
        <v>25.34</v>
      </c>
      <c r="AB613" s="48" t="s">
        <v>887</v>
      </c>
      <c r="AC613" s="48" t="s">
        <v>857</v>
      </c>
      <c r="AD613" s="49"/>
    </row>
    <row r="614" spans="2:30" x14ac:dyDescent="0.15">
      <c r="B614" s="38" t="s">
        <v>0</v>
      </c>
      <c r="C614" s="39" t="s">
        <v>0</v>
      </c>
      <c r="D614" s="39"/>
      <c r="E614" s="39"/>
      <c r="F614" s="40"/>
      <c r="G614" s="40"/>
      <c r="H614" s="41"/>
      <c r="I614" s="42"/>
      <c r="J614" s="43"/>
      <c r="K614" s="41"/>
      <c r="L614" s="42"/>
      <c r="M614" s="43"/>
      <c r="N614" s="41"/>
      <c r="O614" s="42"/>
      <c r="P614" s="43"/>
      <c r="Q614" s="41"/>
      <c r="R614" s="42"/>
      <c r="S614" s="43"/>
      <c r="T614" s="44"/>
      <c r="U614" s="45"/>
      <c r="V614" s="43"/>
      <c r="W614" s="44"/>
      <c r="X614" s="45"/>
      <c r="Y614" s="46"/>
      <c r="Z614" s="47"/>
      <c r="AA614" s="46"/>
      <c r="AB614" s="48"/>
      <c r="AC614" s="48"/>
      <c r="AD614" s="49"/>
    </row>
    <row r="615" spans="2:30" x14ac:dyDescent="0.15">
      <c r="B615" s="38" t="s">
        <v>1194</v>
      </c>
      <c r="C615" s="39" t="s">
        <v>775</v>
      </c>
      <c r="D615" s="39" t="s">
        <v>897</v>
      </c>
      <c r="E615" s="39"/>
      <c r="F615" s="40" t="s">
        <v>861</v>
      </c>
      <c r="G615" s="40" t="s">
        <v>869</v>
      </c>
      <c r="H615" s="41">
        <v>2600000</v>
      </c>
      <c r="I615" s="42">
        <v>0</v>
      </c>
      <c r="J615" s="43">
        <v>0</v>
      </c>
      <c r="K615" s="41">
        <v>0</v>
      </c>
      <c r="L615" s="42">
        <v>1715523</v>
      </c>
      <c r="M615" s="43">
        <v>268070</v>
      </c>
      <c r="N615" s="41">
        <v>1983593</v>
      </c>
      <c r="O615" s="42">
        <v>0</v>
      </c>
      <c r="P615" s="43">
        <v>0</v>
      </c>
      <c r="Q615" s="41">
        <v>0</v>
      </c>
      <c r="R615" s="42">
        <v>6874</v>
      </c>
      <c r="S615" s="43">
        <v>93322</v>
      </c>
      <c r="T615" s="44">
        <v>100196</v>
      </c>
      <c r="U615" s="45">
        <v>1722397</v>
      </c>
      <c r="V615" s="43">
        <v>361392</v>
      </c>
      <c r="W615" s="44">
        <v>2083789</v>
      </c>
      <c r="X615" s="45">
        <v>516211</v>
      </c>
      <c r="Y615" s="46">
        <v>19.850000000000001</v>
      </c>
      <c r="Z615" s="47">
        <f t="shared" si="18"/>
        <v>877603</v>
      </c>
      <c r="AA615" s="46">
        <f t="shared" si="19"/>
        <v>33.75</v>
      </c>
      <c r="AB615" s="48" t="s">
        <v>874</v>
      </c>
      <c r="AC615" s="48" t="s">
        <v>857</v>
      </c>
      <c r="AD615" s="49"/>
    </row>
    <row r="616" spans="2:30" x14ac:dyDescent="0.15">
      <c r="B616" s="38" t="s">
        <v>776</v>
      </c>
      <c r="C616" s="39" t="s">
        <v>777</v>
      </c>
      <c r="D616" s="39" t="s">
        <v>897</v>
      </c>
      <c r="E616" s="39" t="s">
        <v>1220</v>
      </c>
      <c r="F616" s="40" t="s">
        <v>861</v>
      </c>
      <c r="G616" s="40" t="s">
        <v>869</v>
      </c>
      <c r="H616" s="41">
        <v>1300000</v>
      </c>
      <c r="I616" s="42">
        <v>0</v>
      </c>
      <c r="J616" s="43">
        <v>0</v>
      </c>
      <c r="K616" s="41">
        <v>0</v>
      </c>
      <c r="L616" s="42">
        <v>838135</v>
      </c>
      <c r="M616" s="43">
        <v>136682</v>
      </c>
      <c r="N616" s="41">
        <v>974817</v>
      </c>
      <c r="O616" s="42">
        <v>0</v>
      </c>
      <c r="P616" s="43">
        <v>0</v>
      </c>
      <c r="Q616" s="41">
        <v>0</v>
      </c>
      <c r="R616" s="42">
        <v>2569</v>
      </c>
      <c r="S616" s="43">
        <v>49023</v>
      </c>
      <c r="T616" s="44">
        <v>51592</v>
      </c>
      <c r="U616" s="45">
        <v>840704</v>
      </c>
      <c r="V616" s="43">
        <v>185705</v>
      </c>
      <c r="W616" s="44">
        <v>1026409</v>
      </c>
      <c r="X616" s="45">
        <v>273591</v>
      </c>
      <c r="Y616" s="46">
        <v>21.05</v>
      </c>
      <c r="Z616" s="47">
        <f t="shared" si="18"/>
        <v>459296</v>
      </c>
      <c r="AA616" s="46">
        <f t="shared" si="19"/>
        <v>35.33</v>
      </c>
      <c r="AB616" s="48" t="s">
        <v>874</v>
      </c>
      <c r="AC616" s="48" t="s">
        <v>857</v>
      </c>
      <c r="AD616" s="49"/>
    </row>
    <row r="617" spans="2:30" x14ac:dyDescent="0.15">
      <c r="B617" s="38" t="s">
        <v>778</v>
      </c>
      <c r="C617" s="39" t="s">
        <v>779</v>
      </c>
      <c r="D617" s="39" t="s">
        <v>897</v>
      </c>
      <c r="E617" s="39" t="s">
        <v>1221</v>
      </c>
      <c r="F617" s="40" t="s">
        <v>861</v>
      </c>
      <c r="G617" s="40" t="s">
        <v>869</v>
      </c>
      <c r="H617" s="41">
        <v>1300000</v>
      </c>
      <c r="I617" s="42">
        <v>0</v>
      </c>
      <c r="J617" s="43">
        <v>0</v>
      </c>
      <c r="K617" s="41">
        <v>0</v>
      </c>
      <c r="L617" s="42">
        <v>877388</v>
      </c>
      <c r="M617" s="43">
        <v>131388</v>
      </c>
      <c r="N617" s="41">
        <v>1008776</v>
      </c>
      <c r="O617" s="42">
        <v>0</v>
      </c>
      <c r="P617" s="43">
        <v>0</v>
      </c>
      <c r="Q617" s="41">
        <v>0</v>
      </c>
      <c r="R617" s="42">
        <v>4305</v>
      </c>
      <c r="S617" s="43">
        <v>44299</v>
      </c>
      <c r="T617" s="44">
        <v>48604</v>
      </c>
      <c r="U617" s="45">
        <v>881693</v>
      </c>
      <c r="V617" s="43">
        <v>175687</v>
      </c>
      <c r="W617" s="44">
        <v>1057380</v>
      </c>
      <c r="X617" s="45">
        <v>242620</v>
      </c>
      <c r="Y617" s="46">
        <v>18.66</v>
      </c>
      <c r="Z617" s="47">
        <f t="shared" si="18"/>
        <v>418307</v>
      </c>
      <c r="AA617" s="46">
        <f t="shared" si="19"/>
        <v>32.18</v>
      </c>
      <c r="AB617" s="48" t="s">
        <v>874</v>
      </c>
      <c r="AC617" s="48" t="s">
        <v>857</v>
      </c>
      <c r="AD617" s="49"/>
    </row>
    <row r="618" spans="2:30" x14ac:dyDescent="0.15">
      <c r="B618" s="38" t="s">
        <v>0</v>
      </c>
      <c r="C618" s="39" t="s">
        <v>0</v>
      </c>
      <c r="D618" s="39"/>
      <c r="E618" s="39"/>
      <c r="F618" s="40"/>
      <c r="G618" s="40"/>
      <c r="H618" s="41"/>
      <c r="I618" s="42"/>
      <c r="J618" s="43"/>
      <c r="K618" s="41"/>
      <c r="L618" s="42"/>
      <c r="M618" s="43"/>
      <c r="N618" s="41"/>
      <c r="O618" s="42"/>
      <c r="P618" s="43"/>
      <c r="Q618" s="41"/>
      <c r="R618" s="42"/>
      <c r="S618" s="43"/>
      <c r="T618" s="44"/>
      <c r="U618" s="45"/>
      <c r="V618" s="43"/>
      <c r="W618" s="44"/>
      <c r="X618" s="45"/>
      <c r="Y618" s="46"/>
      <c r="Z618" s="47"/>
      <c r="AA618" s="46"/>
      <c r="AB618" s="48"/>
      <c r="AC618" s="48"/>
      <c r="AD618" s="49"/>
    </row>
    <row r="619" spans="2:30" x14ac:dyDescent="0.15">
      <c r="B619" s="38" t="s">
        <v>1195</v>
      </c>
      <c r="C619" s="39" t="s">
        <v>780</v>
      </c>
      <c r="D619" s="39" t="s">
        <v>928</v>
      </c>
      <c r="E619" s="39"/>
      <c r="F619" s="40" t="s">
        <v>859</v>
      </c>
      <c r="G619" s="40" t="s">
        <v>867</v>
      </c>
      <c r="H619" s="41">
        <v>2200000</v>
      </c>
      <c r="I619" s="42">
        <v>0</v>
      </c>
      <c r="J619" s="43">
        <v>0</v>
      </c>
      <c r="K619" s="41">
        <v>0</v>
      </c>
      <c r="L619" s="42">
        <v>965958</v>
      </c>
      <c r="M619" s="43">
        <v>151088</v>
      </c>
      <c r="N619" s="41">
        <v>1117046</v>
      </c>
      <c r="O619" s="42">
        <v>900000</v>
      </c>
      <c r="P619" s="43">
        <v>0</v>
      </c>
      <c r="Q619" s="41">
        <v>900000</v>
      </c>
      <c r="R619" s="42">
        <v>22236</v>
      </c>
      <c r="S619" s="43">
        <v>52634</v>
      </c>
      <c r="T619" s="44">
        <v>74870</v>
      </c>
      <c r="U619" s="45">
        <v>1888194</v>
      </c>
      <c r="V619" s="43">
        <v>203722</v>
      </c>
      <c r="W619" s="44">
        <v>2091916</v>
      </c>
      <c r="X619" s="45">
        <v>108084</v>
      </c>
      <c r="Y619" s="46">
        <v>4.91</v>
      </c>
      <c r="Z619" s="47">
        <f t="shared" si="18"/>
        <v>311806</v>
      </c>
      <c r="AA619" s="46">
        <f t="shared" si="19"/>
        <v>14.17</v>
      </c>
      <c r="AB619" s="48" t="s">
        <v>874</v>
      </c>
      <c r="AC619" s="48" t="s">
        <v>857</v>
      </c>
      <c r="AD619" s="49"/>
    </row>
    <row r="620" spans="2:30" x14ac:dyDescent="0.15">
      <c r="B620" s="38" t="s">
        <v>781</v>
      </c>
      <c r="C620" s="39" t="s">
        <v>782</v>
      </c>
      <c r="D620" s="39" t="s">
        <v>928</v>
      </c>
      <c r="E620" s="39" t="s">
        <v>1220</v>
      </c>
      <c r="F620" s="40" t="s">
        <v>859</v>
      </c>
      <c r="G620" s="40" t="s">
        <v>867</v>
      </c>
      <c r="H620" s="41">
        <v>1100000</v>
      </c>
      <c r="I620" s="42">
        <v>0</v>
      </c>
      <c r="J620" s="43">
        <v>0</v>
      </c>
      <c r="K620" s="41">
        <v>0</v>
      </c>
      <c r="L620" s="42">
        <v>482979</v>
      </c>
      <c r="M620" s="43">
        <v>78763</v>
      </c>
      <c r="N620" s="41">
        <v>561742</v>
      </c>
      <c r="O620" s="42">
        <v>450000</v>
      </c>
      <c r="P620" s="43">
        <v>0</v>
      </c>
      <c r="Q620" s="41">
        <v>450000</v>
      </c>
      <c r="R620" s="42">
        <v>11118</v>
      </c>
      <c r="S620" s="43">
        <v>28248</v>
      </c>
      <c r="T620" s="44">
        <v>39366</v>
      </c>
      <c r="U620" s="45">
        <v>944097</v>
      </c>
      <c r="V620" s="43">
        <v>107011</v>
      </c>
      <c r="W620" s="44">
        <v>1051108</v>
      </c>
      <c r="X620" s="45">
        <v>48892</v>
      </c>
      <c r="Y620" s="46">
        <v>4.4400000000000004</v>
      </c>
      <c r="Z620" s="47">
        <f t="shared" si="18"/>
        <v>155903</v>
      </c>
      <c r="AA620" s="46">
        <f t="shared" si="19"/>
        <v>14.17</v>
      </c>
      <c r="AB620" s="48" t="s">
        <v>874</v>
      </c>
      <c r="AC620" s="48" t="s">
        <v>857</v>
      </c>
      <c r="AD620" s="49"/>
    </row>
    <row r="621" spans="2:30" x14ac:dyDescent="0.15">
      <c r="B621" s="38" t="s">
        <v>783</v>
      </c>
      <c r="C621" s="39" t="s">
        <v>784</v>
      </c>
      <c r="D621" s="39" t="s">
        <v>928</v>
      </c>
      <c r="E621" s="39" t="s">
        <v>1221</v>
      </c>
      <c r="F621" s="40" t="s">
        <v>859</v>
      </c>
      <c r="G621" s="40" t="s">
        <v>867</v>
      </c>
      <c r="H621" s="41">
        <v>1100000</v>
      </c>
      <c r="I621" s="42">
        <v>0</v>
      </c>
      <c r="J621" s="43">
        <v>0</v>
      </c>
      <c r="K621" s="41">
        <v>0</v>
      </c>
      <c r="L621" s="42">
        <v>482979</v>
      </c>
      <c r="M621" s="43">
        <v>72325</v>
      </c>
      <c r="N621" s="41">
        <v>555304</v>
      </c>
      <c r="O621" s="42">
        <v>450000</v>
      </c>
      <c r="P621" s="43">
        <v>0</v>
      </c>
      <c r="Q621" s="41">
        <v>450000</v>
      </c>
      <c r="R621" s="42">
        <v>11118</v>
      </c>
      <c r="S621" s="43">
        <v>24386</v>
      </c>
      <c r="T621" s="44">
        <v>35504</v>
      </c>
      <c r="U621" s="45">
        <v>944097</v>
      </c>
      <c r="V621" s="43">
        <v>96711</v>
      </c>
      <c r="W621" s="44">
        <v>1040808</v>
      </c>
      <c r="X621" s="45">
        <v>59192</v>
      </c>
      <c r="Y621" s="46">
        <v>5.38</v>
      </c>
      <c r="Z621" s="47">
        <f t="shared" si="18"/>
        <v>155903</v>
      </c>
      <c r="AA621" s="46">
        <f t="shared" si="19"/>
        <v>14.17</v>
      </c>
      <c r="AB621" s="48" t="s">
        <v>874</v>
      </c>
      <c r="AC621" s="48" t="s">
        <v>857</v>
      </c>
      <c r="AD621" s="49"/>
    </row>
    <row r="622" spans="2:30" x14ac:dyDescent="0.15">
      <c r="B622" s="38" t="s">
        <v>0</v>
      </c>
      <c r="C622" s="39" t="s">
        <v>0</v>
      </c>
      <c r="D622" s="39"/>
      <c r="E622" s="39"/>
      <c r="F622" s="40"/>
      <c r="G622" s="40"/>
      <c r="H622" s="41"/>
      <c r="I622" s="42"/>
      <c r="J622" s="43"/>
      <c r="K622" s="41"/>
      <c r="L622" s="42"/>
      <c r="M622" s="43"/>
      <c r="N622" s="41"/>
      <c r="O622" s="42"/>
      <c r="P622" s="43"/>
      <c r="Q622" s="41"/>
      <c r="R622" s="42"/>
      <c r="S622" s="43"/>
      <c r="T622" s="44"/>
      <c r="U622" s="45"/>
      <c r="V622" s="43"/>
      <c r="W622" s="44"/>
      <c r="X622" s="45"/>
      <c r="Y622" s="46"/>
      <c r="Z622" s="47"/>
      <c r="AA622" s="46"/>
      <c r="AB622" s="48"/>
      <c r="AC622" s="48"/>
      <c r="AD622" s="49"/>
    </row>
    <row r="623" spans="2:30" x14ac:dyDescent="0.15">
      <c r="B623" s="38" t="s">
        <v>1196</v>
      </c>
      <c r="C623" s="39" t="s">
        <v>785</v>
      </c>
      <c r="D623" s="39" t="s">
        <v>911</v>
      </c>
      <c r="E623" s="39"/>
      <c r="F623" s="40" t="s">
        <v>859</v>
      </c>
      <c r="G623" s="40" t="s">
        <v>868</v>
      </c>
      <c r="H623" s="41">
        <v>994320</v>
      </c>
      <c r="I623" s="42">
        <v>0</v>
      </c>
      <c r="J623" s="43">
        <v>0</v>
      </c>
      <c r="K623" s="41">
        <v>0</v>
      </c>
      <c r="L623" s="42">
        <v>519891</v>
      </c>
      <c r="M623" s="43">
        <v>80425</v>
      </c>
      <c r="N623" s="41">
        <v>600316</v>
      </c>
      <c r="O623" s="42">
        <v>0</v>
      </c>
      <c r="P623" s="43">
        <v>0</v>
      </c>
      <c r="Q623" s="41">
        <v>0</v>
      </c>
      <c r="R623" s="42">
        <v>0</v>
      </c>
      <c r="S623" s="43">
        <v>27790</v>
      </c>
      <c r="T623" s="44">
        <v>27790</v>
      </c>
      <c r="U623" s="45">
        <v>519891</v>
      </c>
      <c r="V623" s="43">
        <v>108215</v>
      </c>
      <c r="W623" s="44">
        <v>628106</v>
      </c>
      <c r="X623" s="45">
        <v>366214</v>
      </c>
      <c r="Y623" s="46">
        <v>36.83</v>
      </c>
      <c r="Z623" s="47">
        <f t="shared" si="18"/>
        <v>474429</v>
      </c>
      <c r="AA623" s="46">
        <f t="shared" si="19"/>
        <v>47.71</v>
      </c>
      <c r="AB623" s="48" t="s">
        <v>877</v>
      </c>
      <c r="AC623" s="48" t="s">
        <v>857</v>
      </c>
      <c r="AD623" s="49"/>
    </row>
    <row r="624" spans="2:30" x14ac:dyDescent="0.15">
      <c r="B624" s="38" t="s">
        <v>786</v>
      </c>
      <c r="C624" s="39" t="s">
        <v>787</v>
      </c>
      <c r="D624" s="39" t="s">
        <v>911</v>
      </c>
      <c r="E624" s="39" t="s">
        <v>1220</v>
      </c>
      <c r="F624" s="40" t="s">
        <v>859</v>
      </c>
      <c r="G624" s="40" t="s">
        <v>868</v>
      </c>
      <c r="H624" s="41">
        <v>394320</v>
      </c>
      <c r="I624" s="42">
        <v>0</v>
      </c>
      <c r="J624" s="43">
        <v>0</v>
      </c>
      <c r="K624" s="41">
        <v>0</v>
      </c>
      <c r="L624" s="42">
        <v>192866</v>
      </c>
      <c r="M624" s="43">
        <v>31453</v>
      </c>
      <c r="N624" s="41">
        <v>224319</v>
      </c>
      <c r="O624" s="42">
        <v>0</v>
      </c>
      <c r="P624" s="43">
        <v>0</v>
      </c>
      <c r="Q624" s="41">
        <v>0</v>
      </c>
      <c r="R624" s="42">
        <v>0</v>
      </c>
      <c r="S624" s="43">
        <v>11280</v>
      </c>
      <c r="T624" s="44">
        <v>11280</v>
      </c>
      <c r="U624" s="45">
        <v>192866</v>
      </c>
      <c r="V624" s="43">
        <v>42733</v>
      </c>
      <c r="W624" s="44">
        <v>235599</v>
      </c>
      <c r="X624" s="45">
        <v>158721</v>
      </c>
      <c r="Y624" s="46">
        <v>40.25</v>
      </c>
      <c r="Z624" s="47">
        <f t="shared" si="18"/>
        <v>201454</v>
      </c>
      <c r="AA624" s="46">
        <f t="shared" si="19"/>
        <v>51.09</v>
      </c>
      <c r="AB624" s="48" t="s">
        <v>877</v>
      </c>
      <c r="AC624" s="48" t="s">
        <v>857</v>
      </c>
      <c r="AD624" s="49"/>
    </row>
    <row r="625" spans="2:30" x14ac:dyDescent="0.15">
      <c r="B625" s="38" t="s">
        <v>788</v>
      </c>
      <c r="C625" s="39" t="s">
        <v>789</v>
      </c>
      <c r="D625" s="39" t="s">
        <v>911</v>
      </c>
      <c r="E625" s="39" t="s">
        <v>1221</v>
      </c>
      <c r="F625" s="40" t="s">
        <v>859</v>
      </c>
      <c r="G625" s="40" t="s">
        <v>868</v>
      </c>
      <c r="H625" s="41">
        <v>600000</v>
      </c>
      <c r="I625" s="42">
        <v>0</v>
      </c>
      <c r="J625" s="43">
        <v>0</v>
      </c>
      <c r="K625" s="41">
        <v>0</v>
      </c>
      <c r="L625" s="42">
        <v>327025</v>
      </c>
      <c r="M625" s="43">
        <v>48972</v>
      </c>
      <c r="N625" s="41">
        <v>375997</v>
      </c>
      <c r="O625" s="42">
        <v>0</v>
      </c>
      <c r="P625" s="43">
        <v>0</v>
      </c>
      <c r="Q625" s="41">
        <v>0</v>
      </c>
      <c r="R625" s="42">
        <v>0</v>
      </c>
      <c r="S625" s="43">
        <v>16510</v>
      </c>
      <c r="T625" s="44">
        <v>16510</v>
      </c>
      <c r="U625" s="45">
        <v>327025</v>
      </c>
      <c r="V625" s="43">
        <v>65482</v>
      </c>
      <c r="W625" s="44">
        <v>392507</v>
      </c>
      <c r="X625" s="45">
        <v>207493</v>
      </c>
      <c r="Y625" s="46">
        <v>34.58</v>
      </c>
      <c r="Z625" s="47">
        <f t="shared" si="18"/>
        <v>272975</v>
      </c>
      <c r="AA625" s="46">
        <f t="shared" si="19"/>
        <v>45.5</v>
      </c>
      <c r="AB625" s="48" t="s">
        <v>877</v>
      </c>
      <c r="AC625" s="48" t="s">
        <v>857</v>
      </c>
      <c r="AD625" s="49"/>
    </row>
    <row r="626" spans="2:30" x14ac:dyDescent="0.15">
      <c r="B626" s="38" t="s">
        <v>0</v>
      </c>
      <c r="C626" s="39" t="s">
        <v>0</v>
      </c>
      <c r="D626" s="39"/>
      <c r="E626" s="39"/>
      <c r="F626" s="40"/>
      <c r="G626" s="40"/>
      <c r="H626" s="41"/>
      <c r="I626" s="42"/>
      <c r="J626" s="43"/>
      <c r="K626" s="41"/>
      <c r="L626" s="42"/>
      <c r="M626" s="43"/>
      <c r="N626" s="41"/>
      <c r="O626" s="42"/>
      <c r="P626" s="43"/>
      <c r="Q626" s="41"/>
      <c r="R626" s="42"/>
      <c r="S626" s="43"/>
      <c r="T626" s="44"/>
      <c r="U626" s="45"/>
      <c r="V626" s="43"/>
      <c r="W626" s="44"/>
      <c r="X626" s="45"/>
      <c r="Y626" s="46"/>
      <c r="Z626" s="47"/>
      <c r="AA626" s="46"/>
      <c r="AB626" s="48"/>
      <c r="AC626" s="48"/>
      <c r="AD626" s="49"/>
    </row>
    <row r="627" spans="2:30" x14ac:dyDescent="0.15">
      <c r="B627" s="38" t="s">
        <v>1197</v>
      </c>
      <c r="C627" s="39" t="s">
        <v>790</v>
      </c>
      <c r="D627" s="39" t="s">
        <v>876</v>
      </c>
      <c r="E627" s="39"/>
      <c r="F627" s="40" t="s">
        <v>861</v>
      </c>
      <c r="G627" s="40" t="s">
        <v>873</v>
      </c>
      <c r="H627" s="41">
        <v>1100000</v>
      </c>
      <c r="I627" s="42">
        <v>0</v>
      </c>
      <c r="J627" s="43">
        <v>0</v>
      </c>
      <c r="K627" s="41">
        <v>0</v>
      </c>
      <c r="L627" s="42">
        <v>631163</v>
      </c>
      <c r="M627" s="43">
        <v>119435</v>
      </c>
      <c r="N627" s="41">
        <v>750598</v>
      </c>
      <c r="O627" s="42">
        <v>0</v>
      </c>
      <c r="P627" s="43">
        <v>0</v>
      </c>
      <c r="Q627" s="41">
        <v>0</v>
      </c>
      <c r="R627" s="42">
        <v>7065</v>
      </c>
      <c r="S627" s="43">
        <v>21484</v>
      </c>
      <c r="T627" s="44">
        <v>28549</v>
      </c>
      <c r="U627" s="45">
        <v>638228</v>
      </c>
      <c r="V627" s="43">
        <v>140919</v>
      </c>
      <c r="W627" s="44">
        <v>779147</v>
      </c>
      <c r="X627" s="45">
        <v>320853</v>
      </c>
      <c r="Y627" s="46">
        <v>29.17</v>
      </c>
      <c r="Z627" s="47">
        <f t="shared" si="18"/>
        <v>461772</v>
      </c>
      <c r="AA627" s="46">
        <f t="shared" si="19"/>
        <v>41.98</v>
      </c>
      <c r="AB627" s="48" t="s">
        <v>877</v>
      </c>
      <c r="AC627" s="48" t="s">
        <v>857</v>
      </c>
      <c r="AD627" s="49"/>
    </row>
    <row r="628" spans="2:30" x14ac:dyDescent="0.15">
      <c r="B628" s="38" t="s">
        <v>791</v>
      </c>
      <c r="C628" s="39" t="s">
        <v>792</v>
      </c>
      <c r="D628" s="39" t="s">
        <v>876</v>
      </c>
      <c r="E628" s="39" t="s">
        <v>1220</v>
      </c>
      <c r="F628" s="40" t="s">
        <v>861</v>
      </c>
      <c r="G628" s="40" t="s">
        <v>873</v>
      </c>
      <c r="H628" s="41">
        <v>550000</v>
      </c>
      <c r="I628" s="42">
        <v>0</v>
      </c>
      <c r="J628" s="43">
        <v>0</v>
      </c>
      <c r="K628" s="41">
        <v>0</v>
      </c>
      <c r="L628" s="42">
        <v>306786</v>
      </c>
      <c r="M628" s="43">
        <v>60207</v>
      </c>
      <c r="N628" s="41">
        <v>366993</v>
      </c>
      <c r="O628" s="42">
        <v>0</v>
      </c>
      <c r="P628" s="43">
        <v>0</v>
      </c>
      <c r="Q628" s="41">
        <v>0</v>
      </c>
      <c r="R628" s="42">
        <v>2826</v>
      </c>
      <c r="S628" s="43">
        <v>10611</v>
      </c>
      <c r="T628" s="44">
        <v>13437</v>
      </c>
      <c r="U628" s="45">
        <v>309612</v>
      </c>
      <c r="V628" s="43">
        <v>70818</v>
      </c>
      <c r="W628" s="44">
        <v>380430</v>
      </c>
      <c r="X628" s="45">
        <v>169570</v>
      </c>
      <c r="Y628" s="46">
        <v>30.83</v>
      </c>
      <c r="Z628" s="47">
        <f t="shared" si="18"/>
        <v>240388</v>
      </c>
      <c r="AA628" s="46">
        <f t="shared" si="19"/>
        <v>43.71</v>
      </c>
      <c r="AB628" s="48" t="s">
        <v>877</v>
      </c>
      <c r="AC628" s="48" t="s">
        <v>857</v>
      </c>
      <c r="AD628" s="49"/>
    </row>
    <row r="629" spans="2:30" x14ac:dyDescent="0.15">
      <c r="B629" s="38" t="s">
        <v>793</v>
      </c>
      <c r="C629" s="39" t="s">
        <v>794</v>
      </c>
      <c r="D629" s="39" t="s">
        <v>876</v>
      </c>
      <c r="E629" s="39" t="s">
        <v>1221</v>
      </c>
      <c r="F629" s="40" t="s">
        <v>861</v>
      </c>
      <c r="G629" s="40" t="s">
        <v>873</v>
      </c>
      <c r="H629" s="41">
        <v>550000</v>
      </c>
      <c r="I629" s="42">
        <v>0</v>
      </c>
      <c r="J629" s="43">
        <v>0</v>
      </c>
      <c r="K629" s="41">
        <v>0</v>
      </c>
      <c r="L629" s="42">
        <v>324377</v>
      </c>
      <c r="M629" s="43">
        <v>59228</v>
      </c>
      <c r="N629" s="41">
        <v>383605</v>
      </c>
      <c r="O629" s="42">
        <v>0</v>
      </c>
      <c r="P629" s="43">
        <v>0</v>
      </c>
      <c r="Q629" s="41">
        <v>0</v>
      </c>
      <c r="R629" s="42">
        <v>4239</v>
      </c>
      <c r="S629" s="43">
        <v>10873</v>
      </c>
      <c r="T629" s="44">
        <v>15112</v>
      </c>
      <c r="U629" s="45">
        <v>328616</v>
      </c>
      <c r="V629" s="43">
        <v>70101</v>
      </c>
      <c r="W629" s="44">
        <v>398717</v>
      </c>
      <c r="X629" s="45">
        <v>151283</v>
      </c>
      <c r="Y629" s="46">
        <v>27.51</v>
      </c>
      <c r="Z629" s="47">
        <f t="shared" si="18"/>
        <v>221384</v>
      </c>
      <c r="AA629" s="46">
        <f t="shared" si="19"/>
        <v>40.25</v>
      </c>
      <c r="AB629" s="48" t="s">
        <v>877</v>
      </c>
      <c r="AC629" s="48" t="s">
        <v>857</v>
      </c>
      <c r="AD629" s="49"/>
    </row>
    <row r="630" spans="2:30" x14ac:dyDescent="0.15">
      <c r="B630" s="38" t="s">
        <v>0</v>
      </c>
      <c r="C630" s="39" t="s">
        <v>0</v>
      </c>
      <c r="D630" s="39"/>
      <c r="E630" s="39"/>
      <c r="F630" s="40"/>
      <c r="G630" s="40"/>
      <c r="H630" s="41"/>
      <c r="I630" s="42"/>
      <c r="J630" s="43"/>
      <c r="K630" s="41"/>
      <c r="L630" s="42"/>
      <c r="M630" s="43"/>
      <c r="N630" s="41"/>
      <c r="O630" s="42"/>
      <c r="P630" s="43"/>
      <c r="Q630" s="41"/>
      <c r="R630" s="42"/>
      <c r="S630" s="43"/>
      <c r="T630" s="44"/>
      <c r="U630" s="45"/>
      <c r="V630" s="43"/>
      <c r="W630" s="44"/>
      <c r="X630" s="45"/>
      <c r="Y630" s="46"/>
      <c r="Z630" s="47"/>
      <c r="AA630" s="46"/>
      <c r="AB630" s="48"/>
      <c r="AC630" s="48"/>
      <c r="AD630" s="49"/>
    </row>
    <row r="631" spans="2:30" x14ac:dyDescent="0.15">
      <c r="B631" s="38" t="s">
        <v>1198</v>
      </c>
      <c r="C631" s="39" t="s">
        <v>795</v>
      </c>
      <c r="D631" s="39" t="s">
        <v>889</v>
      </c>
      <c r="E631" s="39"/>
      <c r="F631" s="40" t="s">
        <v>861</v>
      </c>
      <c r="G631" s="40" t="s">
        <v>866</v>
      </c>
      <c r="H631" s="41">
        <v>1908400</v>
      </c>
      <c r="I631" s="42">
        <v>0</v>
      </c>
      <c r="J631" s="43">
        <v>0</v>
      </c>
      <c r="K631" s="41">
        <v>0</v>
      </c>
      <c r="L631" s="42">
        <v>204890</v>
      </c>
      <c r="M631" s="43">
        <v>43825</v>
      </c>
      <c r="N631" s="41">
        <v>248715</v>
      </c>
      <c r="O631" s="42">
        <v>332555</v>
      </c>
      <c r="P631" s="43">
        <v>0</v>
      </c>
      <c r="Q631" s="41">
        <v>332555</v>
      </c>
      <c r="R631" s="42">
        <v>57849</v>
      </c>
      <c r="S631" s="43">
        <v>161330</v>
      </c>
      <c r="T631" s="44">
        <v>219179</v>
      </c>
      <c r="U631" s="45">
        <v>595294</v>
      </c>
      <c r="V631" s="43">
        <v>205155</v>
      </c>
      <c r="W631" s="44">
        <v>800449</v>
      </c>
      <c r="X631" s="45">
        <v>1107951</v>
      </c>
      <c r="Y631" s="46">
        <v>58.06</v>
      </c>
      <c r="Z631" s="47">
        <f t="shared" si="18"/>
        <v>1313106</v>
      </c>
      <c r="AA631" s="46">
        <f t="shared" si="19"/>
        <v>68.81</v>
      </c>
      <c r="AB631" s="48" t="s">
        <v>874</v>
      </c>
      <c r="AC631" s="48" t="s">
        <v>857</v>
      </c>
      <c r="AD631" s="49"/>
    </row>
    <row r="632" spans="2:30" x14ac:dyDescent="0.15">
      <c r="B632" s="38" t="s">
        <v>796</v>
      </c>
      <c r="C632" s="39" t="s">
        <v>797</v>
      </c>
      <c r="D632" s="39" t="s">
        <v>889</v>
      </c>
      <c r="E632" s="39" t="s">
        <v>1221</v>
      </c>
      <c r="F632" s="40" t="s">
        <v>861</v>
      </c>
      <c r="G632" s="40" t="s">
        <v>866</v>
      </c>
      <c r="H632" s="41">
        <v>1908400</v>
      </c>
      <c r="I632" s="42">
        <v>0</v>
      </c>
      <c r="J632" s="43">
        <v>0</v>
      </c>
      <c r="K632" s="41">
        <v>0</v>
      </c>
      <c r="L632" s="42">
        <v>204890</v>
      </c>
      <c r="M632" s="43">
        <v>43825</v>
      </c>
      <c r="N632" s="41">
        <v>248715</v>
      </c>
      <c r="O632" s="42">
        <v>332555</v>
      </c>
      <c r="P632" s="43">
        <v>0</v>
      </c>
      <c r="Q632" s="41">
        <v>332555</v>
      </c>
      <c r="R632" s="42">
        <v>57849</v>
      </c>
      <c r="S632" s="43">
        <v>161330</v>
      </c>
      <c r="T632" s="44">
        <v>219179</v>
      </c>
      <c r="U632" s="45">
        <v>595294</v>
      </c>
      <c r="V632" s="43">
        <v>205155</v>
      </c>
      <c r="W632" s="44">
        <v>800449</v>
      </c>
      <c r="X632" s="45">
        <v>1107951</v>
      </c>
      <c r="Y632" s="46">
        <v>58.06</v>
      </c>
      <c r="Z632" s="47">
        <f t="shared" si="18"/>
        <v>1313106</v>
      </c>
      <c r="AA632" s="46">
        <f t="shared" si="19"/>
        <v>68.81</v>
      </c>
      <c r="AB632" s="48" t="s">
        <v>874</v>
      </c>
      <c r="AC632" s="48" t="s">
        <v>857</v>
      </c>
      <c r="AD632" s="49"/>
    </row>
    <row r="633" spans="2:30" x14ac:dyDescent="0.15">
      <c r="B633" s="38" t="s">
        <v>0</v>
      </c>
      <c r="C633" s="39" t="s">
        <v>0</v>
      </c>
      <c r="D633" s="39"/>
      <c r="E633" s="39"/>
      <c r="F633" s="40"/>
      <c r="G633" s="40"/>
      <c r="H633" s="41"/>
      <c r="I633" s="42"/>
      <c r="J633" s="43"/>
      <c r="K633" s="41"/>
      <c r="L633" s="42"/>
      <c r="M633" s="43"/>
      <c r="N633" s="41"/>
      <c r="O633" s="42"/>
      <c r="P633" s="43"/>
      <c r="Q633" s="41"/>
      <c r="R633" s="42"/>
      <c r="S633" s="43"/>
      <c r="T633" s="44"/>
      <c r="U633" s="45"/>
      <c r="V633" s="43"/>
      <c r="W633" s="44"/>
      <c r="X633" s="45"/>
      <c r="Y633" s="46"/>
      <c r="Z633" s="47"/>
      <c r="AA633" s="46"/>
      <c r="AB633" s="48"/>
      <c r="AC633" s="48"/>
      <c r="AD633" s="49"/>
    </row>
    <row r="634" spans="2:30" x14ac:dyDescent="0.15">
      <c r="B634" s="38" t="s">
        <v>1199</v>
      </c>
      <c r="C634" s="39" t="s">
        <v>798</v>
      </c>
      <c r="D634" s="39" t="s">
        <v>878</v>
      </c>
      <c r="E634" s="39"/>
      <c r="F634" s="40" t="s">
        <v>859</v>
      </c>
      <c r="G634" s="40" t="s">
        <v>867</v>
      </c>
      <c r="H634" s="41">
        <v>210000</v>
      </c>
      <c r="I634" s="42">
        <v>0</v>
      </c>
      <c r="J634" s="43">
        <v>0</v>
      </c>
      <c r="K634" s="41">
        <v>0</v>
      </c>
      <c r="L634" s="42">
        <v>0</v>
      </c>
      <c r="M634" s="43">
        <v>0</v>
      </c>
      <c r="N634" s="41">
        <v>0</v>
      </c>
      <c r="O634" s="42">
        <v>0</v>
      </c>
      <c r="P634" s="43">
        <v>0</v>
      </c>
      <c r="Q634" s="41">
        <v>0</v>
      </c>
      <c r="R634" s="42">
        <v>0</v>
      </c>
      <c r="S634" s="43">
        <v>0</v>
      </c>
      <c r="T634" s="44">
        <v>0</v>
      </c>
      <c r="U634" s="45">
        <v>0</v>
      </c>
      <c r="V634" s="43">
        <v>0</v>
      </c>
      <c r="W634" s="44">
        <v>0</v>
      </c>
      <c r="X634" s="45">
        <v>210000</v>
      </c>
      <c r="Y634" s="46">
        <v>100</v>
      </c>
      <c r="Z634" s="47">
        <f t="shared" si="18"/>
        <v>210000</v>
      </c>
      <c r="AA634" s="46">
        <f t="shared" si="19"/>
        <v>100</v>
      </c>
      <c r="AB634" s="48" t="s">
        <v>874</v>
      </c>
      <c r="AC634" s="48" t="s">
        <v>857</v>
      </c>
      <c r="AD634" s="49"/>
    </row>
    <row r="635" spans="2:30" x14ac:dyDescent="0.15">
      <c r="B635" s="38" t="s">
        <v>799</v>
      </c>
      <c r="C635" s="39" t="s">
        <v>798</v>
      </c>
      <c r="D635" s="39" t="s">
        <v>878</v>
      </c>
      <c r="E635" s="39" t="s">
        <v>1220</v>
      </c>
      <c r="F635" s="40" t="s">
        <v>859</v>
      </c>
      <c r="G635" s="40" t="s">
        <v>867</v>
      </c>
      <c r="H635" s="41">
        <v>210000</v>
      </c>
      <c r="I635" s="42">
        <v>0</v>
      </c>
      <c r="J635" s="43">
        <v>0</v>
      </c>
      <c r="K635" s="41">
        <v>0</v>
      </c>
      <c r="L635" s="42">
        <v>0</v>
      </c>
      <c r="M635" s="43">
        <v>0</v>
      </c>
      <c r="N635" s="41">
        <v>0</v>
      </c>
      <c r="O635" s="42">
        <v>0</v>
      </c>
      <c r="P635" s="43">
        <v>0</v>
      </c>
      <c r="Q635" s="41">
        <v>0</v>
      </c>
      <c r="R635" s="42">
        <v>0</v>
      </c>
      <c r="S635" s="43">
        <v>0</v>
      </c>
      <c r="T635" s="44">
        <v>0</v>
      </c>
      <c r="U635" s="45">
        <v>0</v>
      </c>
      <c r="V635" s="43">
        <v>0</v>
      </c>
      <c r="W635" s="44">
        <v>0</v>
      </c>
      <c r="X635" s="45">
        <v>210000</v>
      </c>
      <c r="Y635" s="46">
        <v>100</v>
      </c>
      <c r="Z635" s="47">
        <f t="shared" si="18"/>
        <v>210000</v>
      </c>
      <c r="AA635" s="46">
        <f t="shared" si="19"/>
        <v>100</v>
      </c>
      <c r="AB635" s="48" t="s">
        <v>874</v>
      </c>
      <c r="AC635" s="48" t="s">
        <v>857</v>
      </c>
      <c r="AD635" s="49"/>
    </row>
    <row r="636" spans="2:30" x14ac:dyDescent="0.15">
      <c r="B636" s="38" t="s">
        <v>0</v>
      </c>
      <c r="C636" s="39" t="s">
        <v>0</v>
      </c>
      <c r="D636" s="39"/>
      <c r="E636" s="39"/>
      <c r="F636" s="40"/>
      <c r="G636" s="40"/>
      <c r="H636" s="41"/>
      <c r="I636" s="42"/>
      <c r="J636" s="43"/>
      <c r="K636" s="41"/>
      <c r="L636" s="42"/>
      <c r="M636" s="43"/>
      <c r="N636" s="41"/>
      <c r="O636" s="42"/>
      <c r="P636" s="43"/>
      <c r="Q636" s="41"/>
      <c r="R636" s="42"/>
      <c r="S636" s="43"/>
      <c r="T636" s="44"/>
      <c r="U636" s="45"/>
      <c r="V636" s="43"/>
      <c r="W636" s="44"/>
      <c r="X636" s="45"/>
      <c r="Y636" s="46"/>
      <c r="Z636" s="47"/>
      <c r="AA636" s="46"/>
      <c r="AB636" s="48"/>
      <c r="AC636" s="48"/>
      <c r="AD636" s="49"/>
    </row>
    <row r="637" spans="2:30" x14ac:dyDescent="0.15">
      <c r="B637" s="38" t="s">
        <v>1200</v>
      </c>
      <c r="C637" s="39" t="s">
        <v>800</v>
      </c>
      <c r="D637" s="39" t="s">
        <v>875</v>
      </c>
      <c r="E637" s="39"/>
      <c r="F637" s="40" t="s">
        <v>858</v>
      </c>
      <c r="G637" s="40" t="s">
        <v>865</v>
      </c>
      <c r="H637" s="41">
        <v>750350</v>
      </c>
      <c r="I637" s="42">
        <v>0</v>
      </c>
      <c r="J637" s="43">
        <v>0</v>
      </c>
      <c r="K637" s="41">
        <v>0</v>
      </c>
      <c r="L637" s="42">
        <v>361300</v>
      </c>
      <c r="M637" s="43">
        <v>84788</v>
      </c>
      <c r="N637" s="41">
        <v>446088</v>
      </c>
      <c r="O637" s="42">
        <v>0</v>
      </c>
      <c r="P637" s="43">
        <v>0</v>
      </c>
      <c r="Q637" s="41">
        <v>0</v>
      </c>
      <c r="R637" s="42">
        <v>10540</v>
      </c>
      <c r="S637" s="43">
        <v>32644</v>
      </c>
      <c r="T637" s="44">
        <v>43184</v>
      </c>
      <c r="U637" s="45">
        <v>371840</v>
      </c>
      <c r="V637" s="43">
        <v>117432</v>
      </c>
      <c r="W637" s="44">
        <v>489272</v>
      </c>
      <c r="X637" s="45">
        <v>261078</v>
      </c>
      <c r="Y637" s="46">
        <v>34.79</v>
      </c>
      <c r="Z637" s="47">
        <f t="shared" si="18"/>
        <v>378510</v>
      </c>
      <c r="AA637" s="46">
        <f t="shared" si="19"/>
        <v>50.44</v>
      </c>
      <c r="AB637" s="48" t="s">
        <v>874</v>
      </c>
      <c r="AC637" s="48" t="s">
        <v>857</v>
      </c>
      <c r="AD637" s="49"/>
    </row>
    <row r="638" spans="2:30" x14ac:dyDescent="0.15">
      <c r="B638" s="38" t="s">
        <v>801</v>
      </c>
      <c r="C638" s="39" t="s">
        <v>802</v>
      </c>
      <c r="D638" s="39" t="s">
        <v>875</v>
      </c>
      <c r="E638" s="39" t="s">
        <v>1221</v>
      </c>
      <c r="F638" s="40" t="s">
        <v>858</v>
      </c>
      <c r="G638" s="40" t="s">
        <v>865</v>
      </c>
      <c r="H638" s="41">
        <v>750350</v>
      </c>
      <c r="I638" s="42">
        <v>0</v>
      </c>
      <c r="J638" s="43">
        <v>0</v>
      </c>
      <c r="K638" s="41">
        <v>0</v>
      </c>
      <c r="L638" s="42">
        <v>361300</v>
      </c>
      <c r="M638" s="43">
        <v>84788</v>
      </c>
      <c r="N638" s="41">
        <v>446088</v>
      </c>
      <c r="O638" s="42">
        <v>0</v>
      </c>
      <c r="P638" s="43">
        <v>0</v>
      </c>
      <c r="Q638" s="41">
        <v>0</v>
      </c>
      <c r="R638" s="42">
        <v>10540</v>
      </c>
      <c r="S638" s="43">
        <v>32644</v>
      </c>
      <c r="T638" s="44">
        <v>43184</v>
      </c>
      <c r="U638" s="45">
        <v>371840</v>
      </c>
      <c r="V638" s="43">
        <v>117432</v>
      </c>
      <c r="W638" s="44">
        <v>489272</v>
      </c>
      <c r="X638" s="45">
        <v>261078</v>
      </c>
      <c r="Y638" s="46">
        <v>34.79</v>
      </c>
      <c r="Z638" s="47">
        <f t="shared" si="18"/>
        <v>378510</v>
      </c>
      <c r="AA638" s="46">
        <f t="shared" si="19"/>
        <v>50.44</v>
      </c>
      <c r="AB638" s="48" t="s">
        <v>874</v>
      </c>
      <c r="AC638" s="48" t="s">
        <v>857</v>
      </c>
      <c r="AD638" s="49"/>
    </row>
    <row r="639" spans="2:30" x14ac:dyDescent="0.15">
      <c r="B639" s="38" t="s">
        <v>0</v>
      </c>
      <c r="C639" s="39" t="s">
        <v>0</v>
      </c>
      <c r="D639" s="39"/>
      <c r="E639" s="39"/>
      <c r="F639" s="40"/>
      <c r="G639" s="40"/>
      <c r="H639" s="41"/>
      <c r="I639" s="42"/>
      <c r="J639" s="43"/>
      <c r="K639" s="41"/>
      <c r="L639" s="42"/>
      <c r="M639" s="43"/>
      <c r="N639" s="41"/>
      <c r="O639" s="42"/>
      <c r="P639" s="43"/>
      <c r="Q639" s="41"/>
      <c r="R639" s="42"/>
      <c r="S639" s="43"/>
      <c r="T639" s="44"/>
      <c r="U639" s="45"/>
      <c r="V639" s="43"/>
      <c r="W639" s="44"/>
      <c r="X639" s="45"/>
      <c r="Y639" s="46"/>
      <c r="Z639" s="47"/>
      <c r="AA639" s="46"/>
      <c r="AB639" s="48"/>
      <c r="AC639" s="48"/>
      <c r="AD639" s="49"/>
    </row>
    <row r="640" spans="2:30" x14ac:dyDescent="0.15">
      <c r="B640" s="38" t="s">
        <v>1201</v>
      </c>
      <c r="C640" s="39" t="s">
        <v>803</v>
      </c>
      <c r="D640" s="39" t="s">
        <v>915</v>
      </c>
      <c r="E640" s="39"/>
      <c r="F640" s="40" t="s">
        <v>859</v>
      </c>
      <c r="G640" s="40" t="s">
        <v>872</v>
      </c>
      <c r="H640" s="41">
        <v>1200000</v>
      </c>
      <c r="I640" s="42">
        <v>0</v>
      </c>
      <c r="J640" s="43">
        <v>0</v>
      </c>
      <c r="K640" s="41">
        <v>0</v>
      </c>
      <c r="L640" s="42">
        <v>787005</v>
      </c>
      <c r="M640" s="43">
        <v>149405</v>
      </c>
      <c r="N640" s="41">
        <v>936410</v>
      </c>
      <c r="O640" s="42">
        <v>0</v>
      </c>
      <c r="P640" s="43">
        <v>0</v>
      </c>
      <c r="Q640" s="41">
        <v>0</v>
      </c>
      <c r="R640" s="42">
        <v>19482</v>
      </c>
      <c r="S640" s="43">
        <v>26831</v>
      </c>
      <c r="T640" s="44">
        <v>46313</v>
      </c>
      <c r="U640" s="45">
        <v>806487</v>
      </c>
      <c r="V640" s="43">
        <v>176236</v>
      </c>
      <c r="W640" s="44">
        <v>982723</v>
      </c>
      <c r="X640" s="45">
        <v>217277</v>
      </c>
      <c r="Y640" s="46">
        <v>18.11</v>
      </c>
      <c r="Z640" s="47">
        <f t="shared" si="18"/>
        <v>393513</v>
      </c>
      <c r="AA640" s="46">
        <f t="shared" si="19"/>
        <v>32.79</v>
      </c>
      <c r="AB640" s="48" t="s">
        <v>887</v>
      </c>
      <c r="AC640" s="48" t="s">
        <v>857</v>
      </c>
      <c r="AD640" s="49"/>
    </row>
    <row r="641" spans="2:30" x14ac:dyDescent="0.15">
      <c r="B641" s="38" t="s">
        <v>804</v>
      </c>
      <c r="C641" s="39" t="s">
        <v>805</v>
      </c>
      <c r="D641" s="39" t="s">
        <v>915</v>
      </c>
      <c r="E641" s="39" t="s">
        <v>1220</v>
      </c>
      <c r="F641" s="40" t="s">
        <v>859</v>
      </c>
      <c r="G641" s="40" t="s">
        <v>872</v>
      </c>
      <c r="H641" s="41">
        <v>600000</v>
      </c>
      <c r="I641" s="42">
        <v>0</v>
      </c>
      <c r="J641" s="43">
        <v>0</v>
      </c>
      <c r="K641" s="41">
        <v>0</v>
      </c>
      <c r="L641" s="42">
        <v>417762</v>
      </c>
      <c r="M641" s="43">
        <v>81986</v>
      </c>
      <c r="N641" s="41">
        <v>499748</v>
      </c>
      <c r="O641" s="42">
        <v>0</v>
      </c>
      <c r="P641" s="43">
        <v>0</v>
      </c>
      <c r="Q641" s="41">
        <v>0</v>
      </c>
      <c r="R641" s="42">
        <v>11991</v>
      </c>
      <c r="S641" s="43">
        <v>14454</v>
      </c>
      <c r="T641" s="44">
        <v>26445</v>
      </c>
      <c r="U641" s="45">
        <v>429753</v>
      </c>
      <c r="V641" s="43">
        <v>96440</v>
      </c>
      <c r="W641" s="44">
        <v>526193</v>
      </c>
      <c r="X641" s="45">
        <v>73807</v>
      </c>
      <c r="Y641" s="46">
        <v>12.3</v>
      </c>
      <c r="Z641" s="47">
        <f t="shared" si="18"/>
        <v>170247</v>
      </c>
      <c r="AA641" s="46">
        <f t="shared" si="19"/>
        <v>28.37</v>
      </c>
      <c r="AB641" s="48" t="s">
        <v>887</v>
      </c>
      <c r="AC641" s="48" t="s">
        <v>857</v>
      </c>
      <c r="AD641" s="49"/>
    </row>
    <row r="642" spans="2:30" x14ac:dyDescent="0.15">
      <c r="B642" s="38" t="s">
        <v>806</v>
      </c>
      <c r="C642" s="39" t="s">
        <v>807</v>
      </c>
      <c r="D642" s="39" t="s">
        <v>915</v>
      </c>
      <c r="E642" s="39" t="s">
        <v>1221</v>
      </c>
      <c r="F642" s="40" t="s">
        <v>859</v>
      </c>
      <c r="G642" s="40" t="s">
        <v>872</v>
      </c>
      <c r="H642" s="41">
        <v>600000</v>
      </c>
      <c r="I642" s="42">
        <v>0</v>
      </c>
      <c r="J642" s="43">
        <v>0</v>
      </c>
      <c r="K642" s="41">
        <v>0</v>
      </c>
      <c r="L642" s="42">
        <v>369243</v>
      </c>
      <c r="M642" s="43">
        <v>67419</v>
      </c>
      <c r="N642" s="41">
        <v>436662</v>
      </c>
      <c r="O642" s="42">
        <v>0</v>
      </c>
      <c r="P642" s="43">
        <v>0</v>
      </c>
      <c r="Q642" s="41">
        <v>0</v>
      </c>
      <c r="R642" s="42">
        <v>7491</v>
      </c>
      <c r="S642" s="43">
        <v>12377</v>
      </c>
      <c r="T642" s="44">
        <v>19868</v>
      </c>
      <c r="U642" s="45">
        <v>376734</v>
      </c>
      <c r="V642" s="43">
        <v>79796</v>
      </c>
      <c r="W642" s="44">
        <v>456530</v>
      </c>
      <c r="X642" s="45">
        <v>143470</v>
      </c>
      <c r="Y642" s="46">
        <v>23.91</v>
      </c>
      <c r="Z642" s="47">
        <f t="shared" si="18"/>
        <v>223266</v>
      </c>
      <c r="AA642" s="46">
        <f t="shared" si="19"/>
        <v>37.21</v>
      </c>
      <c r="AB642" s="48" t="s">
        <v>887</v>
      </c>
      <c r="AC642" s="48" t="s">
        <v>857</v>
      </c>
      <c r="AD642" s="49"/>
    </row>
    <row r="643" spans="2:30" x14ac:dyDescent="0.15">
      <c r="B643" s="38" t="s">
        <v>0</v>
      </c>
      <c r="C643" s="39" t="s">
        <v>0</v>
      </c>
      <c r="D643" s="39"/>
      <c r="E643" s="39"/>
      <c r="F643" s="40"/>
      <c r="G643" s="40"/>
      <c r="H643" s="41"/>
      <c r="I643" s="42"/>
      <c r="J643" s="43"/>
      <c r="K643" s="41"/>
      <c r="L643" s="42"/>
      <c r="M643" s="43"/>
      <c r="N643" s="41"/>
      <c r="O643" s="42"/>
      <c r="P643" s="43"/>
      <c r="Q643" s="41"/>
      <c r="R643" s="42"/>
      <c r="S643" s="43"/>
      <c r="T643" s="44"/>
      <c r="U643" s="45"/>
      <c r="V643" s="43"/>
      <c r="W643" s="44"/>
      <c r="X643" s="45"/>
      <c r="Y643" s="46"/>
      <c r="Z643" s="47"/>
      <c r="AA643" s="46"/>
      <c r="AB643" s="48"/>
      <c r="AC643" s="48"/>
      <c r="AD643" s="49"/>
    </row>
    <row r="644" spans="2:30" x14ac:dyDescent="0.15">
      <c r="B644" s="38" t="s">
        <v>1202</v>
      </c>
      <c r="C644" s="39" t="s">
        <v>808</v>
      </c>
      <c r="D644" s="39" t="s">
        <v>875</v>
      </c>
      <c r="E644" s="39"/>
      <c r="F644" s="40" t="s">
        <v>858</v>
      </c>
      <c r="G644" s="40" t="s">
        <v>865</v>
      </c>
      <c r="H644" s="41">
        <v>367200</v>
      </c>
      <c r="I644" s="42">
        <v>0</v>
      </c>
      <c r="J644" s="43">
        <v>0</v>
      </c>
      <c r="K644" s="41">
        <v>0</v>
      </c>
      <c r="L644" s="42">
        <v>97116</v>
      </c>
      <c r="M644" s="43">
        <v>23686</v>
      </c>
      <c r="N644" s="41">
        <v>120802</v>
      </c>
      <c r="O644" s="42">
        <v>0</v>
      </c>
      <c r="P644" s="43">
        <v>0</v>
      </c>
      <c r="Q644" s="41">
        <v>0</v>
      </c>
      <c r="R644" s="42">
        <v>25183</v>
      </c>
      <c r="S644" s="43">
        <v>8926</v>
      </c>
      <c r="T644" s="44">
        <v>34109</v>
      </c>
      <c r="U644" s="45">
        <v>122299</v>
      </c>
      <c r="V644" s="43">
        <v>32612</v>
      </c>
      <c r="W644" s="44">
        <v>154911</v>
      </c>
      <c r="X644" s="45">
        <v>212289</v>
      </c>
      <c r="Y644" s="46">
        <v>57.81</v>
      </c>
      <c r="Z644" s="47">
        <f t="shared" si="18"/>
        <v>244901</v>
      </c>
      <c r="AA644" s="46">
        <f t="shared" si="19"/>
        <v>66.69</v>
      </c>
      <c r="AB644" s="48" t="s">
        <v>874</v>
      </c>
      <c r="AC644" s="48" t="s">
        <v>857</v>
      </c>
      <c r="AD644" s="49"/>
    </row>
    <row r="645" spans="2:30" x14ac:dyDescent="0.15">
      <c r="B645" s="38" t="s">
        <v>809</v>
      </c>
      <c r="C645" s="39" t="s">
        <v>810</v>
      </c>
      <c r="D645" s="39" t="s">
        <v>875</v>
      </c>
      <c r="E645" s="39" t="s">
        <v>1220</v>
      </c>
      <c r="F645" s="40" t="s">
        <v>858</v>
      </c>
      <c r="G645" s="40" t="s">
        <v>865</v>
      </c>
      <c r="H645" s="41">
        <v>367200</v>
      </c>
      <c r="I645" s="42">
        <v>0</v>
      </c>
      <c r="J645" s="43">
        <v>0</v>
      </c>
      <c r="K645" s="41">
        <v>0</v>
      </c>
      <c r="L645" s="42">
        <v>97116</v>
      </c>
      <c r="M645" s="43">
        <v>23686</v>
      </c>
      <c r="N645" s="41">
        <v>120802</v>
      </c>
      <c r="O645" s="42">
        <v>0</v>
      </c>
      <c r="P645" s="43">
        <v>0</v>
      </c>
      <c r="Q645" s="41">
        <v>0</v>
      </c>
      <c r="R645" s="42">
        <v>25183</v>
      </c>
      <c r="S645" s="43">
        <v>8926</v>
      </c>
      <c r="T645" s="44">
        <v>34109</v>
      </c>
      <c r="U645" s="45">
        <v>122299</v>
      </c>
      <c r="V645" s="43">
        <v>32612</v>
      </c>
      <c r="W645" s="44">
        <v>154911</v>
      </c>
      <c r="X645" s="45">
        <v>212289</v>
      </c>
      <c r="Y645" s="46">
        <v>57.81</v>
      </c>
      <c r="Z645" s="47">
        <f t="shared" si="18"/>
        <v>244901</v>
      </c>
      <c r="AA645" s="46">
        <f t="shared" si="19"/>
        <v>66.69</v>
      </c>
      <c r="AB645" s="48" t="s">
        <v>874</v>
      </c>
      <c r="AC645" s="48" t="s">
        <v>857</v>
      </c>
      <c r="AD645" s="49"/>
    </row>
    <row r="646" spans="2:30" x14ac:dyDescent="0.15">
      <c r="B646" s="38" t="s">
        <v>0</v>
      </c>
      <c r="C646" s="39" t="s">
        <v>0</v>
      </c>
      <c r="D646" s="39"/>
      <c r="E646" s="39"/>
      <c r="F646" s="40"/>
      <c r="G646" s="40"/>
      <c r="H646" s="41"/>
      <c r="I646" s="42"/>
      <c r="J646" s="43"/>
      <c r="K646" s="41"/>
      <c r="L646" s="42"/>
      <c r="M646" s="43"/>
      <c r="N646" s="41"/>
      <c r="O646" s="42"/>
      <c r="P646" s="43"/>
      <c r="Q646" s="41"/>
      <c r="R646" s="42"/>
      <c r="S646" s="43"/>
      <c r="T646" s="44"/>
      <c r="U646" s="45"/>
      <c r="V646" s="43"/>
      <c r="W646" s="44"/>
      <c r="X646" s="45"/>
      <c r="Y646" s="46"/>
      <c r="Z646" s="47"/>
      <c r="AA646" s="46"/>
      <c r="AB646" s="48"/>
      <c r="AC646" s="48"/>
      <c r="AD646" s="49"/>
    </row>
    <row r="647" spans="2:30" x14ac:dyDescent="0.15">
      <c r="B647" s="38" t="s">
        <v>1203</v>
      </c>
      <c r="C647" s="39" t="s">
        <v>811</v>
      </c>
      <c r="D647" s="39" t="s">
        <v>897</v>
      </c>
      <c r="E647" s="39"/>
      <c r="F647" s="40" t="s">
        <v>861</v>
      </c>
      <c r="G647" s="40" t="s">
        <v>869</v>
      </c>
      <c r="H647" s="41">
        <v>2040000</v>
      </c>
      <c r="I647" s="42">
        <v>0</v>
      </c>
      <c r="J647" s="43">
        <v>0</v>
      </c>
      <c r="K647" s="41">
        <v>0</v>
      </c>
      <c r="L647" s="42">
        <v>1263140</v>
      </c>
      <c r="M647" s="43">
        <v>192466</v>
      </c>
      <c r="N647" s="41">
        <v>1455606</v>
      </c>
      <c r="O647" s="42">
        <v>0</v>
      </c>
      <c r="P647" s="43">
        <v>0</v>
      </c>
      <c r="Q647" s="41">
        <v>0</v>
      </c>
      <c r="R647" s="42">
        <v>18590</v>
      </c>
      <c r="S647" s="43">
        <v>65761</v>
      </c>
      <c r="T647" s="44">
        <v>84351</v>
      </c>
      <c r="U647" s="45">
        <v>1281730</v>
      </c>
      <c r="V647" s="43">
        <v>258227</v>
      </c>
      <c r="W647" s="44">
        <v>1539957</v>
      </c>
      <c r="X647" s="45">
        <v>500043</v>
      </c>
      <c r="Y647" s="46">
        <v>24.51</v>
      </c>
      <c r="Z647" s="47">
        <f t="shared" ref="Z647:Z697" si="20">H647-U647</f>
        <v>758270</v>
      </c>
      <c r="AA647" s="46">
        <f t="shared" ref="AA647:AA697" si="21">IF(H647=0,0,ROUND(Z647/H647%,2))</f>
        <v>37.17</v>
      </c>
      <c r="AB647" s="48" t="s">
        <v>887</v>
      </c>
      <c r="AC647" s="48" t="s">
        <v>857</v>
      </c>
      <c r="AD647" s="49"/>
    </row>
    <row r="648" spans="2:30" x14ac:dyDescent="0.15">
      <c r="B648" s="38" t="s">
        <v>812</v>
      </c>
      <c r="C648" s="39" t="s">
        <v>811</v>
      </c>
      <c r="D648" s="39" t="s">
        <v>897</v>
      </c>
      <c r="E648" s="39" t="s">
        <v>1221</v>
      </c>
      <c r="F648" s="40" t="s">
        <v>861</v>
      </c>
      <c r="G648" s="40" t="s">
        <v>869</v>
      </c>
      <c r="H648" s="41">
        <v>2040000</v>
      </c>
      <c r="I648" s="42">
        <v>0</v>
      </c>
      <c r="J648" s="43">
        <v>0</v>
      </c>
      <c r="K648" s="41">
        <v>0</v>
      </c>
      <c r="L648" s="42">
        <v>1263140</v>
      </c>
      <c r="M648" s="43">
        <v>192466</v>
      </c>
      <c r="N648" s="41">
        <v>1455606</v>
      </c>
      <c r="O648" s="42">
        <v>0</v>
      </c>
      <c r="P648" s="43">
        <v>0</v>
      </c>
      <c r="Q648" s="41">
        <v>0</v>
      </c>
      <c r="R648" s="42">
        <v>18590</v>
      </c>
      <c r="S648" s="43">
        <v>65761</v>
      </c>
      <c r="T648" s="44">
        <v>84351</v>
      </c>
      <c r="U648" s="45">
        <v>1281730</v>
      </c>
      <c r="V648" s="43">
        <v>258227</v>
      </c>
      <c r="W648" s="44">
        <v>1539957</v>
      </c>
      <c r="X648" s="45">
        <v>500043</v>
      </c>
      <c r="Y648" s="46">
        <v>24.51</v>
      </c>
      <c r="Z648" s="47">
        <f t="shared" si="20"/>
        <v>758270</v>
      </c>
      <c r="AA648" s="46">
        <f t="shared" si="21"/>
        <v>37.17</v>
      </c>
      <c r="AB648" s="48" t="s">
        <v>887</v>
      </c>
      <c r="AC648" s="48" t="s">
        <v>857</v>
      </c>
      <c r="AD648" s="49"/>
    </row>
    <row r="649" spans="2:30" x14ac:dyDescent="0.15">
      <c r="B649" s="38" t="s">
        <v>0</v>
      </c>
      <c r="C649" s="39" t="s">
        <v>0</v>
      </c>
      <c r="D649" s="39"/>
      <c r="E649" s="39"/>
      <c r="F649" s="40"/>
      <c r="G649" s="40"/>
      <c r="H649" s="41"/>
      <c r="I649" s="42"/>
      <c r="J649" s="43"/>
      <c r="K649" s="41"/>
      <c r="L649" s="42"/>
      <c r="M649" s="43"/>
      <c r="N649" s="41"/>
      <c r="O649" s="42"/>
      <c r="P649" s="43"/>
      <c r="Q649" s="41"/>
      <c r="R649" s="42"/>
      <c r="S649" s="43"/>
      <c r="T649" s="44"/>
      <c r="U649" s="45"/>
      <c r="V649" s="43"/>
      <c r="W649" s="44"/>
      <c r="X649" s="45"/>
      <c r="Y649" s="46"/>
      <c r="Z649" s="47"/>
      <c r="AA649" s="46"/>
      <c r="AB649" s="48"/>
      <c r="AC649" s="48"/>
      <c r="AD649" s="49"/>
    </row>
    <row r="650" spans="2:30" x14ac:dyDescent="0.15">
      <c r="B650" s="38" t="s">
        <v>1204</v>
      </c>
      <c r="C650" s="39" t="s">
        <v>813</v>
      </c>
      <c r="D650" s="39" t="s">
        <v>875</v>
      </c>
      <c r="E650" s="39"/>
      <c r="F650" s="40" t="s">
        <v>858</v>
      </c>
      <c r="G650" s="40" t="s">
        <v>865</v>
      </c>
      <c r="H650" s="41">
        <v>429600</v>
      </c>
      <c r="I650" s="42">
        <v>0</v>
      </c>
      <c r="J650" s="43">
        <v>0</v>
      </c>
      <c r="K650" s="41">
        <v>0</v>
      </c>
      <c r="L650" s="42">
        <v>104503</v>
      </c>
      <c r="M650" s="43">
        <v>24759</v>
      </c>
      <c r="N650" s="41">
        <v>129262</v>
      </c>
      <c r="O650" s="42">
        <v>0</v>
      </c>
      <c r="P650" s="43">
        <v>0</v>
      </c>
      <c r="Q650" s="41">
        <v>0</v>
      </c>
      <c r="R650" s="42">
        <v>15551</v>
      </c>
      <c r="S650" s="43">
        <v>9481</v>
      </c>
      <c r="T650" s="44">
        <v>25032</v>
      </c>
      <c r="U650" s="45">
        <v>120054</v>
      </c>
      <c r="V650" s="43">
        <v>34240</v>
      </c>
      <c r="W650" s="44">
        <v>154294</v>
      </c>
      <c r="X650" s="45">
        <v>275306</v>
      </c>
      <c r="Y650" s="46">
        <v>64.08</v>
      </c>
      <c r="Z650" s="47">
        <f t="shared" si="20"/>
        <v>309546</v>
      </c>
      <c r="AA650" s="46">
        <f t="shared" si="21"/>
        <v>72.05</v>
      </c>
      <c r="AB650" s="48" t="s">
        <v>874</v>
      </c>
      <c r="AC650" s="48" t="s">
        <v>857</v>
      </c>
      <c r="AD650" s="49"/>
    </row>
    <row r="651" spans="2:30" x14ac:dyDescent="0.15">
      <c r="B651" s="38" t="s">
        <v>814</v>
      </c>
      <c r="C651" s="39" t="s">
        <v>815</v>
      </c>
      <c r="D651" s="39" t="s">
        <v>875</v>
      </c>
      <c r="E651" s="39" t="s">
        <v>1221</v>
      </c>
      <c r="F651" s="40" t="s">
        <v>858</v>
      </c>
      <c r="G651" s="40" t="s">
        <v>865</v>
      </c>
      <c r="H651" s="41">
        <v>429600</v>
      </c>
      <c r="I651" s="42">
        <v>0</v>
      </c>
      <c r="J651" s="43">
        <v>0</v>
      </c>
      <c r="K651" s="41">
        <v>0</v>
      </c>
      <c r="L651" s="42">
        <v>104503</v>
      </c>
      <c r="M651" s="43">
        <v>24759</v>
      </c>
      <c r="N651" s="41">
        <v>129262</v>
      </c>
      <c r="O651" s="42">
        <v>0</v>
      </c>
      <c r="P651" s="43">
        <v>0</v>
      </c>
      <c r="Q651" s="41">
        <v>0</v>
      </c>
      <c r="R651" s="42">
        <v>15551</v>
      </c>
      <c r="S651" s="43">
        <v>9481</v>
      </c>
      <c r="T651" s="44">
        <v>25032</v>
      </c>
      <c r="U651" s="45">
        <v>120054</v>
      </c>
      <c r="V651" s="43">
        <v>34240</v>
      </c>
      <c r="W651" s="44">
        <v>154294</v>
      </c>
      <c r="X651" s="45">
        <v>275306</v>
      </c>
      <c r="Y651" s="46">
        <v>64.08</v>
      </c>
      <c r="Z651" s="47">
        <f t="shared" si="20"/>
        <v>309546</v>
      </c>
      <c r="AA651" s="46">
        <f t="shared" si="21"/>
        <v>72.05</v>
      </c>
      <c r="AB651" s="48" t="s">
        <v>874</v>
      </c>
      <c r="AC651" s="48" t="s">
        <v>857</v>
      </c>
      <c r="AD651" s="49"/>
    </row>
    <row r="652" spans="2:30" x14ac:dyDescent="0.15">
      <c r="B652" s="38" t="s">
        <v>0</v>
      </c>
      <c r="C652" s="39" t="s">
        <v>0</v>
      </c>
      <c r="D652" s="39"/>
      <c r="E652" s="39"/>
      <c r="F652" s="40"/>
      <c r="G652" s="40"/>
      <c r="H652" s="41"/>
      <c r="I652" s="42"/>
      <c r="J652" s="43"/>
      <c r="K652" s="41"/>
      <c r="L652" s="42"/>
      <c r="M652" s="43"/>
      <c r="N652" s="41"/>
      <c r="O652" s="42"/>
      <c r="P652" s="43"/>
      <c r="Q652" s="41"/>
      <c r="R652" s="42"/>
      <c r="S652" s="43"/>
      <c r="T652" s="44"/>
      <c r="U652" s="45"/>
      <c r="V652" s="43"/>
      <c r="W652" s="44"/>
      <c r="X652" s="45"/>
      <c r="Y652" s="46"/>
      <c r="Z652" s="47"/>
      <c r="AA652" s="46"/>
      <c r="AB652" s="48"/>
      <c r="AC652" s="48"/>
      <c r="AD652" s="49"/>
    </row>
    <row r="653" spans="2:30" x14ac:dyDescent="0.15">
      <c r="B653" s="38" t="s">
        <v>1205</v>
      </c>
      <c r="C653" s="39" t="s">
        <v>816</v>
      </c>
      <c r="D653" s="39" t="s">
        <v>909</v>
      </c>
      <c r="E653" s="39"/>
      <c r="F653" s="40" t="s">
        <v>860</v>
      </c>
      <c r="G653" s="40" t="s">
        <v>873</v>
      </c>
      <c r="H653" s="41">
        <v>40000</v>
      </c>
      <c r="I653" s="42">
        <v>0</v>
      </c>
      <c r="J653" s="43">
        <v>0</v>
      </c>
      <c r="K653" s="41">
        <v>0</v>
      </c>
      <c r="L653" s="42">
        <v>24867</v>
      </c>
      <c r="M653" s="43">
        <v>4880</v>
      </c>
      <c r="N653" s="41">
        <v>29747</v>
      </c>
      <c r="O653" s="42">
        <v>0</v>
      </c>
      <c r="P653" s="43">
        <v>0</v>
      </c>
      <c r="Q653" s="41">
        <v>0</v>
      </c>
      <c r="R653" s="42">
        <v>0</v>
      </c>
      <c r="S653" s="43">
        <v>861</v>
      </c>
      <c r="T653" s="44">
        <v>861</v>
      </c>
      <c r="U653" s="45">
        <v>24867</v>
      </c>
      <c r="V653" s="43">
        <v>5741</v>
      </c>
      <c r="W653" s="44">
        <v>30608</v>
      </c>
      <c r="X653" s="45">
        <v>9392</v>
      </c>
      <c r="Y653" s="46">
        <v>23.48</v>
      </c>
      <c r="Z653" s="47">
        <f t="shared" si="20"/>
        <v>15133</v>
      </c>
      <c r="AA653" s="46">
        <f t="shared" si="21"/>
        <v>37.83</v>
      </c>
      <c r="AB653" s="48" t="s">
        <v>874</v>
      </c>
      <c r="AC653" s="48" t="s">
        <v>857</v>
      </c>
      <c r="AD653" s="49"/>
    </row>
    <row r="654" spans="2:30" x14ac:dyDescent="0.15">
      <c r="B654" s="38" t="s">
        <v>817</v>
      </c>
      <c r="C654" s="39" t="s">
        <v>818</v>
      </c>
      <c r="D654" s="39" t="s">
        <v>909</v>
      </c>
      <c r="E654" s="39" t="s">
        <v>1220</v>
      </c>
      <c r="F654" s="40" t="s">
        <v>860</v>
      </c>
      <c r="G654" s="40" t="s">
        <v>873</v>
      </c>
      <c r="H654" s="41">
        <v>40000</v>
      </c>
      <c r="I654" s="42">
        <v>0</v>
      </c>
      <c r="J654" s="43">
        <v>0</v>
      </c>
      <c r="K654" s="41">
        <v>0</v>
      </c>
      <c r="L654" s="42">
        <v>24867</v>
      </c>
      <c r="M654" s="43">
        <v>4880</v>
      </c>
      <c r="N654" s="41">
        <v>29747</v>
      </c>
      <c r="O654" s="42">
        <v>0</v>
      </c>
      <c r="P654" s="43">
        <v>0</v>
      </c>
      <c r="Q654" s="41">
        <v>0</v>
      </c>
      <c r="R654" s="42">
        <v>0</v>
      </c>
      <c r="S654" s="43">
        <v>861</v>
      </c>
      <c r="T654" s="44">
        <v>861</v>
      </c>
      <c r="U654" s="45">
        <v>24867</v>
      </c>
      <c r="V654" s="43">
        <v>5741</v>
      </c>
      <c r="W654" s="44">
        <v>30608</v>
      </c>
      <c r="X654" s="45">
        <v>9392</v>
      </c>
      <c r="Y654" s="46">
        <v>23.48</v>
      </c>
      <c r="Z654" s="47">
        <f t="shared" si="20"/>
        <v>15133</v>
      </c>
      <c r="AA654" s="46">
        <f t="shared" si="21"/>
        <v>37.83</v>
      </c>
      <c r="AB654" s="48" t="s">
        <v>874</v>
      </c>
      <c r="AC654" s="48" t="s">
        <v>857</v>
      </c>
      <c r="AD654" s="49"/>
    </row>
    <row r="655" spans="2:30" x14ac:dyDescent="0.15">
      <c r="B655" s="38" t="s">
        <v>0</v>
      </c>
      <c r="C655" s="39" t="s">
        <v>0</v>
      </c>
      <c r="D655" s="39"/>
      <c r="E655" s="39"/>
      <c r="F655" s="40"/>
      <c r="G655" s="40"/>
      <c r="H655" s="41"/>
      <c r="I655" s="42"/>
      <c r="J655" s="43"/>
      <c r="K655" s="41"/>
      <c r="L655" s="42"/>
      <c r="M655" s="43"/>
      <c r="N655" s="41"/>
      <c r="O655" s="42"/>
      <c r="P655" s="43"/>
      <c r="Q655" s="41"/>
      <c r="R655" s="42"/>
      <c r="S655" s="43"/>
      <c r="T655" s="44"/>
      <c r="U655" s="45"/>
      <c r="V655" s="43"/>
      <c r="W655" s="44"/>
      <c r="X655" s="45"/>
      <c r="Y655" s="46"/>
      <c r="Z655" s="47"/>
      <c r="AA655" s="46"/>
      <c r="AB655" s="48"/>
      <c r="AC655" s="48"/>
      <c r="AD655" s="49"/>
    </row>
    <row r="656" spans="2:30" x14ac:dyDescent="0.15">
      <c r="B656" s="38" t="s">
        <v>1206</v>
      </c>
      <c r="C656" s="39" t="s">
        <v>819</v>
      </c>
      <c r="D656" s="39" t="s">
        <v>914</v>
      </c>
      <c r="E656" s="39"/>
      <c r="F656" s="40" t="s">
        <v>860</v>
      </c>
      <c r="G656" s="40" t="s">
        <v>866</v>
      </c>
      <c r="H656" s="41">
        <v>400500</v>
      </c>
      <c r="I656" s="42">
        <v>0</v>
      </c>
      <c r="J656" s="43">
        <v>0</v>
      </c>
      <c r="K656" s="41">
        <v>0</v>
      </c>
      <c r="L656" s="42">
        <v>26458</v>
      </c>
      <c r="M656" s="43">
        <v>5256</v>
      </c>
      <c r="N656" s="41">
        <v>31714</v>
      </c>
      <c r="O656" s="42">
        <v>0</v>
      </c>
      <c r="P656" s="43">
        <v>0</v>
      </c>
      <c r="Q656" s="41">
        <v>0</v>
      </c>
      <c r="R656" s="42">
        <v>1289</v>
      </c>
      <c r="S656" s="43">
        <v>20569</v>
      </c>
      <c r="T656" s="44">
        <v>21858</v>
      </c>
      <c r="U656" s="45">
        <v>27747</v>
      </c>
      <c r="V656" s="43">
        <v>25825</v>
      </c>
      <c r="W656" s="44">
        <v>53572</v>
      </c>
      <c r="X656" s="45">
        <v>346928</v>
      </c>
      <c r="Y656" s="46">
        <v>86.62</v>
      </c>
      <c r="Z656" s="47">
        <f t="shared" si="20"/>
        <v>372753</v>
      </c>
      <c r="AA656" s="46">
        <f t="shared" si="21"/>
        <v>93.07</v>
      </c>
      <c r="AB656" s="48" t="s">
        <v>874</v>
      </c>
      <c r="AC656" s="48" t="s">
        <v>857</v>
      </c>
      <c r="AD656" s="49"/>
    </row>
    <row r="657" spans="2:30" x14ac:dyDescent="0.15">
      <c r="B657" s="38" t="s">
        <v>820</v>
      </c>
      <c r="C657" s="39" t="s">
        <v>821</v>
      </c>
      <c r="D657" s="39" t="s">
        <v>914</v>
      </c>
      <c r="E657" s="39" t="s">
        <v>1220</v>
      </c>
      <c r="F657" s="40" t="s">
        <v>860</v>
      </c>
      <c r="G657" s="40" t="s">
        <v>866</v>
      </c>
      <c r="H657" s="41">
        <v>130000</v>
      </c>
      <c r="I657" s="42">
        <v>0</v>
      </c>
      <c r="J657" s="43">
        <v>0</v>
      </c>
      <c r="K657" s="41">
        <v>0</v>
      </c>
      <c r="L657" s="42">
        <v>7827</v>
      </c>
      <c r="M657" s="43">
        <v>1824</v>
      </c>
      <c r="N657" s="41">
        <v>9651</v>
      </c>
      <c r="O657" s="42">
        <v>0</v>
      </c>
      <c r="P657" s="43">
        <v>0</v>
      </c>
      <c r="Q657" s="41">
        <v>0</v>
      </c>
      <c r="R657" s="42">
        <v>361</v>
      </c>
      <c r="S657" s="43">
        <v>6262</v>
      </c>
      <c r="T657" s="44">
        <v>6623</v>
      </c>
      <c r="U657" s="45">
        <v>8188</v>
      </c>
      <c r="V657" s="43">
        <v>8086</v>
      </c>
      <c r="W657" s="44">
        <v>16274</v>
      </c>
      <c r="X657" s="45">
        <v>113726</v>
      </c>
      <c r="Y657" s="46">
        <v>87.48</v>
      </c>
      <c r="Z657" s="47">
        <f t="shared" si="20"/>
        <v>121812</v>
      </c>
      <c r="AA657" s="46">
        <f t="shared" si="21"/>
        <v>93.7</v>
      </c>
      <c r="AB657" s="48" t="s">
        <v>874</v>
      </c>
      <c r="AC657" s="48" t="s">
        <v>857</v>
      </c>
      <c r="AD657" s="49"/>
    </row>
    <row r="658" spans="2:30" x14ac:dyDescent="0.15">
      <c r="B658" s="38" t="s">
        <v>822</v>
      </c>
      <c r="C658" s="39" t="s">
        <v>823</v>
      </c>
      <c r="D658" s="39" t="s">
        <v>914</v>
      </c>
      <c r="E658" s="39" t="s">
        <v>1221</v>
      </c>
      <c r="F658" s="40" t="s">
        <v>860</v>
      </c>
      <c r="G658" s="40" t="s">
        <v>866</v>
      </c>
      <c r="H658" s="41">
        <v>270500</v>
      </c>
      <c r="I658" s="42">
        <v>0</v>
      </c>
      <c r="J658" s="43">
        <v>0</v>
      </c>
      <c r="K658" s="41">
        <v>0</v>
      </c>
      <c r="L658" s="42">
        <v>18631</v>
      </c>
      <c r="M658" s="43">
        <v>3432</v>
      </c>
      <c r="N658" s="41">
        <v>22063</v>
      </c>
      <c r="O658" s="42">
        <v>0</v>
      </c>
      <c r="P658" s="43">
        <v>0</v>
      </c>
      <c r="Q658" s="41">
        <v>0</v>
      </c>
      <c r="R658" s="42">
        <v>928</v>
      </c>
      <c r="S658" s="43">
        <v>14307</v>
      </c>
      <c r="T658" s="44">
        <v>15235</v>
      </c>
      <c r="U658" s="45">
        <v>19559</v>
      </c>
      <c r="V658" s="43">
        <v>17739</v>
      </c>
      <c r="W658" s="44">
        <v>37298</v>
      </c>
      <c r="X658" s="45">
        <v>233202</v>
      </c>
      <c r="Y658" s="46">
        <v>86.21</v>
      </c>
      <c r="Z658" s="47">
        <f t="shared" si="20"/>
        <v>250941</v>
      </c>
      <c r="AA658" s="46">
        <f t="shared" si="21"/>
        <v>92.77</v>
      </c>
      <c r="AB658" s="48" t="s">
        <v>874</v>
      </c>
      <c r="AC658" s="48" t="s">
        <v>857</v>
      </c>
      <c r="AD658" s="49"/>
    </row>
    <row r="659" spans="2:30" x14ac:dyDescent="0.15">
      <c r="B659" s="38" t="s">
        <v>0</v>
      </c>
      <c r="C659" s="39" t="s">
        <v>0</v>
      </c>
      <c r="D659" s="39"/>
      <c r="E659" s="39"/>
      <c r="F659" s="40"/>
      <c r="G659" s="40"/>
      <c r="H659" s="41"/>
      <c r="I659" s="42"/>
      <c r="J659" s="43"/>
      <c r="K659" s="41"/>
      <c r="L659" s="42"/>
      <c r="M659" s="43"/>
      <c r="N659" s="41"/>
      <c r="O659" s="42"/>
      <c r="P659" s="43"/>
      <c r="Q659" s="41"/>
      <c r="R659" s="42"/>
      <c r="S659" s="43"/>
      <c r="T659" s="44"/>
      <c r="U659" s="45"/>
      <c r="V659" s="43"/>
      <c r="W659" s="44"/>
      <c r="X659" s="45"/>
      <c r="Y659" s="46"/>
      <c r="Z659" s="47"/>
      <c r="AA659" s="46"/>
      <c r="AB659" s="48"/>
      <c r="AC659" s="48"/>
      <c r="AD659" s="49"/>
    </row>
    <row r="660" spans="2:30" x14ac:dyDescent="0.15">
      <c r="B660" s="38" t="s">
        <v>1207</v>
      </c>
      <c r="C660" s="39" t="s">
        <v>824</v>
      </c>
      <c r="D660" s="39" t="s">
        <v>911</v>
      </c>
      <c r="E660" s="39"/>
      <c r="F660" s="40" t="s">
        <v>859</v>
      </c>
      <c r="G660" s="40" t="s">
        <v>868</v>
      </c>
      <c r="H660" s="41">
        <v>1050000</v>
      </c>
      <c r="I660" s="42">
        <v>0</v>
      </c>
      <c r="J660" s="43">
        <v>0</v>
      </c>
      <c r="K660" s="41">
        <v>0</v>
      </c>
      <c r="L660" s="42">
        <v>655272</v>
      </c>
      <c r="M660" s="43">
        <v>98125</v>
      </c>
      <c r="N660" s="41">
        <v>753397</v>
      </c>
      <c r="O660" s="42">
        <v>0</v>
      </c>
      <c r="P660" s="43">
        <v>0</v>
      </c>
      <c r="Q660" s="41">
        <v>0</v>
      </c>
      <c r="R660" s="42">
        <v>132679</v>
      </c>
      <c r="S660" s="43">
        <v>33085</v>
      </c>
      <c r="T660" s="44">
        <v>165764</v>
      </c>
      <c r="U660" s="45">
        <v>787951</v>
      </c>
      <c r="V660" s="43">
        <v>131210</v>
      </c>
      <c r="W660" s="44">
        <v>919161</v>
      </c>
      <c r="X660" s="45">
        <v>130839</v>
      </c>
      <c r="Y660" s="46">
        <v>12.46</v>
      </c>
      <c r="Z660" s="47">
        <f t="shared" si="20"/>
        <v>262049</v>
      </c>
      <c r="AA660" s="46">
        <f t="shared" si="21"/>
        <v>24.96</v>
      </c>
      <c r="AB660" s="48" t="s">
        <v>887</v>
      </c>
      <c r="AC660" s="48" t="s">
        <v>857</v>
      </c>
      <c r="AD660" s="49"/>
    </row>
    <row r="661" spans="2:30" x14ac:dyDescent="0.15">
      <c r="B661" s="38" t="s">
        <v>825</v>
      </c>
      <c r="C661" s="39" t="s">
        <v>824</v>
      </c>
      <c r="D661" s="39" t="s">
        <v>911</v>
      </c>
      <c r="E661" s="39" t="s">
        <v>1221</v>
      </c>
      <c r="F661" s="40" t="s">
        <v>859</v>
      </c>
      <c r="G661" s="40" t="s">
        <v>868</v>
      </c>
      <c r="H661" s="41">
        <v>1050000</v>
      </c>
      <c r="I661" s="42">
        <v>0</v>
      </c>
      <c r="J661" s="43">
        <v>0</v>
      </c>
      <c r="K661" s="41">
        <v>0</v>
      </c>
      <c r="L661" s="42">
        <v>655272</v>
      </c>
      <c r="M661" s="43">
        <v>98125</v>
      </c>
      <c r="N661" s="41">
        <v>753397</v>
      </c>
      <c r="O661" s="42">
        <v>0</v>
      </c>
      <c r="P661" s="43">
        <v>0</v>
      </c>
      <c r="Q661" s="41">
        <v>0</v>
      </c>
      <c r="R661" s="42">
        <v>132679</v>
      </c>
      <c r="S661" s="43">
        <v>33085</v>
      </c>
      <c r="T661" s="44">
        <v>165764</v>
      </c>
      <c r="U661" s="45">
        <v>787951</v>
      </c>
      <c r="V661" s="43">
        <v>131210</v>
      </c>
      <c r="W661" s="44">
        <v>919161</v>
      </c>
      <c r="X661" s="45">
        <v>130839</v>
      </c>
      <c r="Y661" s="46">
        <v>12.46</v>
      </c>
      <c r="Z661" s="47">
        <f t="shared" si="20"/>
        <v>262049</v>
      </c>
      <c r="AA661" s="46">
        <f t="shared" si="21"/>
        <v>24.96</v>
      </c>
      <c r="AB661" s="48" t="s">
        <v>887</v>
      </c>
      <c r="AC661" s="48" t="s">
        <v>857</v>
      </c>
      <c r="AD661" s="49"/>
    </row>
    <row r="662" spans="2:30" x14ac:dyDescent="0.15">
      <c r="B662" s="38" t="s">
        <v>0</v>
      </c>
      <c r="C662" s="39" t="s">
        <v>0</v>
      </c>
      <c r="D662" s="39"/>
      <c r="E662" s="39"/>
      <c r="F662" s="40"/>
      <c r="G662" s="40"/>
      <c r="H662" s="41"/>
      <c r="I662" s="42"/>
      <c r="J662" s="43"/>
      <c r="K662" s="41"/>
      <c r="L662" s="42"/>
      <c r="M662" s="43"/>
      <c r="N662" s="41"/>
      <c r="O662" s="42"/>
      <c r="P662" s="43"/>
      <c r="Q662" s="41"/>
      <c r="R662" s="42"/>
      <c r="S662" s="43"/>
      <c r="T662" s="44"/>
      <c r="U662" s="45"/>
      <c r="V662" s="43"/>
      <c r="W662" s="44"/>
      <c r="X662" s="45"/>
      <c r="Y662" s="46"/>
      <c r="Z662" s="47"/>
      <c r="AA662" s="46"/>
      <c r="AB662" s="48"/>
      <c r="AC662" s="48"/>
      <c r="AD662" s="49"/>
    </row>
    <row r="663" spans="2:30" x14ac:dyDescent="0.15">
      <c r="B663" s="38" t="s">
        <v>1208</v>
      </c>
      <c r="C663" s="39" t="s">
        <v>826</v>
      </c>
      <c r="D663" s="39" t="s">
        <v>910</v>
      </c>
      <c r="E663" s="39"/>
      <c r="F663" s="40" t="s">
        <v>859</v>
      </c>
      <c r="G663" s="40" t="s">
        <v>873</v>
      </c>
      <c r="H663" s="41">
        <v>120000</v>
      </c>
      <c r="I663" s="42">
        <v>0</v>
      </c>
      <c r="J663" s="43">
        <v>0</v>
      </c>
      <c r="K663" s="41">
        <v>0</v>
      </c>
      <c r="L663" s="42">
        <v>94674</v>
      </c>
      <c r="M663" s="43">
        <v>17778</v>
      </c>
      <c r="N663" s="41">
        <v>112452</v>
      </c>
      <c r="O663" s="42">
        <v>0</v>
      </c>
      <c r="P663" s="43">
        <v>0</v>
      </c>
      <c r="Q663" s="41">
        <v>0</v>
      </c>
      <c r="R663" s="42">
        <v>1532</v>
      </c>
      <c r="S663" s="43">
        <v>3212</v>
      </c>
      <c r="T663" s="44">
        <v>4744</v>
      </c>
      <c r="U663" s="45">
        <v>96206</v>
      </c>
      <c r="V663" s="43">
        <v>20990</v>
      </c>
      <c r="W663" s="44">
        <v>117196</v>
      </c>
      <c r="X663" s="45">
        <v>2804</v>
      </c>
      <c r="Y663" s="46">
        <v>2.34</v>
      </c>
      <c r="Z663" s="47">
        <f t="shared" si="20"/>
        <v>23794</v>
      </c>
      <c r="AA663" s="46">
        <f t="shared" si="21"/>
        <v>19.829999999999998</v>
      </c>
      <c r="AB663" s="48" t="s">
        <v>874</v>
      </c>
      <c r="AC663" s="48" t="s">
        <v>857</v>
      </c>
      <c r="AD663" s="49"/>
    </row>
    <row r="664" spans="2:30" x14ac:dyDescent="0.15">
      <c r="B664" s="38" t="s">
        <v>827</v>
      </c>
      <c r="C664" s="39" t="s">
        <v>826</v>
      </c>
      <c r="D664" s="39" t="s">
        <v>910</v>
      </c>
      <c r="E664" s="39" t="s">
        <v>1221</v>
      </c>
      <c r="F664" s="40" t="s">
        <v>859</v>
      </c>
      <c r="G664" s="40" t="s">
        <v>873</v>
      </c>
      <c r="H664" s="41">
        <v>120000</v>
      </c>
      <c r="I664" s="42">
        <v>0</v>
      </c>
      <c r="J664" s="43">
        <v>0</v>
      </c>
      <c r="K664" s="41">
        <v>0</v>
      </c>
      <c r="L664" s="42">
        <v>94674</v>
      </c>
      <c r="M664" s="43">
        <v>17778</v>
      </c>
      <c r="N664" s="41">
        <v>112452</v>
      </c>
      <c r="O664" s="42">
        <v>0</v>
      </c>
      <c r="P664" s="43">
        <v>0</v>
      </c>
      <c r="Q664" s="41">
        <v>0</v>
      </c>
      <c r="R664" s="42">
        <v>1532</v>
      </c>
      <c r="S664" s="43">
        <v>3212</v>
      </c>
      <c r="T664" s="44">
        <v>4744</v>
      </c>
      <c r="U664" s="45">
        <v>96206</v>
      </c>
      <c r="V664" s="43">
        <v>20990</v>
      </c>
      <c r="W664" s="44">
        <v>117196</v>
      </c>
      <c r="X664" s="45">
        <v>2804</v>
      </c>
      <c r="Y664" s="46">
        <v>2.34</v>
      </c>
      <c r="Z664" s="47">
        <f t="shared" si="20"/>
        <v>23794</v>
      </c>
      <c r="AA664" s="46">
        <f t="shared" si="21"/>
        <v>19.829999999999998</v>
      </c>
      <c r="AB664" s="48" t="s">
        <v>874</v>
      </c>
      <c r="AC664" s="48" t="s">
        <v>857</v>
      </c>
      <c r="AD664" s="49"/>
    </row>
    <row r="665" spans="2:30" x14ac:dyDescent="0.15">
      <c r="B665" s="38" t="s">
        <v>0</v>
      </c>
      <c r="C665" s="39" t="s">
        <v>0</v>
      </c>
      <c r="D665" s="39"/>
      <c r="E665" s="39"/>
      <c r="F665" s="40"/>
      <c r="G665" s="40"/>
      <c r="H665" s="41"/>
      <c r="I665" s="42"/>
      <c r="J665" s="43"/>
      <c r="K665" s="41"/>
      <c r="L665" s="42"/>
      <c r="M665" s="43"/>
      <c r="N665" s="41"/>
      <c r="O665" s="42"/>
      <c r="P665" s="43"/>
      <c r="Q665" s="41"/>
      <c r="R665" s="42"/>
      <c r="S665" s="43"/>
      <c r="T665" s="44"/>
      <c r="U665" s="45"/>
      <c r="V665" s="43"/>
      <c r="W665" s="44"/>
      <c r="X665" s="45"/>
      <c r="Y665" s="46"/>
      <c r="Z665" s="47"/>
      <c r="AA665" s="46"/>
      <c r="AB665" s="48"/>
      <c r="AC665" s="48"/>
      <c r="AD665" s="49"/>
    </row>
    <row r="666" spans="2:30" x14ac:dyDescent="0.15">
      <c r="B666" s="38" t="s">
        <v>1209</v>
      </c>
      <c r="C666" s="39" t="s">
        <v>828</v>
      </c>
      <c r="D666" s="39" t="s">
        <v>886</v>
      </c>
      <c r="E666" s="39"/>
      <c r="F666" s="40" t="s">
        <v>860</v>
      </c>
      <c r="G666" s="40" t="s">
        <v>870</v>
      </c>
      <c r="H666" s="41">
        <v>750000</v>
      </c>
      <c r="I666" s="42">
        <v>0</v>
      </c>
      <c r="J666" s="43">
        <v>0</v>
      </c>
      <c r="K666" s="41">
        <v>0</v>
      </c>
      <c r="L666" s="42">
        <v>415831</v>
      </c>
      <c r="M666" s="43">
        <v>75927</v>
      </c>
      <c r="N666" s="41">
        <v>491758</v>
      </c>
      <c r="O666" s="42">
        <v>0</v>
      </c>
      <c r="P666" s="43">
        <v>0</v>
      </c>
      <c r="Q666" s="41">
        <v>0</v>
      </c>
      <c r="R666" s="42">
        <v>3530</v>
      </c>
      <c r="S666" s="43">
        <v>13937</v>
      </c>
      <c r="T666" s="44">
        <v>17467</v>
      </c>
      <c r="U666" s="45">
        <v>419361</v>
      </c>
      <c r="V666" s="43">
        <v>89864</v>
      </c>
      <c r="W666" s="44">
        <v>509225</v>
      </c>
      <c r="X666" s="45">
        <v>240775</v>
      </c>
      <c r="Y666" s="46">
        <v>32.1</v>
      </c>
      <c r="Z666" s="47">
        <f t="shared" si="20"/>
        <v>330639</v>
      </c>
      <c r="AA666" s="46">
        <f t="shared" si="21"/>
        <v>44.09</v>
      </c>
      <c r="AB666" s="48" t="s">
        <v>887</v>
      </c>
      <c r="AC666" s="48" t="s">
        <v>857</v>
      </c>
      <c r="AD666" s="49"/>
    </row>
    <row r="667" spans="2:30" x14ac:dyDescent="0.15">
      <c r="B667" s="38" t="s">
        <v>829</v>
      </c>
      <c r="C667" s="39" t="s">
        <v>830</v>
      </c>
      <c r="D667" s="39" t="s">
        <v>886</v>
      </c>
      <c r="E667" s="39" t="s">
        <v>1221</v>
      </c>
      <c r="F667" s="40" t="s">
        <v>860</v>
      </c>
      <c r="G667" s="40" t="s">
        <v>870</v>
      </c>
      <c r="H667" s="41">
        <v>750000</v>
      </c>
      <c r="I667" s="42">
        <v>0</v>
      </c>
      <c r="J667" s="43">
        <v>0</v>
      </c>
      <c r="K667" s="41">
        <v>0</v>
      </c>
      <c r="L667" s="42">
        <v>415831</v>
      </c>
      <c r="M667" s="43">
        <v>75927</v>
      </c>
      <c r="N667" s="41">
        <v>491758</v>
      </c>
      <c r="O667" s="42">
        <v>0</v>
      </c>
      <c r="P667" s="43">
        <v>0</v>
      </c>
      <c r="Q667" s="41">
        <v>0</v>
      </c>
      <c r="R667" s="42">
        <v>3530</v>
      </c>
      <c r="S667" s="43">
        <v>13937</v>
      </c>
      <c r="T667" s="44">
        <v>17467</v>
      </c>
      <c r="U667" s="45">
        <v>419361</v>
      </c>
      <c r="V667" s="43">
        <v>89864</v>
      </c>
      <c r="W667" s="44">
        <v>509225</v>
      </c>
      <c r="X667" s="45">
        <v>240775</v>
      </c>
      <c r="Y667" s="46">
        <v>32.1</v>
      </c>
      <c r="Z667" s="47">
        <f t="shared" si="20"/>
        <v>330639</v>
      </c>
      <c r="AA667" s="46">
        <f t="shared" si="21"/>
        <v>44.09</v>
      </c>
      <c r="AB667" s="48" t="s">
        <v>887</v>
      </c>
      <c r="AC667" s="48" t="s">
        <v>857</v>
      </c>
      <c r="AD667" s="49"/>
    </row>
    <row r="668" spans="2:30" x14ac:dyDescent="0.15">
      <c r="B668" s="38" t="s">
        <v>0</v>
      </c>
      <c r="C668" s="39" t="s">
        <v>0</v>
      </c>
      <c r="D668" s="39"/>
      <c r="E668" s="39"/>
      <c r="F668" s="40"/>
      <c r="G668" s="40"/>
      <c r="H668" s="41"/>
      <c r="I668" s="42"/>
      <c r="J668" s="43"/>
      <c r="K668" s="41"/>
      <c r="L668" s="42"/>
      <c r="M668" s="43"/>
      <c r="N668" s="41"/>
      <c r="O668" s="42"/>
      <c r="P668" s="43"/>
      <c r="Q668" s="41"/>
      <c r="R668" s="42"/>
      <c r="S668" s="43"/>
      <c r="T668" s="44"/>
      <c r="U668" s="45"/>
      <c r="V668" s="43"/>
      <c r="W668" s="44"/>
      <c r="X668" s="45"/>
      <c r="Y668" s="46"/>
      <c r="Z668" s="47"/>
      <c r="AA668" s="46"/>
      <c r="AB668" s="48"/>
      <c r="AC668" s="48"/>
      <c r="AD668" s="49"/>
    </row>
    <row r="669" spans="2:30" x14ac:dyDescent="0.15">
      <c r="B669" s="38" t="s">
        <v>1210</v>
      </c>
      <c r="C669" s="39" t="s">
        <v>831</v>
      </c>
      <c r="D669" s="39" t="s">
        <v>909</v>
      </c>
      <c r="E669" s="39"/>
      <c r="F669" s="40" t="s">
        <v>860</v>
      </c>
      <c r="G669" s="40" t="s">
        <v>870</v>
      </c>
      <c r="H669" s="41">
        <v>40000</v>
      </c>
      <c r="I669" s="42">
        <v>0</v>
      </c>
      <c r="J669" s="43">
        <v>0</v>
      </c>
      <c r="K669" s="41">
        <v>0</v>
      </c>
      <c r="L669" s="42">
        <v>0</v>
      </c>
      <c r="M669" s="43">
        <v>0</v>
      </c>
      <c r="N669" s="41">
        <v>0</v>
      </c>
      <c r="O669" s="42">
        <v>0</v>
      </c>
      <c r="P669" s="43">
        <v>0</v>
      </c>
      <c r="Q669" s="41">
        <v>0</v>
      </c>
      <c r="R669" s="42">
        <v>0</v>
      </c>
      <c r="S669" s="43">
        <v>0</v>
      </c>
      <c r="T669" s="44">
        <v>0</v>
      </c>
      <c r="U669" s="45">
        <v>0</v>
      </c>
      <c r="V669" s="43">
        <v>0</v>
      </c>
      <c r="W669" s="44">
        <v>0</v>
      </c>
      <c r="X669" s="45">
        <v>40000</v>
      </c>
      <c r="Y669" s="46">
        <v>100</v>
      </c>
      <c r="Z669" s="47">
        <f t="shared" si="20"/>
        <v>40000</v>
      </c>
      <c r="AA669" s="46">
        <f t="shared" si="21"/>
        <v>100</v>
      </c>
      <c r="AB669" s="48" t="s">
        <v>874</v>
      </c>
      <c r="AC669" s="48" t="s">
        <v>857</v>
      </c>
      <c r="AD669" s="49"/>
    </row>
    <row r="670" spans="2:30" x14ac:dyDescent="0.15">
      <c r="B670" s="38" t="s">
        <v>832</v>
      </c>
      <c r="C670" s="39" t="s">
        <v>833</v>
      </c>
      <c r="D670" s="39" t="s">
        <v>909</v>
      </c>
      <c r="E670" s="39" t="s">
        <v>1221</v>
      </c>
      <c r="F670" s="40" t="s">
        <v>860</v>
      </c>
      <c r="G670" s="40" t="s">
        <v>873</v>
      </c>
      <c r="H670" s="41">
        <v>40000</v>
      </c>
      <c r="I670" s="42">
        <v>0</v>
      </c>
      <c r="J670" s="43">
        <v>0</v>
      </c>
      <c r="K670" s="41">
        <v>0</v>
      </c>
      <c r="L670" s="42">
        <v>0</v>
      </c>
      <c r="M670" s="43">
        <v>0</v>
      </c>
      <c r="N670" s="41">
        <v>0</v>
      </c>
      <c r="O670" s="42">
        <v>0</v>
      </c>
      <c r="P670" s="43">
        <v>0</v>
      </c>
      <c r="Q670" s="41">
        <v>0</v>
      </c>
      <c r="R670" s="42">
        <v>0</v>
      </c>
      <c r="S670" s="43">
        <v>0</v>
      </c>
      <c r="T670" s="44">
        <v>0</v>
      </c>
      <c r="U670" s="45">
        <v>0</v>
      </c>
      <c r="V670" s="43">
        <v>0</v>
      </c>
      <c r="W670" s="44">
        <v>0</v>
      </c>
      <c r="X670" s="45">
        <v>40000</v>
      </c>
      <c r="Y670" s="46">
        <v>100</v>
      </c>
      <c r="Z670" s="47">
        <f t="shared" si="20"/>
        <v>40000</v>
      </c>
      <c r="AA670" s="46">
        <f t="shared" si="21"/>
        <v>100</v>
      </c>
      <c r="AB670" s="48" t="s">
        <v>874</v>
      </c>
      <c r="AC670" s="48" t="s">
        <v>857</v>
      </c>
      <c r="AD670" s="49"/>
    </row>
    <row r="671" spans="2:30" x14ac:dyDescent="0.15">
      <c r="B671" s="38" t="s">
        <v>0</v>
      </c>
      <c r="C671" s="39" t="s">
        <v>0</v>
      </c>
      <c r="D671" s="39"/>
      <c r="E671" s="39"/>
      <c r="F671" s="40"/>
      <c r="G671" s="40"/>
      <c r="H671" s="41"/>
      <c r="I671" s="42"/>
      <c r="J671" s="43"/>
      <c r="K671" s="41"/>
      <c r="L671" s="42"/>
      <c r="M671" s="43"/>
      <c r="N671" s="41"/>
      <c r="O671" s="42"/>
      <c r="P671" s="43"/>
      <c r="Q671" s="41"/>
      <c r="R671" s="42"/>
      <c r="S671" s="43"/>
      <c r="T671" s="44"/>
      <c r="U671" s="45"/>
      <c r="V671" s="43"/>
      <c r="W671" s="44"/>
      <c r="X671" s="45"/>
      <c r="Y671" s="46"/>
      <c r="Z671" s="47"/>
      <c r="AA671" s="46"/>
      <c r="AB671" s="48"/>
      <c r="AC671" s="48"/>
      <c r="AD671" s="49"/>
    </row>
    <row r="672" spans="2:30" x14ac:dyDescent="0.15">
      <c r="B672" s="38" t="s">
        <v>1211</v>
      </c>
      <c r="C672" s="39" t="s">
        <v>612</v>
      </c>
      <c r="D672" s="39" t="s">
        <v>896</v>
      </c>
      <c r="E672" s="39"/>
      <c r="F672" s="40" t="s">
        <v>859</v>
      </c>
      <c r="G672" s="40" t="s">
        <v>873</v>
      </c>
      <c r="H672" s="41">
        <v>1000000</v>
      </c>
      <c r="I672" s="42">
        <v>0</v>
      </c>
      <c r="J672" s="43">
        <v>0</v>
      </c>
      <c r="K672" s="41">
        <v>0</v>
      </c>
      <c r="L672" s="42">
        <v>526785</v>
      </c>
      <c r="M672" s="43">
        <v>96185</v>
      </c>
      <c r="N672" s="41">
        <v>622970</v>
      </c>
      <c r="O672" s="42">
        <v>0</v>
      </c>
      <c r="P672" s="43">
        <v>0</v>
      </c>
      <c r="Q672" s="41">
        <v>0</v>
      </c>
      <c r="R672" s="42">
        <v>0</v>
      </c>
      <c r="S672" s="43">
        <v>17656</v>
      </c>
      <c r="T672" s="44">
        <v>17656</v>
      </c>
      <c r="U672" s="45">
        <v>526785</v>
      </c>
      <c r="V672" s="43">
        <v>113841</v>
      </c>
      <c r="W672" s="44">
        <v>640626</v>
      </c>
      <c r="X672" s="45">
        <v>359374</v>
      </c>
      <c r="Y672" s="46">
        <v>35.94</v>
      </c>
      <c r="Z672" s="47">
        <f t="shared" si="20"/>
        <v>473215</v>
      </c>
      <c r="AA672" s="46">
        <f t="shared" si="21"/>
        <v>47.32</v>
      </c>
      <c r="AB672" s="48" t="s">
        <v>887</v>
      </c>
      <c r="AC672" s="48" t="s">
        <v>857</v>
      </c>
      <c r="AD672" s="49"/>
    </row>
    <row r="673" spans="2:30" x14ac:dyDescent="0.15">
      <c r="B673" s="38" t="s">
        <v>834</v>
      </c>
      <c r="C673" s="39" t="s">
        <v>835</v>
      </c>
      <c r="D673" s="39" t="s">
        <v>896</v>
      </c>
      <c r="E673" s="39" t="s">
        <v>1221</v>
      </c>
      <c r="F673" s="40" t="s">
        <v>859</v>
      </c>
      <c r="G673" s="40" t="s">
        <v>873</v>
      </c>
      <c r="H673" s="41">
        <v>1000000</v>
      </c>
      <c r="I673" s="42">
        <v>0</v>
      </c>
      <c r="J673" s="43">
        <v>0</v>
      </c>
      <c r="K673" s="41">
        <v>0</v>
      </c>
      <c r="L673" s="42">
        <v>526785</v>
      </c>
      <c r="M673" s="43">
        <v>96185</v>
      </c>
      <c r="N673" s="41">
        <v>622970</v>
      </c>
      <c r="O673" s="42">
        <v>0</v>
      </c>
      <c r="P673" s="43">
        <v>0</v>
      </c>
      <c r="Q673" s="41">
        <v>0</v>
      </c>
      <c r="R673" s="42">
        <v>0</v>
      </c>
      <c r="S673" s="43">
        <v>17656</v>
      </c>
      <c r="T673" s="44">
        <v>17656</v>
      </c>
      <c r="U673" s="45">
        <v>526785</v>
      </c>
      <c r="V673" s="43">
        <v>113841</v>
      </c>
      <c r="W673" s="44">
        <v>640626</v>
      </c>
      <c r="X673" s="45">
        <v>359374</v>
      </c>
      <c r="Y673" s="46">
        <v>35.94</v>
      </c>
      <c r="Z673" s="47">
        <f t="shared" si="20"/>
        <v>473215</v>
      </c>
      <c r="AA673" s="46">
        <f t="shared" si="21"/>
        <v>47.32</v>
      </c>
      <c r="AB673" s="48" t="s">
        <v>887</v>
      </c>
      <c r="AC673" s="48" t="s">
        <v>857</v>
      </c>
      <c r="AD673" s="49"/>
    </row>
    <row r="674" spans="2:30" x14ac:dyDescent="0.15">
      <c r="B674" s="38" t="s">
        <v>0</v>
      </c>
      <c r="C674" s="39" t="s">
        <v>0</v>
      </c>
      <c r="D674" s="39"/>
      <c r="E674" s="39"/>
      <c r="F674" s="40"/>
      <c r="G674" s="40"/>
      <c r="H674" s="41"/>
      <c r="I674" s="42"/>
      <c r="J674" s="43"/>
      <c r="K674" s="41"/>
      <c r="L674" s="42"/>
      <c r="M674" s="43"/>
      <c r="N674" s="41"/>
      <c r="O674" s="42"/>
      <c r="P674" s="43"/>
      <c r="Q674" s="41"/>
      <c r="R674" s="42"/>
      <c r="S674" s="43"/>
      <c r="T674" s="44"/>
      <c r="U674" s="45"/>
      <c r="V674" s="43"/>
      <c r="W674" s="44"/>
      <c r="X674" s="45"/>
      <c r="Y674" s="46"/>
      <c r="Z674" s="47"/>
      <c r="AA674" s="46"/>
      <c r="AB674" s="48"/>
      <c r="AC674" s="48"/>
      <c r="AD674" s="49"/>
    </row>
    <row r="675" spans="2:30" x14ac:dyDescent="0.15">
      <c r="B675" s="38" t="s">
        <v>1212</v>
      </c>
      <c r="C675" s="39" t="s">
        <v>836</v>
      </c>
      <c r="D675" s="39" t="s">
        <v>896</v>
      </c>
      <c r="E675" s="39"/>
      <c r="F675" s="40" t="s">
        <v>859</v>
      </c>
      <c r="G675" s="40" t="s">
        <v>873</v>
      </c>
      <c r="H675" s="41">
        <v>830000</v>
      </c>
      <c r="I675" s="42">
        <v>0</v>
      </c>
      <c r="J675" s="43">
        <v>0</v>
      </c>
      <c r="K675" s="41">
        <v>0</v>
      </c>
      <c r="L675" s="42">
        <v>0</v>
      </c>
      <c r="M675" s="43">
        <v>0</v>
      </c>
      <c r="N675" s="41">
        <v>0</v>
      </c>
      <c r="O675" s="42">
        <v>770000</v>
      </c>
      <c r="P675" s="43">
        <v>0</v>
      </c>
      <c r="Q675" s="41">
        <v>770000</v>
      </c>
      <c r="R675" s="42">
        <v>0</v>
      </c>
      <c r="S675" s="43">
        <v>0</v>
      </c>
      <c r="T675" s="44">
        <v>0</v>
      </c>
      <c r="U675" s="45">
        <v>770000</v>
      </c>
      <c r="V675" s="43">
        <v>0</v>
      </c>
      <c r="W675" s="44">
        <v>770000</v>
      </c>
      <c r="X675" s="45">
        <v>60000</v>
      </c>
      <c r="Y675" s="46">
        <v>7.23</v>
      </c>
      <c r="Z675" s="47">
        <f t="shared" si="20"/>
        <v>60000</v>
      </c>
      <c r="AA675" s="46">
        <f t="shared" si="21"/>
        <v>7.23</v>
      </c>
      <c r="AB675" s="48" t="s">
        <v>887</v>
      </c>
      <c r="AC675" s="48" t="s">
        <v>888</v>
      </c>
      <c r="AD675" s="49"/>
    </row>
    <row r="676" spans="2:30" x14ac:dyDescent="0.15">
      <c r="B676" s="38" t="s">
        <v>837</v>
      </c>
      <c r="C676" s="39" t="s">
        <v>838</v>
      </c>
      <c r="D676" s="39" t="s">
        <v>896</v>
      </c>
      <c r="E676" s="39" t="s">
        <v>1221</v>
      </c>
      <c r="F676" s="40" t="s">
        <v>859</v>
      </c>
      <c r="G676" s="40" t="s">
        <v>873</v>
      </c>
      <c r="H676" s="41">
        <v>830000</v>
      </c>
      <c r="I676" s="42">
        <v>0</v>
      </c>
      <c r="J676" s="43">
        <v>0</v>
      </c>
      <c r="K676" s="41">
        <v>0</v>
      </c>
      <c r="L676" s="42">
        <v>0</v>
      </c>
      <c r="M676" s="43">
        <v>0</v>
      </c>
      <c r="N676" s="41">
        <v>0</v>
      </c>
      <c r="O676" s="42">
        <v>770000</v>
      </c>
      <c r="P676" s="43">
        <v>0</v>
      </c>
      <c r="Q676" s="41">
        <v>770000</v>
      </c>
      <c r="R676" s="42">
        <v>0</v>
      </c>
      <c r="S676" s="43">
        <v>0</v>
      </c>
      <c r="T676" s="44">
        <v>0</v>
      </c>
      <c r="U676" s="45">
        <v>770000</v>
      </c>
      <c r="V676" s="43">
        <v>0</v>
      </c>
      <c r="W676" s="44">
        <v>770000</v>
      </c>
      <c r="X676" s="45">
        <v>60000</v>
      </c>
      <c r="Y676" s="46">
        <v>7.23</v>
      </c>
      <c r="Z676" s="47">
        <f t="shared" si="20"/>
        <v>60000</v>
      </c>
      <c r="AA676" s="46">
        <f t="shared" si="21"/>
        <v>7.23</v>
      </c>
      <c r="AB676" s="48" t="s">
        <v>887</v>
      </c>
      <c r="AC676" s="48" t="s">
        <v>888</v>
      </c>
      <c r="AD676" s="49"/>
    </row>
    <row r="677" spans="2:30" x14ac:dyDescent="0.15">
      <c r="B677" s="38" t="s">
        <v>0</v>
      </c>
      <c r="C677" s="39" t="s">
        <v>0</v>
      </c>
      <c r="D677" s="39"/>
      <c r="E677" s="39"/>
      <c r="F677" s="40"/>
      <c r="G677" s="40"/>
      <c r="H677" s="41"/>
      <c r="I677" s="42"/>
      <c r="J677" s="43"/>
      <c r="K677" s="41"/>
      <c r="L677" s="42"/>
      <c r="M677" s="43"/>
      <c r="N677" s="41"/>
      <c r="O677" s="42"/>
      <c r="P677" s="43"/>
      <c r="Q677" s="41"/>
      <c r="R677" s="42"/>
      <c r="S677" s="43"/>
      <c r="T677" s="44"/>
      <c r="U677" s="45"/>
      <c r="V677" s="43"/>
      <c r="W677" s="44"/>
      <c r="X677" s="45"/>
      <c r="Y677" s="46"/>
      <c r="Z677" s="47"/>
      <c r="AA677" s="46"/>
      <c r="AB677" s="48"/>
      <c r="AC677" s="48"/>
      <c r="AD677" s="49"/>
    </row>
    <row r="678" spans="2:30" x14ac:dyDescent="0.15">
      <c r="B678" s="38" t="s">
        <v>1213</v>
      </c>
      <c r="C678" s="39" t="s">
        <v>839</v>
      </c>
      <c r="D678" s="39" t="s">
        <v>883</v>
      </c>
      <c r="E678" s="39"/>
      <c r="F678" s="40" t="s">
        <v>860</v>
      </c>
      <c r="G678" s="40" t="s">
        <v>865</v>
      </c>
      <c r="H678" s="41">
        <v>322000</v>
      </c>
      <c r="I678" s="42">
        <v>240800</v>
      </c>
      <c r="J678" s="43">
        <v>0</v>
      </c>
      <c r="K678" s="41">
        <v>240800</v>
      </c>
      <c r="L678" s="42">
        <v>14175</v>
      </c>
      <c r="M678" s="43">
        <v>3317</v>
      </c>
      <c r="N678" s="41">
        <v>17492</v>
      </c>
      <c r="O678" s="42">
        <v>0</v>
      </c>
      <c r="P678" s="43">
        <v>0</v>
      </c>
      <c r="Q678" s="41">
        <v>0</v>
      </c>
      <c r="R678" s="42">
        <v>0</v>
      </c>
      <c r="S678" s="43">
        <v>1279</v>
      </c>
      <c r="T678" s="44">
        <v>1279</v>
      </c>
      <c r="U678" s="45">
        <v>254975</v>
      </c>
      <c r="V678" s="43">
        <v>4596</v>
      </c>
      <c r="W678" s="44">
        <v>259571</v>
      </c>
      <c r="X678" s="45">
        <v>62429</v>
      </c>
      <c r="Y678" s="46">
        <v>19.39</v>
      </c>
      <c r="Z678" s="47">
        <f t="shared" si="20"/>
        <v>67025</v>
      </c>
      <c r="AA678" s="46">
        <f t="shared" si="21"/>
        <v>20.82</v>
      </c>
      <c r="AB678" s="48" t="s">
        <v>874</v>
      </c>
      <c r="AC678" s="48" t="s">
        <v>857</v>
      </c>
      <c r="AD678" s="49"/>
    </row>
    <row r="679" spans="2:30" x14ac:dyDescent="0.15">
      <c r="B679" s="38" t="s">
        <v>840</v>
      </c>
      <c r="C679" s="39" t="s">
        <v>841</v>
      </c>
      <c r="D679" s="39" t="s">
        <v>883</v>
      </c>
      <c r="E679" s="39" t="s">
        <v>1221</v>
      </c>
      <c r="F679" s="40" t="s">
        <v>860</v>
      </c>
      <c r="G679" s="40" t="s">
        <v>865</v>
      </c>
      <c r="H679" s="41">
        <v>322000</v>
      </c>
      <c r="I679" s="42">
        <v>240800</v>
      </c>
      <c r="J679" s="43">
        <v>0</v>
      </c>
      <c r="K679" s="41">
        <v>240800</v>
      </c>
      <c r="L679" s="42">
        <v>14175</v>
      </c>
      <c r="M679" s="43">
        <v>3317</v>
      </c>
      <c r="N679" s="41">
        <v>17492</v>
      </c>
      <c r="O679" s="42">
        <v>0</v>
      </c>
      <c r="P679" s="43">
        <v>0</v>
      </c>
      <c r="Q679" s="41">
        <v>0</v>
      </c>
      <c r="R679" s="42">
        <v>0</v>
      </c>
      <c r="S679" s="43">
        <v>1279</v>
      </c>
      <c r="T679" s="44">
        <v>1279</v>
      </c>
      <c r="U679" s="45">
        <v>254975</v>
      </c>
      <c r="V679" s="43">
        <v>4596</v>
      </c>
      <c r="W679" s="44">
        <v>259571</v>
      </c>
      <c r="X679" s="45">
        <v>62429</v>
      </c>
      <c r="Y679" s="46">
        <v>19.39</v>
      </c>
      <c r="Z679" s="47">
        <f t="shared" si="20"/>
        <v>67025</v>
      </c>
      <c r="AA679" s="46">
        <f t="shared" si="21"/>
        <v>20.82</v>
      </c>
      <c r="AB679" s="48" t="s">
        <v>874</v>
      </c>
      <c r="AC679" s="48" t="s">
        <v>857</v>
      </c>
      <c r="AD679" s="49"/>
    </row>
    <row r="680" spans="2:30" x14ac:dyDescent="0.15">
      <c r="B680" s="38" t="s">
        <v>0</v>
      </c>
      <c r="C680" s="39" t="s">
        <v>0</v>
      </c>
      <c r="D680" s="39"/>
      <c r="E680" s="39"/>
      <c r="F680" s="40"/>
      <c r="G680" s="40"/>
      <c r="H680" s="41"/>
      <c r="I680" s="42"/>
      <c r="J680" s="43"/>
      <c r="K680" s="41"/>
      <c r="L680" s="42"/>
      <c r="M680" s="43"/>
      <c r="N680" s="41"/>
      <c r="O680" s="42"/>
      <c r="P680" s="43"/>
      <c r="Q680" s="41"/>
      <c r="R680" s="42"/>
      <c r="S680" s="43"/>
      <c r="T680" s="44"/>
      <c r="U680" s="45"/>
      <c r="V680" s="43"/>
      <c r="W680" s="44"/>
      <c r="X680" s="45"/>
      <c r="Y680" s="46"/>
      <c r="Z680" s="47"/>
      <c r="AA680" s="46"/>
      <c r="AB680" s="48"/>
      <c r="AC680" s="48"/>
      <c r="AD680" s="49"/>
    </row>
    <row r="681" spans="2:30" x14ac:dyDescent="0.15">
      <c r="B681" s="38" t="s">
        <v>1214</v>
      </c>
      <c r="C681" s="39" t="s">
        <v>842</v>
      </c>
      <c r="D681" s="39" t="s">
        <v>908</v>
      </c>
      <c r="E681" s="39"/>
      <c r="F681" s="40" t="s">
        <v>861</v>
      </c>
      <c r="G681" s="40" t="s">
        <v>865</v>
      </c>
      <c r="H681" s="41">
        <v>218000</v>
      </c>
      <c r="I681" s="42">
        <v>0</v>
      </c>
      <c r="J681" s="43">
        <v>0</v>
      </c>
      <c r="K681" s="41">
        <v>0</v>
      </c>
      <c r="L681" s="42">
        <v>42547</v>
      </c>
      <c r="M681" s="43">
        <v>9957</v>
      </c>
      <c r="N681" s="41">
        <v>52504</v>
      </c>
      <c r="O681" s="42">
        <v>52616</v>
      </c>
      <c r="P681" s="43">
        <v>0</v>
      </c>
      <c r="Q681" s="41">
        <v>52616</v>
      </c>
      <c r="R681" s="42">
        <v>10252</v>
      </c>
      <c r="S681" s="43">
        <v>3841</v>
      </c>
      <c r="T681" s="44">
        <v>14093</v>
      </c>
      <c r="U681" s="45">
        <v>105415</v>
      </c>
      <c r="V681" s="43">
        <v>13798</v>
      </c>
      <c r="W681" s="44">
        <v>119213</v>
      </c>
      <c r="X681" s="45">
        <v>98787</v>
      </c>
      <c r="Y681" s="46">
        <v>45.32</v>
      </c>
      <c r="Z681" s="47">
        <f t="shared" si="20"/>
        <v>112585</v>
      </c>
      <c r="AA681" s="46">
        <f t="shared" si="21"/>
        <v>51.64</v>
      </c>
      <c r="AB681" s="48" t="s">
        <v>874</v>
      </c>
      <c r="AC681" s="48" t="s">
        <v>857</v>
      </c>
      <c r="AD681" s="49"/>
    </row>
    <row r="682" spans="2:30" x14ac:dyDescent="0.15">
      <c r="B682" s="38" t="s">
        <v>843</v>
      </c>
      <c r="C682" s="39" t="s">
        <v>844</v>
      </c>
      <c r="D682" s="39" t="s">
        <v>908</v>
      </c>
      <c r="E682" s="39" t="s">
        <v>1221</v>
      </c>
      <c r="F682" s="40" t="s">
        <v>861</v>
      </c>
      <c r="G682" s="40" t="s">
        <v>865</v>
      </c>
      <c r="H682" s="41">
        <v>218000</v>
      </c>
      <c r="I682" s="42">
        <v>0</v>
      </c>
      <c r="J682" s="43">
        <v>0</v>
      </c>
      <c r="K682" s="41">
        <v>0</v>
      </c>
      <c r="L682" s="42">
        <v>42547</v>
      </c>
      <c r="M682" s="43">
        <v>9957</v>
      </c>
      <c r="N682" s="41">
        <v>52504</v>
      </c>
      <c r="O682" s="42">
        <v>52616</v>
      </c>
      <c r="P682" s="43">
        <v>0</v>
      </c>
      <c r="Q682" s="41">
        <v>52616</v>
      </c>
      <c r="R682" s="42">
        <v>10252</v>
      </c>
      <c r="S682" s="43">
        <v>3841</v>
      </c>
      <c r="T682" s="44">
        <v>14093</v>
      </c>
      <c r="U682" s="45">
        <v>105415</v>
      </c>
      <c r="V682" s="43">
        <v>13798</v>
      </c>
      <c r="W682" s="44">
        <v>119213</v>
      </c>
      <c r="X682" s="45">
        <v>98787</v>
      </c>
      <c r="Y682" s="46">
        <v>45.32</v>
      </c>
      <c r="Z682" s="47">
        <f t="shared" si="20"/>
        <v>112585</v>
      </c>
      <c r="AA682" s="46">
        <f t="shared" si="21"/>
        <v>51.64</v>
      </c>
      <c r="AB682" s="48" t="s">
        <v>874</v>
      </c>
      <c r="AC682" s="48" t="s">
        <v>857</v>
      </c>
      <c r="AD682" s="49"/>
    </row>
    <row r="683" spans="2:30" x14ac:dyDescent="0.15">
      <c r="B683" s="38" t="s">
        <v>0</v>
      </c>
      <c r="C683" s="39" t="s">
        <v>0</v>
      </c>
      <c r="D683" s="39"/>
      <c r="E683" s="39"/>
      <c r="F683" s="40"/>
      <c r="G683" s="40"/>
      <c r="H683" s="41"/>
      <c r="I683" s="42"/>
      <c r="J683" s="43"/>
      <c r="K683" s="41"/>
      <c r="L683" s="42"/>
      <c r="M683" s="43"/>
      <c r="N683" s="41"/>
      <c r="O683" s="42"/>
      <c r="P683" s="43"/>
      <c r="Q683" s="41"/>
      <c r="R683" s="42"/>
      <c r="S683" s="43"/>
      <c r="T683" s="44"/>
      <c r="U683" s="45"/>
      <c r="V683" s="43"/>
      <c r="W683" s="44"/>
      <c r="X683" s="45"/>
      <c r="Y683" s="46"/>
      <c r="Z683" s="47"/>
      <c r="AA683" s="46"/>
      <c r="AB683" s="48"/>
      <c r="AC683" s="48"/>
      <c r="AD683" s="49"/>
    </row>
    <row r="684" spans="2:30" x14ac:dyDescent="0.15">
      <c r="B684" s="38" t="s">
        <v>1215</v>
      </c>
      <c r="C684" s="39" t="s">
        <v>845</v>
      </c>
      <c r="D684" s="39" t="s">
        <v>897</v>
      </c>
      <c r="E684" s="39"/>
      <c r="F684" s="40" t="s">
        <v>861</v>
      </c>
      <c r="G684" s="40" t="s">
        <v>868</v>
      </c>
      <c r="H684" s="41">
        <v>900000</v>
      </c>
      <c r="I684" s="42">
        <v>0</v>
      </c>
      <c r="J684" s="43">
        <v>0</v>
      </c>
      <c r="K684" s="41">
        <v>0</v>
      </c>
      <c r="L684" s="42">
        <v>376381</v>
      </c>
      <c r="M684" s="43">
        <v>56362</v>
      </c>
      <c r="N684" s="41">
        <v>432743</v>
      </c>
      <c r="O684" s="42">
        <v>0</v>
      </c>
      <c r="P684" s="43">
        <v>0</v>
      </c>
      <c r="Q684" s="41">
        <v>0</v>
      </c>
      <c r="R684" s="42">
        <v>0</v>
      </c>
      <c r="S684" s="43">
        <v>19001</v>
      </c>
      <c r="T684" s="44">
        <v>19001</v>
      </c>
      <c r="U684" s="45">
        <v>376381</v>
      </c>
      <c r="V684" s="43">
        <v>75363</v>
      </c>
      <c r="W684" s="44">
        <v>451744</v>
      </c>
      <c r="X684" s="45">
        <v>448256</v>
      </c>
      <c r="Y684" s="46">
        <v>49.81</v>
      </c>
      <c r="Z684" s="47">
        <f t="shared" si="20"/>
        <v>523619</v>
      </c>
      <c r="AA684" s="46">
        <f t="shared" si="21"/>
        <v>58.18</v>
      </c>
      <c r="AB684" s="48" t="s">
        <v>887</v>
      </c>
      <c r="AC684" s="48" t="s">
        <v>857</v>
      </c>
      <c r="AD684" s="49"/>
    </row>
    <row r="685" spans="2:30" x14ac:dyDescent="0.15">
      <c r="B685" s="38" t="s">
        <v>846</v>
      </c>
      <c r="C685" s="39" t="s">
        <v>845</v>
      </c>
      <c r="D685" s="39" t="s">
        <v>897</v>
      </c>
      <c r="E685" s="39" t="s">
        <v>1221</v>
      </c>
      <c r="F685" s="40" t="s">
        <v>861</v>
      </c>
      <c r="G685" s="40" t="s">
        <v>868</v>
      </c>
      <c r="H685" s="41">
        <v>900000</v>
      </c>
      <c r="I685" s="42">
        <v>0</v>
      </c>
      <c r="J685" s="43">
        <v>0</v>
      </c>
      <c r="K685" s="41">
        <v>0</v>
      </c>
      <c r="L685" s="42">
        <v>376381</v>
      </c>
      <c r="M685" s="43">
        <v>56362</v>
      </c>
      <c r="N685" s="41">
        <v>432743</v>
      </c>
      <c r="O685" s="42">
        <v>0</v>
      </c>
      <c r="P685" s="43">
        <v>0</v>
      </c>
      <c r="Q685" s="41">
        <v>0</v>
      </c>
      <c r="R685" s="42">
        <v>0</v>
      </c>
      <c r="S685" s="43">
        <v>19001</v>
      </c>
      <c r="T685" s="44">
        <v>19001</v>
      </c>
      <c r="U685" s="45">
        <v>376381</v>
      </c>
      <c r="V685" s="43">
        <v>75363</v>
      </c>
      <c r="W685" s="44">
        <v>451744</v>
      </c>
      <c r="X685" s="45">
        <v>448256</v>
      </c>
      <c r="Y685" s="46">
        <v>49.81</v>
      </c>
      <c r="Z685" s="47">
        <f t="shared" si="20"/>
        <v>523619</v>
      </c>
      <c r="AA685" s="46">
        <f t="shared" si="21"/>
        <v>58.18</v>
      </c>
      <c r="AB685" s="48" t="s">
        <v>887</v>
      </c>
      <c r="AC685" s="48" t="s">
        <v>857</v>
      </c>
      <c r="AD685" s="49"/>
    </row>
    <row r="686" spans="2:30" x14ac:dyDescent="0.15">
      <c r="B686" s="38" t="s">
        <v>0</v>
      </c>
      <c r="C686" s="39" t="s">
        <v>0</v>
      </c>
      <c r="D686" s="39"/>
      <c r="E686" s="39"/>
      <c r="F686" s="40"/>
      <c r="G686" s="40"/>
      <c r="H686" s="41"/>
      <c r="I686" s="42"/>
      <c r="J686" s="43"/>
      <c r="K686" s="41"/>
      <c r="L686" s="42"/>
      <c r="M686" s="43"/>
      <c r="N686" s="41"/>
      <c r="O686" s="42"/>
      <c r="P686" s="43"/>
      <c r="Q686" s="41"/>
      <c r="R686" s="42"/>
      <c r="S686" s="43"/>
      <c r="T686" s="44"/>
      <c r="U686" s="45"/>
      <c r="V686" s="43"/>
      <c r="W686" s="44"/>
      <c r="X686" s="45"/>
      <c r="Y686" s="46"/>
      <c r="Z686" s="47"/>
      <c r="AA686" s="46"/>
      <c r="AB686" s="48"/>
      <c r="AC686" s="48"/>
      <c r="AD686" s="49"/>
    </row>
    <row r="687" spans="2:30" x14ac:dyDescent="0.15">
      <c r="B687" s="38" t="s">
        <v>1216</v>
      </c>
      <c r="C687" s="39" t="s">
        <v>847</v>
      </c>
      <c r="D687" s="39" t="s">
        <v>905</v>
      </c>
      <c r="E687" s="39"/>
      <c r="F687" s="40" t="s">
        <v>861</v>
      </c>
      <c r="G687" s="40" t="s">
        <v>873</v>
      </c>
      <c r="H687" s="41">
        <v>930000</v>
      </c>
      <c r="I687" s="42">
        <v>0</v>
      </c>
      <c r="J687" s="43">
        <v>0</v>
      </c>
      <c r="K687" s="41">
        <v>0</v>
      </c>
      <c r="L687" s="42">
        <v>576591</v>
      </c>
      <c r="M687" s="43">
        <v>105278</v>
      </c>
      <c r="N687" s="41">
        <v>681869</v>
      </c>
      <c r="O687" s="42">
        <v>0</v>
      </c>
      <c r="P687" s="43">
        <v>0</v>
      </c>
      <c r="Q687" s="41">
        <v>0</v>
      </c>
      <c r="R687" s="42">
        <v>0</v>
      </c>
      <c r="S687" s="43">
        <v>19325</v>
      </c>
      <c r="T687" s="44">
        <v>19325</v>
      </c>
      <c r="U687" s="45">
        <v>576591</v>
      </c>
      <c r="V687" s="43">
        <v>124603</v>
      </c>
      <c r="W687" s="44">
        <v>701194</v>
      </c>
      <c r="X687" s="45">
        <v>228806</v>
      </c>
      <c r="Y687" s="46">
        <v>24.6</v>
      </c>
      <c r="Z687" s="47">
        <f t="shared" si="20"/>
        <v>353409</v>
      </c>
      <c r="AA687" s="46">
        <f t="shared" si="21"/>
        <v>38</v>
      </c>
      <c r="AB687" s="48" t="s">
        <v>887</v>
      </c>
      <c r="AC687" s="48" t="s">
        <v>857</v>
      </c>
      <c r="AD687" s="49"/>
    </row>
    <row r="688" spans="2:30" x14ac:dyDescent="0.15">
      <c r="B688" s="38" t="s">
        <v>848</v>
      </c>
      <c r="C688" s="39" t="s">
        <v>847</v>
      </c>
      <c r="D688" s="39" t="s">
        <v>905</v>
      </c>
      <c r="E688" s="39" t="s">
        <v>1221</v>
      </c>
      <c r="F688" s="40" t="s">
        <v>861</v>
      </c>
      <c r="G688" s="40" t="s">
        <v>873</v>
      </c>
      <c r="H688" s="41">
        <v>930000</v>
      </c>
      <c r="I688" s="42">
        <v>0</v>
      </c>
      <c r="J688" s="43">
        <v>0</v>
      </c>
      <c r="K688" s="41">
        <v>0</v>
      </c>
      <c r="L688" s="42">
        <v>576591</v>
      </c>
      <c r="M688" s="43">
        <v>105278</v>
      </c>
      <c r="N688" s="41">
        <v>681869</v>
      </c>
      <c r="O688" s="42">
        <v>0</v>
      </c>
      <c r="P688" s="43">
        <v>0</v>
      </c>
      <c r="Q688" s="41">
        <v>0</v>
      </c>
      <c r="R688" s="42">
        <v>0</v>
      </c>
      <c r="S688" s="43">
        <v>19325</v>
      </c>
      <c r="T688" s="44">
        <v>19325</v>
      </c>
      <c r="U688" s="45">
        <v>576591</v>
      </c>
      <c r="V688" s="43">
        <v>124603</v>
      </c>
      <c r="W688" s="44">
        <v>701194</v>
      </c>
      <c r="X688" s="45">
        <v>228806</v>
      </c>
      <c r="Y688" s="46">
        <v>24.6</v>
      </c>
      <c r="Z688" s="47">
        <f t="shared" si="20"/>
        <v>353409</v>
      </c>
      <c r="AA688" s="46">
        <f t="shared" si="21"/>
        <v>38</v>
      </c>
      <c r="AB688" s="48" t="s">
        <v>887</v>
      </c>
      <c r="AC688" s="48" t="s">
        <v>857</v>
      </c>
      <c r="AD688" s="49"/>
    </row>
    <row r="689" spans="2:30" x14ac:dyDescent="0.15">
      <c r="B689" s="38" t="s">
        <v>0</v>
      </c>
      <c r="C689" s="39" t="s">
        <v>0</v>
      </c>
      <c r="D689" s="39"/>
      <c r="E689" s="39"/>
      <c r="F689" s="40"/>
      <c r="G689" s="40"/>
      <c r="H689" s="41"/>
      <c r="I689" s="42"/>
      <c r="J689" s="43"/>
      <c r="K689" s="41"/>
      <c r="L689" s="42"/>
      <c r="M689" s="43"/>
      <c r="N689" s="41"/>
      <c r="O689" s="42"/>
      <c r="P689" s="43"/>
      <c r="Q689" s="41"/>
      <c r="R689" s="42"/>
      <c r="S689" s="43"/>
      <c r="T689" s="44"/>
      <c r="U689" s="45"/>
      <c r="V689" s="43"/>
      <c r="W689" s="44"/>
      <c r="X689" s="45"/>
      <c r="Y689" s="46"/>
      <c r="Z689" s="47"/>
      <c r="AA689" s="46"/>
      <c r="AB689" s="48"/>
      <c r="AC689" s="48"/>
      <c r="AD689" s="49"/>
    </row>
    <row r="690" spans="2:30" x14ac:dyDescent="0.15">
      <c r="B690" s="38" t="s">
        <v>1217</v>
      </c>
      <c r="C690" s="39" t="s">
        <v>849</v>
      </c>
      <c r="D690" s="39" t="s">
        <v>902</v>
      </c>
      <c r="E690" s="39"/>
      <c r="F690" s="40" t="s">
        <v>859</v>
      </c>
      <c r="G690" s="40" t="s">
        <v>867</v>
      </c>
      <c r="H690" s="41">
        <v>300000</v>
      </c>
      <c r="I690" s="42">
        <v>0</v>
      </c>
      <c r="J690" s="43">
        <v>0</v>
      </c>
      <c r="K690" s="41">
        <v>0</v>
      </c>
      <c r="L690" s="42">
        <v>93758</v>
      </c>
      <c r="M690" s="43">
        <v>14041</v>
      </c>
      <c r="N690" s="41">
        <v>107799</v>
      </c>
      <c r="O690" s="42">
        <v>0</v>
      </c>
      <c r="P690" s="43">
        <v>0</v>
      </c>
      <c r="Q690" s="41">
        <v>0</v>
      </c>
      <c r="R690" s="42">
        <v>1270</v>
      </c>
      <c r="S690" s="43">
        <v>4736</v>
      </c>
      <c r="T690" s="44">
        <v>6006</v>
      </c>
      <c r="U690" s="45">
        <v>95028</v>
      </c>
      <c r="V690" s="43">
        <v>18777</v>
      </c>
      <c r="W690" s="44">
        <v>113805</v>
      </c>
      <c r="X690" s="45">
        <v>186195</v>
      </c>
      <c r="Y690" s="46">
        <v>62.07</v>
      </c>
      <c r="Z690" s="47">
        <f t="shared" si="20"/>
        <v>204972</v>
      </c>
      <c r="AA690" s="46">
        <f t="shared" si="21"/>
        <v>68.319999999999993</v>
      </c>
      <c r="AB690" s="48" t="s">
        <v>874</v>
      </c>
      <c r="AC690" s="48" t="s">
        <v>857</v>
      </c>
      <c r="AD690" s="49"/>
    </row>
    <row r="691" spans="2:30" x14ac:dyDescent="0.15">
      <c r="B691" s="38" t="s">
        <v>850</v>
      </c>
      <c r="C691" s="39" t="s">
        <v>851</v>
      </c>
      <c r="D691" s="39" t="s">
        <v>902</v>
      </c>
      <c r="E691" s="39" t="s">
        <v>1221</v>
      </c>
      <c r="F691" s="40" t="s">
        <v>859</v>
      </c>
      <c r="G691" s="40" t="s">
        <v>867</v>
      </c>
      <c r="H691" s="41">
        <v>300000</v>
      </c>
      <c r="I691" s="42">
        <v>0</v>
      </c>
      <c r="J691" s="43">
        <v>0</v>
      </c>
      <c r="K691" s="41">
        <v>0</v>
      </c>
      <c r="L691" s="42">
        <v>93758</v>
      </c>
      <c r="M691" s="43">
        <v>14041</v>
      </c>
      <c r="N691" s="41">
        <v>107799</v>
      </c>
      <c r="O691" s="42">
        <v>0</v>
      </c>
      <c r="P691" s="43">
        <v>0</v>
      </c>
      <c r="Q691" s="41">
        <v>0</v>
      </c>
      <c r="R691" s="42">
        <v>1270</v>
      </c>
      <c r="S691" s="43">
        <v>4736</v>
      </c>
      <c r="T691" s="44">
        <v>6006</v>
      </c>
      <c r="U691" s="45">
        <v>95028</v>
      </c>
      <c r="V691" s="43">
        <v>18777</v>
      </c>
      <c r="W691" s="44">
        <v>113805</v>
      </c>
      <c r="X691" s="45">
        <v>186195</v>
      </c>
      <c r="Y691" s="46">
        <v>62.07</v>
      </c>
      <c r="Z691" s="47">
        <f t="shared" si="20"/>
        <v>204972</v>
      </c>
      <c r="AA691" s="46">
        <f t="shared" si="21"/>
        <v>68.319999999999993</v>
      </c>
      <c r="AB691" s="48" t="s">
        <v>874</v>
      </c>
      <c r="AC691" s="48" t="s">
        <v>857</v>
      </c>
      <c r="AD691" s="49"/>
    </row>
    <row r="692" spans="2:30" x14ac:dyDescent="0.15">
      <c r="B692" s="38" t="s">
        <v>0</v>
      </c>
      <c r="C692" s="39" t="s">
        <v>0</v>
      </c>
      <c r="D692" s="39"/>
      <c r="E692" s="39"/>
      <c r="F692" s="40"/>
      <c r="G692" s="40"/>
      <c r="H692" s="41"/>
      <c r="I692" s="42"/>
      <c r="J692" s="43"/>
      <c r="K692" s="41"/>
      <c r="L692" s="42"/>
      <c r="M692" s="43"/>
      <c r="N692" s="41"/>
      <c r="O692" s="42"/>
      <c r="P692" s="43"/>
      <c r="Q692" s="41"/>
      <c r="R692" s="42"/>
      <c r="S692" s="43"/>
      <c r="T692" s="44"/>
      <c r="U692" s="45"/>
      <c r="V692" s="43"/>
      <c r="W692" s="44"/>
      <c r="X692" s="45"/>
      <c r="Y692" s="46"/>
      <c r="Z692" s="47"/>
      <c r="AA692" s="46"/>
      <c r="AB692" s="48"/>
      <c r="AC692" s="48"/>
      <c r="AD692" s="49"/>
    </row>
    <row r="693" spans="2:30" x14ac:dyDescent="0.15">
      <c r="B693" s="38" t="s">
        <v>1218</v>
      </c>
      <c r="C693" s="39" t="s">
        <v>852</v>
      </c>
      <c r="D693" s="39" t="s">
        <v>897</v>
      </c>
      <c r="E693" s="39"/>
      <c r="F693" s="40" t="s">
        <v>861</v>
      </c>
      <c r="G693" s="40" t="s">
        <v>869</v>
      </c>
      <c r="H693" s="41">
        <v>308750</v>
      </c>
      <c r="I693" s="42">
        <v>0</v>
      </c>
      <c r="J693" s="43">
        <v>0</v>
      </c>
      <c r="K693" s="41">
        <v>0</v>
      </c>
      <c r="L693" s="42">
        <v>3033</v>
      </c>
      <c r="M693" s="43">
        <v>453</v>
      </c>
      <c r="N693" s="41">
        <v>3486</v>
      </c>
      <c r="O693" s="42">
        <v>0</v>
      </c>
      <c r="P693" s="43">
        <v>0</v>
      </c>
      <c r="Q693" s="41">
        <v>0</v>
      </c>
      <c r="R693" s="42">
        <v>0</v>
      </c>
      <c r="S693" s="43">
        <v>154</v>
      </c>
      <c r="T693" s="44">
        <v>154</v>
      </c>
      <c r="U693" s="45">
        <v>3033</v>
      </c>
      <c r="V693" s="43">
        <v>607</v>
      </c>
      <c r="W693" s="44">
        <v>3640</v>
      </c>
      <c r="X693" s="45">
        <v>305110</v>
      </c>
      <c r="Y693" s="46">
        <v>98.82</v>
      </c>
      <c r="Z693" s="47">
        <f t="shared" si="20"/>
        <v>305717</v>
      </c>
      <c r="AA693" s="46">
        <f t="shared" si="21"/>
        <v>99.02</v>
      </c>
      <c r="AB693" s="48" t="s">
        <v>887</v>
      </c>
      <c r="AC693" s="48" t="s">
        <v>857</v>
      </c>
      <c r="AD693" s="49"/>
    </row>
    <row r="694" spans="2:30" x14ac:dyDescent="0.15">
      <c r="B694" s="38" t="s">
        <v>853</v>
      </c>
      <c r="C694" s="39" t="s">
        <v>852</v>
      </c>
      <c r="D694" s="39" t="s">
        <v>897</v>
      </c>
      <c r="E694" s="39" t="s">
        <v>1221</v>
      </c>
      <c r="F694" s="40" t="s">
        <v>861</v>
      </c>
      <c r="G694" s="40" t="s">
        <v>869</v>
      </c>
      <c r="H694" s="41">
        <v>308750</v>
      </c>
      <c r="I694" s="42">
        <v>0</v>
      </c>
      <c r="J694" s="43">
        <v>0</v>
      </c>
      <c r="K694" s="41">
        <v>0</v>
      </c>
      <c r="L694" s="42">
        <v>3033</v>
      </c>
      <c r="M694" s="43">
        <v>453</v>
      </c>
      <c r="N694" s="41">
        <v>3486</v>
      </c>
      <c r="O694" s="42">
        <v>0</v>
      </c>
      <c r="P694" s="43">
        <v>0</v>
      </c>
      <c r="Q694" s="41">
        <v>0</v>
      </c>
      <c r="R694" s="42">
        <v>0</v>
      </c>
      <c r="S694" s="43">
        <v>154</v>
      </c>
      <c r="T694" s="44">
        <v>154</v>
      </c>
      <c r="U694" s="45">
        <v>3033</v>
      </c>
      <c r="V694" s="43">
        <v>607</v>
      </c>
      <c r="W694" s="44">
        <v>3640</v>
      </c>
      <c r="X694" s="45">
        <v>305110</v>
      </c>
      <c r="Y694" s="46">
        <v>98.82</v>
      </c>
      <c r="Z694" s="47">
        <f t="shared" si="20"/>
        <v>305717</v>
      </c>
      <c r="AA694" s="46">
        <f t="shared" si="21"/>
        <v>99.02</v>
      </c>
      <c r="AB694" s="48" t="s">
        <v>887</v>
      </c>
      <c r="AC694" s="48" t="s">
        <v>857</v>
      </c>
      <c r="AD694" s="49"/>
    </row>
    <row r="695" spans="2:30" x14ac:dyDescent="0.15">
      <c r="B695" s="38" t="s">
        <v>0</v>
      </c>
      <c r="C695" s="39" t="s">
        <v>0</v>
      </c>
      <c r="D695" s="39"/>
      <c r="E695" s="39"/>
      <c r="F695" s="40"/>
      <c r="G695" s="40"/>
      <c r="H695" s="41"/>
      <c r="I695" s="42"/>
      <c r="J695" s="43"/>
      <c r="K695" s="41"/>
      <c r="L695" s="42"/>
      <c r="M695" s="43"/>
      <c r="N695" s="41"/>
      <c r="O695" s="42"/>
      <c r="P695" s="43"/>
      <c r="Q695" s="41"/>
      <c r="R695" s="42"/>
      <c r="S695" s="43"/>
      <c r="T695" s="44"/>
      <c r="U695" s="45"/>
      <c r="V695" s="43"/>
      <c r="W695" s="44"/>
      <c r="X695" s="45"/>
      <c r="Y695" s="46"/>
      <c r="Z695" s="47"/>
      <c r="AA695" s="46"/>
      <c r="AB695" s="48"/>
      <c r="AC695" s="48"/>
      <c r="AD695" s="49"/>
    </row>
    <row r="696" spans="2:30" x14ac:dyDescent="0.15">
      <c r="B696" s="38" t="s">
        <v>1219</v>
      </c>
      <c r="C696" s="39" t="s">
        <v>854</v>
      </c>
      <c r="D696" s="39" t="s">
        <v>896</v>
      </c>
      <c r="E696" s="39"/>
      <c r="F696" s="40" t="s">
        <v>859</v>
      </c>
      <c r="G696" s="40" t="s">
        <v>873</v>
      </c>
      <c r="H696" s="41">
        <v>810000</v>
      </c>
      <c r="I696" s="42">
        <v>0</v>
      </c>
      <c r="J696" s="43">
        <v>0</v>
      </c>
      <c r="K696" s="41">
        <v>0</v>
      </c>
      <c r="L696" s="42">
        <v>503393</v>
      </c>
      <c r="M696" s="43">
        <v>91913</v>
      </c>
      <c r="N696" s="41">
        <v>595306</v>
      </c>
      <c r="O696" s="42">
        <v>0</v>
      </c>
      <c r="P696" s="43">
        <v>0</v>
      </c>
      <c r="Q696" s="41">
        <v>0</v>
      </c>
      <c r="R696" s="42">
        <v>400</v>
      </c>
      <c r="S696" s="43">
        <v>16874</v>
      </c>
      <c r="T696" s="44">
        <v>17274</v>
      </c>
      <c r="U696" s="45">
        <v>503793</v>
      </c>
      <c r="V696" s="43">
        <v>108787</v>
      </c>
      <c r="W696" s="44">
        <v>612580</v>
      </c>
      <c r="X696" s="45">
        <v>197420</v>
      </c>
      <c r="Y696" s="46">
        <v>24.37</v>
      </c>
      <c r="Z696" s="47">
        <f t="shared" si="20"/>
        <v>306207</v>
      </c>
      <c r="AA696" s="46">
        <f t="shared" si="21"/>
        <v>37.799999999999997</v>
      </c>
      <c r="AB696" s="48" t="s">
        <v>877</v>
      </c>
      <c r="AC696" s="48" t="s">
        <v>857</v>
      </c>
      <c r="AD696" s="49"/>
    </row>
    <row r="697" spans="2:30" x14ac:dyDescent="0.15">
      <c r="B697" s="38" t="s">
        <v>855</v>
      </c>
      <c r="C697" s="39" t="s">
        <v>856</v>
      </c>
      <c r="D697" s="39" t="s">
        <v>896</v>
      </c>
      <c r="E697" s="39" t="s">
        <v>1221</v>
      </c>
      <c r="F697" s="40" t="s">
        <v>859</v>
      </c>
      <c r="G697" s="40" t="s">
        <v>873</v>
      </c>
      <c r="H697" s="41">
        <v>810000</v>
      </c>
      <c r="I697" s="42">
        <v>0</v>
      </c>
      <c r="J697" s="43">
        <v>0</v>
      </c>
      <c r="K697" s="41">
        <v>0</v>
      </c>
      <c r="L697" s="42">
        <v>503393</v>
      </c>
      <c r="M697" s="43">
        <v>91913</v>
      </c>
      <c r="N697" s="41">
        <v>595306</v>
      </c>
      <c r="O697" s="42">
        <v>0</v>
      </c>
      <c r="P697" s="43">
        <v>0</v>
      </c>
      <c r="Q697" s="41">
        <v>0</v>
      </c>
      <c r="R697" s="42">
        <v>400</v>
      </c>
      <c r="S697" s="43">
        <v>16874</v>
      </c>
      <c r="T697" s="44">
        <v>17274</v>
      </c>
      <c r="U697" s="45">
        <v>503793</v>
      </c>
      <c r="V697" s="43">
        <v>108787</v>
      </c>
      <c r="W697" s="44">
        <v>612580</v>
      </c>
      <c r="X697" s="45">
        <v>197420</v>
      </c>
      <c r="Y697" s="46">
        <v>24.37</v>
      </c>
      <c r="Z697" s="47">
        <f t="shared" si="20"/>
        <v>306207</v>
      </c>
      <c r="AA697" s="46">
        <f t="shared" si="21"/>
        <v>37.799999999999997</v>
      </c>
      <c r="AB697" s="48" t="s">
        <v>877</v>
      </c>
      <c r="AC697" s="48" t="s">
        <v>857</v>
      </c>
      <c r="AD697" s="49"/>
    </row>
    <row r="698" spans="2:30" ht="14.25" thickBot="1" x14ac:dyDescent="0.2">
      <c r="B698" s="38" t="s">
        <v>0</v>
      </c>
      <c r="C698" s="39" t="s">
        <v>0</v>
      </c>
      <c r="D698" s="39"/>
      <c r="E698" s="39"/>
      <c r="F698" s="40"/>
      <c r="G698" s="40"/>
      <c r="H698" s="41"/>
      <c r="I698" s="42"/>
      <c r="J698" s="43"/>
      <c r="K698" s="41"/>
      <c r="L698" s="42"/>
      <c r="M698" s="43"/>
      <c r="N698" s="41"/>
      <c r="O698" s="42"/>
      <c r="P698" s="43"/>
      <c r="Q698" s="41"/>
      <c r="R698" s="42"/>
      <c r="S698" s="43"/>
      <c r="T698" s="44"/>
      <c r="U698" s="45"/>
      <c r="V698" s="43"/>
      <c r="W698" s="44"/>
      <c r="X698" s="45"/>
      <c r="Y698" s="46"/>
      <c r="Z698" s="47"/>
      <c r="AA698" s="46"/>
      <c r="AB698" s="48"/>
      <c r="AC698" s="48"/>
      <c r="AD698" s="49"/>
    </row>
    <row r="699" spans="2:30" ht="15" thickTop="1" thickBot="1" x14ac:dyDescent="0.2">
      <c r="B699" s="50" t="s">
        <v>0</v>
      </c>
      <c r="C699" s="51" t="s">
        <v>1037</v>
      </c>
      <c r="D699" s="52"/>
      <c r="E699" s="52"/>
      <c r="F699" s="53"/>
      <c r="G699" s="53"/>
      <c r="H699" s="54">
        <v>375963580</v>
      </c>
      <c r="I699" s="55">
        <v>501200</v>
      </c>
      <c r="J699" s="56">
        <v>0</v>
      </c>
      <c r="K699" s="54">
        <v>501200</v>
      </c>
      <c r="L699" s="55">
        <v>188899693</v>
      </c>
      <c r="M699" s="56">
        <v>35175691</v>
      </c>
      <c r="N699" s="54">
        <v>224075384</v>
      </c>
      <c r="O699" s="55">
        <v>64017467</v>
      </c>
      <c r="P699" s="56">
        <v>0</v>
      </c>
      <c r="Q699" s="54">
        <v>64017467</v>
      </c>
      <c r="R699" s="55">
        <v>7612396</v>
      </c>
      <c r="S699" s="56">
        <v>24982103</v>
      </c>
      <c r="T699" s="55">
        <v>32594499</v>
      </c>
      <c r="U699" s="57">
        <v>261030756</v>
      </c>
      <c r="V699" s="56">
        <v>60157794</v>
      </c>
      <c r="W699" s="55">
        <v>321188550</v>
      </c>
      <c r="X699" s="57">
        <v>54775030</v>
      </c>
      <c r="Y699" s="58">
        <v>14.57</v>
      </c>
      <c r="Z699" s="59">
        <f>H699-U699</f>
        <v>114932824</v>
      </c>
      <c r="AA699" s="58">
        <f>IF(H699=0,0,ROUND(Z699/H699%,2))</f>
        <v>30.57</v>
      </c>
      <c r="AB699" s="60"/>
      <c r="AC699" s="60"/>
      <c r="AD699" s="49"/>
    </row>
  </sheetData>
  <autoFilter ref="D5:G699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1" priority="11" stopIfTrue="1">
      <formula>LEN($B6)=8</formula>
    </cfRule>
    <cfRule type="expression" dxfId="10" priority="12" stopIfTrue="1">
      <formula>LEN($B6)&lt;&gt;8</formula>
    </cfRule>
  </conditionalFormatting>
  <conditionalFormatting sqref="AB6">
    <cfRule type="expression" dxfId="9" priority="9" stopIfTrue="1">
      <formula>LEN($B6)=8</formula>
    </cfRule>
    <cfRule type="expression" dxfId="8" priority="10" stopIfTrue="1">
      <formula>LEN($B6)&lt;&gt;8</formula>
    </cfRule>
  </conditionalFormatting>
  <conditionalFormatting sqref="AC6">
    <cfRule type="expression" dxfId="7" priority="7" stopIfTrue="1">
      <formula>LEN($B6)=8</formula>
    </cfRule>
    <cfRule type="expression" dxfId="6" priority="8" stopIfTrue="1">
      <formula>LEN($B6)&lt;&gt;8</formula>
    </cfRule>
  </conditionalFormatting>
  <conditionalFormatting sqref="B7:AA698">
    <cfRule type="expression" dxfId="5" priority="5" stopIfTrue="1">
      <formula>LEN($B7)=8</formula>
    </cfRule>
    <cfRule type="expression" dxfId="4" priority="6" stopIfTrue="1">
      <formula>LEN($B7)&lt;&gt;8</formula>
    </cfRule>
  </conditionalFormatting>
  <conditionalFormatting sqref="AB7:AB698">
    <cfRule type="expression" dxfId="3" priority="3" stopIfTrue="1">
      <formula>LEN($B7)=8</formula>
    </cfRule>
    <cfRule type="expression" dxfId="2" priority="4" stopIfTrue="1">
      <formula>LEN($B7)&lt;&gt;8</formula>
    </cfRule>
  </conditionalFormatting>
  <conditionalFormatting sqref="AC7:AC698">
    <cfRule type="expression" dxfId="1" priority="1" stopIfTrue="1">
      <formula>LEN($B7)=8</formula>
    </cfRule>
    <cfRule type="expression" dxfId="0" priority="2" stopIfTrue="1">
      <formula>LEN($B7)&lt;&gt;8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  <pageSetUpPr fitToPage="1"/>
  </sheetPr>
  <dimension ref="A1:AI61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3.12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5" style="61" customWidth="1"/>
    <col min="13" max="13" width="11.625" style="61" customWidth="1"/>
    <col min="14" max="14" width="7.5" style="61" bestFit="1" customWidth="1"/>
    <col min="15" max="15" width="11.625" style="61" customWidth="1"/>
    <col min="16" max="16" width="11.625" style="61" bestFit="1" customWidth="1"/>
    <col min="17" max="17" width="11.125" style="61" customWidth="1"/>
    <col min="18" max="18" width="12.125" style="61" customWidth="1"/>
    <col min="19" max="19" width="11.125" style="61" customWidth="1"/>
    <col min="20" max="20" width="7.5" style="61" bestFit="1" customWidth="1"/>
    <col min="21" max="21" width="11.625" style="61" customWidth="1"/>
    <col min="22" max="22" width="11.125" style="61" customWidth="1"/>
    <col min="23" max="24" width="11.125" style="62" customWidth="1"/>
    <col min="25" max="25" width="12.375" style="62" customWidth="1"/>
    <col min="26" max="26" width="10.25" style="62" customWidth="1"/>
    <col min="27" max="27" width="12.25" style="62" customWidth="1"/>
    <col min="28" max="28" width="12.375" style="62" customWidth="1"/>
    <col min="29" max="29" width="7.5" style="63" customWidth="1"/>
    <col min="30" max="30" width="12" style="62" customWidth="1"/>
    <col min="31" max="31" width="11.7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185" customFormat="1" x14ac:dyDescent="0.15">
      <c r="B1" s="185" t="s">
        <v>1017</v>
      </c>
      <c r="C1" s="61"/>
      <c r="E1" s="188"/>
      <c r="F1" s="195">
        <v>44470</v>
      </c>
      <c r="G1" s="194" t="s">
        <v>1018</v>
      </c>
      <c r="H1" s="195">
        <v>44530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1019</v>
      </c>
    </row>
    <row r="2" spans="1:35" s="185" customFormat="1" x14ac:dyDescent="0.15">
      <c r="B2" s="185" t="s">
        <v>1259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44540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1021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41"/>
      <c r="B5" s="242" t="s">
        <v>1029</v>
      </c>
      <c r="C5" s="245" t="s">
        <v>1022</v>
      </c>
      <c r="D5" s="248" t="s">
        <v>1023</v>
      </c>
      <c r="E5" s="251" t="s">
        <v>1257</v>
      </c>
      <c r="F5" s="235" t="s">
        <v>1256</v>
      </c>
      <c r="G5" s="236"/>
      <c r="H5" s="236"/>
      <c r="I5" s="187"/>
      <c r="J5" s="187"/>
      <c r="K5" s="260" t="s">
        <v>1255</v>
      </c>
      <c r="L5" s="263" t="s">
        <v>1254</v>
      </c>
      <c r="M5" s="266" t="s">
        <v>1253</v>
      </c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8"/>
      <c r="AB5" s="269" t="s">
        <v>1252</v>
      </c>
      <c r="AC5" s="269"/>
      <c r="AD5" s="269"/>
      <c r="AE5" s="270"/>
      <c r="AF5" s="271" t="s">
        <v>1251</v>
      </c>
      <c r="AG5" s="272"/>
      <c r="AH5" s="272"/>
      <c r="AI5" s="273"/>
    </row>
    <row r="6" spans="1:35" s="185" customFormat="1" ht="17.25" customHeight="1" x14ac:dyDescent="0.15">
      <c r="A6" s="241"/>
      <c r="B6" s="243"/>
      <c r="C6" s="246"/>
      <c r="D6" s="249"/>
      <c r="E6" s="252"/>
      <c r="F6" s="237"/>
      <c r="G6" s="238"/>
      <c r="H6" s="238"/>
      <c r="I6" s="186"/>
      <c r="J6" s="186"/>
      <c r="K6" s="261"/>
      <c r="L6" s="264"/>
      <c r="M6" s="274" t="s">
        <v>1</v>
      </c>
      <c r="N6" s="275"/>
      <c r="O6" s="276"/>
      <c r="P6" s="274" t="s">
        <v>2</v>
      </c>
      <c r="Q6" s="275"/>
      <c r="R6" s="277"/>
      <c r="S6" s="275" t="s">
        <v>3</v>
      </c>
      <c r="T6" s="275"/>
      <c r="U6" s="276"/>
      <c r="V6" s="274" t="s">
        <v>4</v>
      </c>
      <c r="W6" s="275"/>
      <c r="X6" s="276"/>
      <c r="Y6" s="278" t="s">
        <v>1225</v>
      </c>
      <c r="Z6" s="279"/>
      <c r="AA6" s="280"/>
      <c r="AB6" s="254" t="s">
        <v>1250</v>
      </c>
      <c r="AC6" s="255"/>
      <c r="AD6" s="256" t="s">
        <v>1249</v>
      </c>
      <c r="AE6" s="257"/>
      <c r="AF6" s="254" t="s">
        <v>1250</v>
      </c>
      <c r="AG6" s="255"/>
      <c r="AH6" s="258" t="s">
        <v>1249</v>
      </c>
      <c r="AI6" s="259"/>
    </row>
    <row r="7" spans="1:35" s="170" customFormat="1" ht="30" customHeight="1" thickBot="1" x14ac:dyDescent="0.2">
      <c r="A7" s="241"/>
      <c r="B7" s="244"/>
      <c r="C7" s="247"/>
      <c r="D7" s="250"/>
      <c r="E7" s="253"/>
      <c r="F7" s="239"/>
      <c r="G7" s="240"/>
      <c r="H7" s="240"/>
      <c r="I7" s="184" t="s">
        <v>1248</v>
      </c>
      <c r="J7" s="183" t="s">
        <v>1247</v>
      </c>
      <c r="K7" s="262"/>
      <c r="L7" s="265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1246</v>
      </c>
      <c r="Z7" s="176" t="s">
        <v>8</v>
      </c>
      <c r="AA7" s="175" t="s">
        <v>1245</v>
      </c>
      <c r="AB7" s="174" t="s">
        <v>1244</v>
      </c>
      <c r="AC7" s="173" t="s">
        <v>1243</v>
      </c>
      <c r="AD7" s="172" t="s">
        <v>1242</v>
      </c>
      <c r="AE7" s="171" t="s">
        <v>1241</v>
      </c>
      <c r="AF7" s="174" t="s">
        <v>1240</v>
      </c>
      <c r="AG7" s="173" t="s">
        <v>1239</v>
      </c>
      <c r="AH7" s="172" t="s">
        <v>1238</v>
      </c>
      <c r="AI7" s="171" t="s">
        <v>1237</v>
      </c>
    </row>
    <row r="8" spans="1:35" ht="17.25" customHeight="1" x14ac:dyDescent="0.15">
      <c r="A8" s="108"/>
      <c r="B8" s="165" t="s">
        <v>1236</v>
      </c>
      <c r="C8" s="164" t="s">
        <v>11</v>
      </c>
      <c r="D8" s="163" t="s">
        <v>12</v>
      </c>
      <c r="E8" s="162">
        <v>850000</v>
      </c>
      <c r="F8" s="161">
        <v>44521</v>
      </c>
      <c r="G8" s="160" t="s">
        <v>1232</v>
      </c>
      <c r="H8" s="159">
        <v>44550</v>
      </c>
      <c r="I8" s="158">
        <f t="shared" ref="I8:I55" si="0">H8-F8+1</f>
        <v>30</v>
      </c>
      <c r="J8" s="157">
        <f t="shared" ref="J8:J55" si="1">IF(H8&gt;$H$1,$H$1-F8+1,I8)</f>
        <v>10</v>
      </c>
      <c r="K8" s="156">
        <f t="shared" ref="K8:K17" si="2">ROUND(J8/I8,3)</f>
        <v>0.33300000000000002</v>
      </c>
      <c r="L8" s="155">
        <f t="shared" ref="L8:L55" si="3">ROUNDDOWN(E8*K8,0)</f>
        <v>283050</v>
      </c>
      <c r="M8" s="155">
        <v>0</v>
      </c>
      <c r="N8" s="152">
        <v>0</v>
      </c>
      <c r="O8" s="154">
        <v>0</v>
      </c>
      <c r="P8" s="155">
        <v>185269</v>
      </c>
      <c r="Q8" s="152">
        <v>33828</v>
      </c>
      <c r="R8" s="151">
        <v>219097</v>
      </c>
      <c r="S8" s="154">
        <v>0</v>
      </c>
      <c r="T8" s="152">
        <v>0</v>
      </c>
      <c r="U8" s="155">
        <v>0</v>
      </c>
      <c r="V8" s="155">
        <v>0</v>
      </c>
      <c r="W8" s="152">
        <v>6210</v>
      </c>
      <c r="X8" s="154">
        <v>6210</v>
      </c>
      <c r="Y8" s="153">
        <v>185269</v>
      </c>
      <c r="Z8" s="152">
        <v>40038</v>
      </c>
      <c r="AA8" s="151">
        <v>225307</v>
      </c>
      <c r="AB8" s="151">
        <f t="shared" ref="AB8:AB55" si="4">L8-AA8</f>
        <v>57743</v>
      </c>
      <c r="AC8" s="149">
        <f t="shared" ref="AC8:AC55" si="5">IF(L8=0,0,AB8/L8)</f>
        <v>0.20400282635576752</v>
      </c>
      <c r="AD8" s="169">
        <f t="shared" ref="AD8:AD26" si="6">IF(E8=0,0,(ROUNDDOWN(AA8/K8,0)))</f>
        <v>676597</v>
      </c>
      <c r="AE8" s="168">
        <f t="shared" ref="AE8:AE26" si="7">E8-AD8</f>
        <v>173403</v>
      </c>
      <c r="AF8" s="151">
        <f t="shared" ref="AF8:AF55" si="8">L8-Y8</f>
        <v>97781</v>
      </c>
      <c r="AG8" s="149">
        <f t="shared" ref="AG8:AG55" si="9">IF(L8=0,0,AF8/L8)</f>
        <v>0.34545486663133723</v>
      </c>
      <c r="AH8" s="169">
        <f t="shared" ref="AH8:AH26" si="10">IF(E8=0,0,ROUNDDOWN(Y8/K8,0))</f>
        <v>556363</v>
      </c>
      <c r="AI8" s="168">
        <f t="shared" ref="AI8:AI26" si="11">E8-AH8</f>
        <v>293637</v>
      </c>
    </row>
    <row r="9" spans="1:35" ht="17.25" customHeight="1" x14ac:dyDescent="0.15">
      <c r="A9" s="108"/>
      <c r="B9" s="146" t="s">
        <v>1236</v>
      </c>
      <c r="C9" s="145" t="s">
        <v>13</v>
      </c>
      <c r="D9" s="144" t="s">
        <v>14</v>
      </c>
      <c r="E9" s="143">
        <v>630000</v>
      </c>
      <c r="F9" s="142">
        <v>44526</v>
      </c>
      <c r="G9" s="141" t="s">
        <v>1018</v>
      </c>
      <c r="H9" s="140">
        <v>44555</v>
      </c>
      <c r="I9" s="139">
        <f t="shared" si="0"/>
        <v>30</v>
      </c>
      <c r="J9" s="138">
        <f t="shared" si="1"/>
        <v>5</v>
      </c>
      <c r="K9" s="137">
        <f t="shared" si="2"/>
        <v>0.16700000000000001</v>
      </c>
      <c r="L9" s="136">
        <f t="shared" si="3"/>
        <v>105210</v>
      </c>
      <c r="M9" s="136">
        <v>0</v>
      </c>
      <c r="N9" s="133">
        <v>0</v>
      </c>
      <c r="O9" s="135">
        <v>0</v>
      </c>
      <c r="P9" s="136">
        <v>64679</v>
      </c>
      <c r="Q9" s="133">
        <v>11909</v>
      </c>
      <c r="R9" s="132">
        <v>76588</v>
      </c>
      <c r="S9" s="135">
        <v>0</v>
      </c>
      <c r="T9" s="133">
        <v>0</v>
      </c>
      <c r="U9" s="136">
        <v>0</v>
      </c>
      <c r="V9" s="136">
        <v>880</v>
      </c>
      <c r="W9" s="133">
        <v>49670</v>
      </c>
      <c r="X9" s="135">
        <v>50550</v>
      </c>
      <c r="Y9" s="134">
        <v>65559</v>
      </c>
      <c r="Z9" s="133">
        <v>61579</v>
      </c>
      <c r="AA9" s="132">
        <v>127138</v>
      </c>
      <c r="AB9" s="131">
        <f t="shared" si="4"/>
        <v>-21928</v>
      </c>
      <c r="AC9" s="130">
        <f t="shared" si="5"/>
        <v>-0.20842125273262999</v>
      </c>
      <c r="AD9" s="129">
        <f t="shared" si="6"/>
        <v>761305</v>
      </c>
      <c r="AE9" s="128">
        <f t="shared" si="7"/>
        <v>-131305</v>
      </c>
      <c r="AF9" s="131">
        <f t="shared" si="8"/>
        <v>39651</v>
      </c>
      <c r="AG9" s="130">
        <f t="shared" si="9"/>
        <v>0.37687482178500142</v>
      </c>
      <c r="AH9" s="129">
        <f t="shared" si="10"/>
        <v>392568</v>
      </c>
      <c r="AI9" s="128">
        <f t="shared" si="11"/>
        <v>237432</v>
      </c>
    </row>
    <row r="10" spans="1:35" ht="17.25" customHeight="1" x14ac:dyDescent="0.15">
      <c r="A10" s="108"/>
      <c r="B10" s="146" t="s">
        <v>1236</v>
      </c>
      <c r="C10" s="145" t="s">
        <v>15</v>
      </c>
      <c r="D10" s="144" t="s">
        <v>16</v>
      </c>
      <c r="E10" s="143">
        <v>540000</v>
      </c>
      <c r="F10" s="142">
        <v>44526</v>
      </c>
      <c r="G10" s="141" t="s">
        <v>1018</v>
      </c>
      <c r="H10" s="140">
        <v>44555</v>
      </c>
      <c r="I10" s="139">
        <f t="shared" si="0"/>
        <v>30</v>
      </c>
      <c r="J10" s="138">
        <f t="shared" si="1"/>
        <v>5</v>
      </c>
      <c r="K10" s="137">
        <f t="shared" si="2"/>
        <v>0.16700000000000001</v>
      </c>
      <c r="L10" s="136">
        <f t="shared" si="3"/>
        <v>90180</v>
      </c>
      <c r="M10" s="136">
        <v>0</v>
      </c>
      <c r="N10" s="133">
        <v>0</v>
      </c>
      <c r="O10" s="135">
        <v>0</v>
      </c>
      <c r="P10" s="136">
        <v>40754</v>
      </c>
      <c r="Q10" s="133">
        <v>7502</v>
      </c>
      <c r="R10" s="132">
        <v>48256</v>
      </c>
      <c r="S10" s="135">
        <v>0</v>
      </c>
      <c r="T10" s="133">
        <v>0</v>
      </c>
      <c r="U10" s="136">
        <v>0</v>
      </c>
      <c r="V10" s="136">
        <v>1376</v>
      </c>
      <c r="W10" s="133">
        <v>31298</v>
      </c>
      <c r="X10" s="135">
        <v>32674</v>
      </c>
      <c r="Y10" s="134">
        <v>42130</v>
      </c>
      <c r="Z10" s="133">
        <v>38800</v>
      </c>
      <c r="AA10" s="132">
        <v>80930</v>
      </c>
      <c r="AB10" s="131">
        <f t="shared" si="4"/>
        <v>9250</v>
      </c>
      <c r="AC10" s="130">
        <f t="shared" si="5"/>
        <v>0.10257263251275227</v>
      </c>
      <c r="AD10" s="129">
        <f t="shared" si="6"/>
        <v>484610</v>
      </c>
      <c r="AE10" s="128">
        <f t="shared" si="7"/>
        <v>55390</v>
      </c>
      <c r="AF10" s="131">
        <f t="shared" si="8"/>
        <v>48050</v>
      </c>
      <c r="AG10" s="130">
        <f t="shared" si="9"/>
        <v>0.53282324240408074</v>
      </c>
      <c r="AH10" s="129">
        <f t="shared" si="10"/>
        <v>252275</v>
      </c>
      <c r="AI10" s="128">
        <f t="shared" si="11"/>
        <v>287725</v>
      </c>
    </row>
    <row r="11" spans="1:35" ht="17.25" customHeight="1" x14ac:dyDescent="0.15">
      <c r="A11" s="108"/>
      <c r="B11" s="146" t="s">
        <v>1236</v>
      </c>
      <c r="C11" s="145" t="s">
        <v>1014</v>
      </c>
      <c r="D11" s="144" t="s">
        <v>1013</v>
      </c>
      <c r="E11" s="143">
        <v>750000</v>
      </c>
      <c r="F11" s="142">
        <v>44526</v>
      </c>
      <c r="G11" s="141" t="s">
        <v>1018</v>
      </c>
      <c r="H11" s="140">
        <v>44555</v>
      </c>
      <c r="I11" s="139">
        <f t="shared" si="0"/>
        <v>30</v>
      </c>
      <c r="J11" s="138">
        <f t="shared" si="1"/>
        <v>5</v>
      </c>
      <c r="K11" s="137">
        <f t="shared" si="2"/>
        <v>0.16700000000000001</v>
      </c>
      <c r="L11" s="136">
        <f t="shared" si="3"/>
        <v>125250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125250</v>
      </c>
      <c r="AC11" s="130">
        <f t="shared" si="5"/>
        <v>1</v>
      </c>
      <c r="AD11" s="129">
        <f t="shared" si="6"/>
        <v>0</v>
      </c>
      <c r="AE11" s="128">
        <f t="shared" si="7"/>
        <v>750000</v>
      </c>
      <c r="AF11" s="131">
        <f t="shared" si="8"/>
        <v>125250</v>
      </c>
      <c r="AG11" s="130">
        <f t="shared" si="9"/>
        <v>1</v>
      </c>
      <c r="AH11" s="129">
        <f t="shared" si="10"/>
        <v>0</v>
      </c>
      <c r="AI11" s="128">
        <f t="shared" si="11"/>
        <v>750000</v>
      </c>
    </row>
    <row r="12" spans="1:35" ht="17.25" customHeight="1" x14ac:dyDescent="0.15">
      <c r="A12" s="108"/>
      <c r="B12" s="146" t="s">
        <v>1236</v>
      </c>
      <c r="C12" s="145" t="s">
        <v>18</v>
      </c>
      <c r="D12" s="144" t="s">
        <v>19</v>
      </c>
      <c r="E12" s="143">
        <v>5500000</v>
      </c>
      <c r="F12" s="142">
        <v>44521</v>
      </c>
      <c r="G12" s="141" t="s">
        <v>1018</v>
      </c>
      <c r="H12" s="140">
        <v>44550</v>
      </c>
      <c r="I12" s="139">
        <f t="shared" si="0"/>
        <v>30</v>
      </c>
      <c r="J12" s="138">
        <f t="shared" si="1"/>
        <v>10</v>
      </c>
      <c r="K12" s="137">
        <f t="shared" si="2"/>
        <v>0.33300000000000002</v>
      </c>
      <c r="L12" s="136">
        <f t="shared" si="3"/>
        <v>1831500</v>
      </c>
      <c r="M12" s="136">
        <v>0</v>
      </c>
      <c r="N12" s="133">
        <v>0</v>
      </c>
      <c r="O12" s="135">
        <v>0</v>
      </c>
      <c r="P12" s="136">
        <v>723092</v>
      </c>
      <c r="Q12" s="133">
        <v>133136</v>
      </c>
      <c r="R12" s="132">
        <v>856228</v>
      </c>
      <c r="S12" s="135">
        <v>259938</v>
      </c>
      <c r="T12" s="133">
        <v>0</v>
      </c>
      <c r="U12" s="136">
        <v>259938</v>
      </c>
      <c r="V12" s="136">
        <v>35866</v>
      </c>
      <c r="W12" s="133">
        <v>555292</v>
      </c>
      <c r="X12" s="135">
        <v>591158</v>
      </c>
      <c r="Y12" s="134">
        <v>1018896</v>
      </c>
      <c r="Z12" s="133">
        <v>688428</v>
      </c>
      <c r="AA12" s="132">
        <v>1707324</v>
      </c>
      <c r="AB12" s="131">
        <f t="shared" si="4"/>
        <v>124176</v>
      </c>
      <c r="AC12" s="130">
        <f t="shared" si="5"/>
        <v>6.7800163800163807E-2</v>
      </c>
      <c r="AD12" s="129">
        <f t="shared" si="6"/>
        <v>5127099</v>
      </c>
      <c r="AE12" s="128">
        <f t="shared" si="7"/>
        <v>372901</v>
      </c>
      <c r="AF12" s="131">
        <f t="shared" si="8"/>
        <v>812604</v>
      </c>
      <c r="AG12" s="130">
        <f t="shared" si="9"/>
        <v>0.4436822276822277</v>
      </c>
      <c r="AH12" s="129">
        <f t="shared" si="10"/>
        <v>3059747</v>
      </c>
      <c r="AI12" s="128">
        <f t="shared" si="11"/>
        <v>2440253</v>
      </c>
    </row>
    <row r="13" spans="1:35" ht="17.25" customHeight="1" x14ac:dyDescent="0.15">
      <c r="A13" s="108"/>
      <c r="B13" s="146" t="s">
        <v>1236</v>
      </c>
      <c r="C13" s="145" t="s">
        <v>21</v>
      </c>
      <c r="D13" s="144" t="s">
        <v>22</v>
      </c>
      <c r="E13" s="143">
        <v>630000</v>
      </c>
      <c r="F13" s="142">
        <v>44521</v>
      </c>
      <c r="G13" s="141" t="s">
        <v>1018</v>
      </c>
      <c r="H13" s="140">
        <v>44550</v>
      </c>
      <c r="I13" s="139">
        <f t="shared" si="0"/>
        <v>30</v>
      </c>
      <c r="J13" s="138">
        <f t="shared" si="1"/>
        <v>10</v>
      </c>
      <c r="K13" s="137">
        <f t="shared" si="2"/>
        <v>0.33300000000000002</v>
      </c>
      <c r="L13" s="136">
        <f t="shared" si="3"/>
        <v>209790</v>
      </c>
      <c r="M13" s="136">
        <v>0</v>
      </c>
      <c r="N13" s="133">
        <v>0</v>
      </c>
      <c r="O13" s="135">
        <v>0</v>
      </c>
      <c r="P13" s="136">
        <v>109943</v>
      </c>
      <c r="Q13" s="133">
        <v>16463</v>
      </c>
      <c r="R13" s="132">
        <v>126406</v>
      </c>
      <c r="S13" s="135">
        <v>0</v>
      </c>
      <c r="T13" s="133">
        <v>0</v>
      </c>
      <c r="U13" s="136">
        <v>0</v>
      </c>
      <c r="V13" s="136">
        <v>0</v>
      </c>
      <c r="W13" s="133">
        <v>5548</v>
      </c>
      <c r="X13" s="135">
        <v>5548</v>
      </c>
      <c r="Y13" s="134">
        <v>109943</v>
      </c>
      <c r="Z13" s="133">
        <v>22011</v>
      </c>
      <c r="AA13" s="132">
        <v>131954</v>
      </c>
      <c r="AB13" s="131">
        <f t="shared" si="4"/>
        <v>77836</v>
      </c>
      <c r="AC13" s="130">
        <f t="shared" si="5"/>
        <v>0.37101863768530435</v>
      </c>
      <c r="AD13" s="129">
        <f t="shared" si="6"/>
        <v>396258</v>
      </c>
      <c r="AE13" s="128">
        <f t="shared" si="7"/>
        <v>233742</v>
      </c>
      <c r="AF13" s="131">
        <f t="shared" si="8"/>
        <v>99847</v>
      </c>
      <c r="AG13" s="130">
        <f t="shared" si="9"/>
        <v>0.47593784260450928</v>
      </c>
      <c r="AH13" s="129">
        <f t="shared" si="10"/>
        <v>330159</v>
      </c>
      <c r="AI13" s="128">
        <f t="shared" si="11"/>
        <v>299841</v>
      </c>
    </row>
    <row r="14" spans="1:35" ht="17.25" customHeight="1" x14ac:dyDescent="0.15">
      <c r="A14" s="108"/>
      <c r="B14" s="146" t="s">
        <v>1236</v>
      </c>
      <c r="C14" s="145" t="s">
        <v>29</v>
      </c>
      <c r="D14" s="144" t="s">
        <v>30</v>
      </c>
      <c r="E14" s="143">
        <v>630000</v>
      </c>
      <c r="F14" s="142">
        <v>44521</v>
      </c>
      <c r="G14" s="141" t="s">
        <v>1018</v>
      </c>
      <c r="H14" s="140">
        <v>44550</v>
      </c>
      <c r="I14" s="139">
        <f t="shared" si="0"/>
        <v>30</v>
      </c>
      <c r="J14" s="138">
        <f t="shared" si="1"/>
        <v>10</v>
      </c>
      <c r="K14" s="137">
        <f t="shared" si="2"/>
        <v>0.33300000000000002</v>
      </c>
      <c r="L14" s="136">
        <f t="shared" si="3"/>
        <v>209790</v>
      </c>
      <c r="M14" s="136">
        <v>0</v>
      </c>
      <c r="N14" s="133">
        <v>0</v>
      </c>
      <c r="O14" s="135">
        <v>0</v>
      </c>
      <c r="P14" s="136">
        <v>126140</v>
      </c>
      <c r="Q14" s="133">
        <v>18890</v>
      </c>
      <c r="R14" s="132">
        <v>145030</v>
      </c>
      <c r="S14" s="135">
        <v>0</v>
      </c>
      <c r="T14" s="133">
        <v>0</v>
      </c>
      <c r="U14" s="136">
        <v>0</v>
      </c>
      <c r="V14" s="136">
        <v>0</v>
      </c>
      <c r="W14" s="133">
        <v>6369</v>
      </c>
      <c r="X14" s="135">
        <v>6369</v>
      </c>
      <c r="Y14" s="134">
        <v>126140</v>
      </c>
      <c r="Z14" s="133">
        <v>25259</v>
      </c>
      <c r="AA14" s="132">
        <v>151399</v>
      </c>
      <c r="AB14" s="131">
        <f t="shared" si="4"/>
        <v>58391</v>
      </c>
      <c r="AC14" s="130">
        <f t="shared" si="5"/>
        <v>0.27833071166404499</v>
      </c>
      <c r="AD14" s="129">
        <f t="shared" si="6"/>
        <v>454651</v>
      </c>
      <c r="AE14" s="128">
        <f t="shared" si="7"/>
        <v>175349</v>
      </c>
      <c r="AF14" s="131">
        <f t="shared" si="8"/>
        <v>83650</v>
      </c>
      <c r="AG14" s="130">
        <f t="shared" si="9"/>
        <v>0.39873206539873207</v>
      </c>
      <c r="AH14" s="129">
        <f t="shared" si="10"/>
        <v>378798</v>
      </c>
      <c r="AI14" s="128">
        <f t="shared" si="11"/>
        <v>251202</v>
      </c>
    </row>
    <row r="15" spans="1:35" ht="17.25" customHeight="1" x14ac:dyDescent="0.15">
      <c r="A15" s="108"/>
      <c r="B15" s="146" t="s">
        <v>1236</v>
      </c>
      <c r="C15" s="145" t="s">
        <v>971</v>
      </c>
      <c r="D15" s="144" t="s">
        <v>970</v>
      </c>
      <c r="E15" s="143">
        <v>102500</v>
      </c>
      <c r="F15" s="142">
        <v>44521</v>
      </c>
      <c r="G15" s="141" t="s">
        <v>1018</v>
      </c>
      <c r="H15" s="140">
        <v>44550</v>
      </c>
      <c r="I15" s="139">
        <f t="shared" si="0"/>
        <v>30</v>
      </c>
      <c r="J15" s="138">
        <f t="shared" si="1"/>
        <v>10</v>
      </c>
      <c r="K15" s="137">
        <f t="shared" si="2"/>
        <v>0.33300000000000002</v>
      </c>
      <c r="L15" s="136">
        <f t="shared" si="3"/>
        <v>34132</v>
      </c>
      <c r="M15" s="136">
        <v>0</v>
      </c>
      <c r="N15" s="133">
        <v>0</v>
      </c>
      <c r="O15" s="135">
        <v>0</v>
      </c>
      <c r="P15" s="136">
        <v>0</v>
      </c>
      <c r="Q15" s="133">
        <v>0</v>
      </c>
      <c r="R15" s="132">
        <v>0</v>
      </c>
      <c r="S15" s="135">
        <v>0</v>
      </c>
      <c r="T15" s="133">
        <v>0</v>
      </c>
      <c r="U15" s="136">
        <v>0</v>
      </c>
      <c r="V15" s="136">
        <v>0</v>
      </c>
      <c r="W15" s="133">
        <v>0</v>
      </c>
      <c r="X15" s="135">
        <v>0</v>
      </c>
      <c r="Y15" s="134">
        <v>0</v>
      </c>
      <c r="Z15" s="133">
        <v>0</v>
      </c>
      <c r="AA15" s="132">
        <v>0</v>
      </c>
      <c r="AB15" s="131">
        <f t="shared" si="4"/>
        <v>34132</v>
      </c>
      <c r="AC15" s="130">
        <f t="shared" si="5"/>
        <v>1</v>
      </c>
      <c r="AD15" s="129">
        <f t="shared" si="6"/>
        <v>0</v>
      </c>
      <c r="AE15" s="128">
        <f t="shared" si="7"/>
        <v>102500</v>
      </c>
      <c r="AF15" s="131">
        <f t="shared" si="8"/>
        <v>34132</v>
      </c>
      <c r="AG15" s="130">
        <f t="shared" si="9"/>
        <v>1</v>
      </c>
      <c r="AH15" s="129">
        <f t="shared" si="10"/>
        <v>0</v>
      </c>
      <c r="AI15" s="128">
        <f t="shared" si="11"/>
        <v>102500</v>
      </c>
    </row>
    <row r="16" spans="1:35" ht="17.25" customHeight="1" x14ac:dyDescent="0.15">
      <c r="A16" s="108"/>
      <c r="B16" s="146" t="s">
        <v>1236</v>
      </c>
      <c r="C16" s="145" t="s">
        <v>32</v>
      </c>
      <c r="D16" s="144" t="s">
        <v>33</v>
      </c>
      <c r="E16" s="143">
        <v>2000000</v>
      </c>
      <c r="F16" s="142">
        <v>44521</v>
      </c>
      <c r="G16" s="141" t="s">
        <v>1018</v>
      </c>
      <c r="H16" s="140">
        <v>44550</v>
      </c>
      <c r="I16" s="139">
        <f t="shared" si="0"/>
        <v>30</v>
      </c>
      <c r="J16" s="138">
        <f t="shared" si="1"/>
        <v>10</v>
      </c>
      <c r="K16" s="137">
        <f t="shared" si="2"/>
        <v>0.33300000000000002</v>
      </c>
      <c r="L16" s="136">
        <f t="shared" si="3"/>
        <v>666000</v>
      </c>
      <c r="M16" s="136">
        <v>0</v>
      </c>
      <c r="N16" s="133">
        <v>0</v>
      </c>
      <c r="O16" s="135">
        <v>0</v>
      </c>
      <c r="P16" s="136">
        <v>4525</v>
      </c>
      <c r="Q16" s="133">
        <v>832</v>
      </c>
      <c r="R16" s="132">
        <v>5357</v>
      </c>
      <c r="S16" s="135">
        <v>52800</v>
      </c>
      <c r="T16" s="133">
        <v>0</v>
      </c>
      <c r="U16" s="136">
        <v>52800</v>
      </c>
      <c r="V16" s="136">
        <v>0</v>
      </c>
      <c r="W16" s="133">
        <v>3475</v>
      </c>
      <c r="X16" s="135">
        <v>3475</v>
      </c>
      <c r="Y16" s="134">
        <v>57325</v>
      </c>
      <c r="Z16" s="133">
        <v>4307</v>
      </c>
      <c r="AA16" s="132">
        <v>61632</v>
      </c>
      <c r="AB16" s="131">
        <f t="shared" si="4"/>
        <v>604368</v>
      </c>
      <c r="AC16" s="130">
        <f t="shared" si="5"/>
        <v>0.90745945945945949</v>
      </c>
      <c r="AD16" s="129">
        <f t="shared" si="6"/>
        <v>185081</v>
      </c>
      <c r="AE16" s="128">
        <f t="shared" si="7"/>
        <v>1814919</v>
      </c>
      <c r="AF16" s="131">
        <f t="shared" si="8"/>
        <v>608675</v>
      </c>
      <c r="AG16" s="130">
        <f t="shared" si="9"/>
        <v>0.91392642642642641</v>
      </c>
      <c r="AH16" s="129">
        <f t="shared" si="10"/>
        <v>172147</v>
      </c>
      <c r="AI16" s="128">
        <f t="shared" si="11"/>
        <v>1827853</v>
      </c>
    </row>
    <row r="17" spans="1:35" ht="17.25" customHeight="1" x14ac:dyDescent="0.15">
      <c r="A17" s="108"/>
      <c r="B17" s="146" t="s">
        <v>1236</v>
      </c>
      <c r="C17" s="145" t="s">
        <v>936</v>
      </c>
      <c r="D17" s="144" t="s">
        <v>935</v>
      </c>
      <c r="E17" s="143">
        <v>44822000</v>
      </c>
      <c r="F17" s="142">
        <v>44452</v>
      </c>
      <c r="G17" s="141" t="s">
        <v>1018</v>
      </c>
      <c r="H17" s="140">
        <v>44651</v>
      </c>
      <c r="I17" s="139">
        <f t="shared" si="0"/>
        <v>200</v>
      </c>
      <c r="J17" s="138">
        <f t="shared" si="1"/>
        <v>79</v>
      </c>
      <c r="K17" s="137">
        <f t="shared" si="2"/>
        <v>0.39500000000000002</v>
      </c>
      <c r="L17" s="136">
        <f t="shared" si="3"/>
        <v>17704690</v>
      </c>
      <c r="M17" s="136">
        <v>0</v>
      </c>
      <c r="N17" s="133">
        <v>0</v>
      </c>
      <c r="O17" s="135">
        <v>0</v>
      </c>
      <c r="P17" s="136">
        <v>903848</v>
      </c>
      <c r="Q17" s="133">
        <v>172257</v>
      </c>
      <c r="R17" s="132">
        <v>1076105</v>
      </c>
      <c r="S17" s="135">
        <v>1113812</v>
      </c>
      <c r="T17" s="133">
        <v>0</v>
      </c>
      <c r="U17" s="136">
        <v>1113812</v>
      </c>
      <c r="V17" s="136">
        <v>966493</v>
      </c>
      <c r="W17" s="133">
        <v>701768</v>
      </c>
      <c r="X17" s="135">
        <v>1668261</v>
      </c>
      <c r="Y17" s="134">
        <v>2984153</v>
      </c>
      <c r="Z17" s="133">
        <v>874025</v>
      </c>
      <c r="AA17" s="132">
        <v>3858178</v>
      </c>
      <c r="AB17" s="131">
        <f t="shared" si="4"/>
        <v>13846512</v>
      </c>
      <c r="AC17" s="130">
        <f t="shared" si="5"/>
        <v>0.78208158403225359</v>
      </c>
      <c r="AD17" s="129">
        <f t="shared" si="6"/>
        <v>9767539</v>
      </c>
      <c r="AE17" s="128">
        <f t="shared" si="7"/>
        <v>35054461</v>
      </c>
      <c r="AF17" s="131">
        <f t="shared" si="8"/>
        <v>14720537</v>
      </c>
      <c r="AG17" s="130">
        <f t="shared" si="9"/>
        <v>0.8314484467110127</v>
      </c>
      <c r="AH17" s="129">
        <f t="shared" si="10"/>
        <v>7554817</v>
      </c>
      <c r="AI17" s="128">
        <f t="shared" si="11"/>
        <v>37267183</v>
      </c>
    </row>
    <row r="18" spans="1:35" ht="17.25" customHeight="1" x14ac:dyDescent="0.15">
      <c r="A18" s="108"/>
      <c r="B18" s="127" t="s">
        <v>1236</v>
      </c>
      <c r="C18" s="126" t="s">
        <v>932</v>
      </c>
      <c r="D18" s="125" t="s">
        <v>931</v>
      </c>
      <c r="E18" s="124">
        <v>7232500</v>
      </c>
      <c r="F18" s="123">
        <v>44461</v>
      </c>
      <c r="G18" s="122" t="s">
        <v>1018</v>
      </c>
      <c r="H18" s="121">
        <v>44561</v>
      </c>
      <c r="I18" s="120">
        <f t="shared" si="0"/>
        <v>101</v>
      </c>
      <c r="J18" s="119">
        <f t="shared" si="1"/>
        <v>70</v>
      </c>
      <c r="K18" s="118">
        <v>0.63500000000000001</v>
      </c>
      <c r="L18" s="117">
        <f t="shared" si="3"/>
        <v>4592637</v>
      </c>
      <c r="M18" s="117">
        <v>0</v>
      </c>
      <c r="N18" s="114">
        <v>0</v>
      </c>
      <c r="O18" s="116">
        <v>0</v>
      </c>
      <c r="P18" s="117">
        <v>550656</v>
      </c>
      <c r="Q18" s="114">
        <v>100543</v>
      </c>
      <c r="R18" s="113">
        <v>651199</v>
      </c>
      <c r="S18" s="116">
        <v>1752600</v>
      </c>
      <c r="T18" s="114">
        <v>0</v>
      </c>
      <c r="U18" s="117">
        <v>1752600</v>
      </c>
      <c r="V18" s="117">
        <v>0</v>
      </c>
      <c r="W18" s="114">
        <v>18457</v>
      </c>
      <c r="X18" s="116">
        <v>18457</v>
      </c>
      <c r="Y18" s="115">
        <v>2303256</v>
      </c>
      <c r="Z18" s="114">
        <v>119000</v>
      </c>
      <c r="AA18" s="113">
        <v>2422256</v>
      </c>
      <c r="AB18" s="112">
        <f t="shared" si="4"/>
        <v>2170381</v>
      </c>
      <c r="AC18" s="111">
        <f t="shared" si="5"/>
        <v>0.47257839014927588</v>
      </c>
      <c r="AD18" s="110">
        <f t="shared" si="6"/>
        <v>3814576</v>
      </c>
      <c r="AE18" s="109">
        <f t="shared" si="7"/>
        <v>3417924</v>
      </c>
      <c r="AF18" s="112">
        <f t="shared" si="8"/>
        <v>2289381</v>
      </c>
      <c r="AG18" s="111">
        <f t="shared" si="9"/>
        <v>0.49848942992881867</v>
      </c>
      <c r="AH18" s="110">
        <f t="shared" si="10"/>
        <v>3627174</v>
      </c>
      <c r="AI18" s="109">
        <f t="shared" si="11"/>
        <v>3605326</v>
      </c>
    </row>
    <row r="19" spans="1:35" ht="17.25" customHeight="1" x14ac:dyDescent="0.15">
      <c r="A19" s="108"/>
      <c r="B19" s="127" t="s">
        <v>1236</v>
      </c>
      <c r="C19" s="126" t="s">
        <v>913</v>
      </c>
      <c r="D19" s="125" t="s">
        <v>912</v>
      </c>
      <c r="E19" s="124">
        <v>1222500</v>
      </c>
      <c r="F19" s="123">
        <v>44501</v>
      </c>
      <c r="G19" s="122" t="s">
        <v>1018</v>
      </c>
      <c r="H19" s="121">
        <v>44561</v>
      </c>
      <c r="I19" s="120">
        <f t="shared" si="0"/>
        <v>61</v>
      </c>
      <c r="J19" s="119">
        <f t="shared" si="1"/>
        <v>30</v>
      </c>
      <c r="K19" s="118">
        <v>0.5</v>
      </c>
      <c r="L19" s="117">
        <f t="shared" si="3"/>
        <v>611250</v>
      </c>
      <c r="M19" s="117">
        <v>0</v>
      </c>
      <c r="N19" s="114">
        <v>0</v>
      </c>
      <c r="O19" s="116">
        <v>0</v>
      </c>
      <c r="P19" s="117">
        <v>505795</v>
      </c>
      <c r="Q19" s="114">
        <v>92353</v>
      </c>
      <c r="R19" s="113">
        <v>598148</v>
      </c>
      <c r="S19" s="116">
        <v>0</v>
      </c>
      <c r="T19" s="114">
        <v>0</v>
      </c>
      <c r="U19" s="117">
        <v>0</v>
      </c>
      <c r="V19" s="117">
        <v>0</v>
      </c>
      <c r="W19" s="114">
        <v>16953</v>
      </c>
      <c r="X19" s="116">
        <v>16953</v>
      </c>
      <c r="Y19" s="115">
        <v>505795</v>
      </c>
      <c r="Z19" s="114">
        <v>109306</v>
      </c>
      <c r="AA19" s="113">
        <v>615101</v>
      </c>
      <c r="AB19" s="112">
        <f t="shared" si="4"/>
        <v>-3851</v>
      </c>
      <c r="AC19" s="111">
        <f t="shared" si="5"/>
        <v>-6.3002044989775054E-3</v>
      </c>
      <c r="AD19" s="110">
        <f t="shared" si="6"/>
        <v>1230202</v>
      </c>
      <c r="AE19" s="109">
        <f t="shared" si="7"/>
        <v>-7702</v>
      </c>
      <c r="AF19" s="112">
        <f t="shared" si="8"/>
        <v>105455</v>
      </c>
      <c r="AG19" s="111">
        <f t="shared" si="9"/>
        <v>0.17252351738241309</v>
      </c>
      <c r="AH19" s="110">
        <f t="shared" si="10"/>
        <v>1011590</v>
      </c>
      <c r="AI19" s="109">
        <f t="shared" si="11"/>
        <v>210910</v>
      </c>
    </row>
    <row r="20" spans="1:35" ht="17.25" customHeight="1" x14ac:dyDescent="0.15">
      <c r="A20" s="108"/>
      <c r="B20" s="127" t="s">
        <v>1236</v>
      </c>
      <c r="C20" s="126" t="s">
        <v>907</v>
      </c>
      <c r="D20" s="125" t="s">
        <v>906</v>
      </c>
      <c r="E20" s="124">
        <v>4754000</v>
      </c>
      <c r="F20" s="123">
        <v>44501</v>
      </c>
      <c r="G20" s="122" t="s">
        <v>1018</v>
      </c>
      <c r="H20" s="121">
        <v>44561</v>
      </c>
      <c r="I20" s="120">
        <f t="shared" si="0"/>
        <v>61</v>
      </c>
      <c r="J20" s="119">
        <f t="shared" si="1"/>
        <v>30</v>
      </c>
      <c r="K20" s="118">
        <v>0.40799999999999997</v>
      </c>
      <c r="L20" s="117">
        <f t="shared" si="3"/>
        <v>1939632</v>
      </c>
      <c r="M20" s="117">
        <v>0</v>
      </c>
      <c r="N20" s="114">
        <v>0</v>
      </c>
      <c r="O20" s="116">
        <v>0</v>
      </c>
      <c r="P20" s="117">
        <v>996419</v>
      </c>
      <c r="Q20" s="114">
        <v>149212</v>
      </c>
      <c r="R20" s="113">
        <v>1145631</v>
      </c>
      <c r="S20" s="116">
        <v>0</v>
      </c>
      <c r="T20" s="114">
        <v>0</v>
      </c>
      <c r="U20" s="117">
        <v>0</v>
      </c>
      <c r="V20" s="117">
        <v>10648</v>
      </c>
      <c r="W20" s="114">
        <v>50308</v>
      </c>
      <c r="X20" s="116">
        <v>60956</v>
      </c>
      <c r="Y20" s="115">
        <v>1007067</v>
      </c>
      <c r="Z20" s="114">
        <v>199520</v>
      </c>
      <c r="AA20" s="113">
        <v>1206587</v>
      </c>
      <c r="AB20" s="112">
        <f t="shared" si="4"/>
        <v>733045</v>
      </c>
      <c r="AC20" s="111">
        <f t="shared" si="5"/>
        <v>0.37792993722520563</v>
      </c>
      <c r="AD20" s="110">
        <f t="shared" si="6"/>
        <v>2957321</v>
      </c>
      <c r="AE20" s="109">
        <f t="shared" si="7"/>
        <v>1796679</v>
      </c>
      <c r="AF20" s="112">
        <f t="shared" si="8"/>
        <v>932565</v>
      </c>
      <c r="AG20" s="111">
        <f t="shared" si="9"/>
        <v>0.48079481056200352</v>
      </c>
      <c r="AH20" s="110">
        <f t="shared" si="10"/>
        <v>2468301</v>
      </c>
      <c r="AI20" s="109">
        <f t="shared" si="11"/>
        <v>2285699</v>
      </c>
    </row>
    <row r="21" spans="1:35" ht="17.25" customHeight="1" x14ac:dyDescent="0.15">
      <c r="A21" s="108"/>
      <c r="B21" s="146" t="s">
        <v>1236</v>
      </c>
      <c r="C21" s="145" t="s">
        <v>904</v>
      </c>
      <c r="D21" s="144" t="s">
        <v>903</v>
      </c>
      <c r="E21" s="143">
        <v>1505000</v>
      </c>
      <c r="F21" s="142">
        <v>44501</v>
      </c>
      <c r="G21" s="141" t="s">
        <v>1018</v>
      </c>
      <c r="H21" s="140">
        <v>44561</v>
      </c>
      <c r="I21" s="139">
        <f t="shared" si="0"/>
        <v>61</v>
      </c>
      <c r="J21" s="138">
        <f t="shared" si="1"/>
        <v>30</v>
      </c>
      <c r="K21" s="137">
        <f>ROUND(J21/I21,3)</f>
        <v>0.49199999999999999</v>
      </c>
      <c r="L21" s="136">
        <f t="shared" si="3"/>
        <v>740460</v>
      </c>
      <c r="M21" s="136">
        <v>0</v>
      </c>
      <c r="N21" s="133">
        <v>0</v>
      </c>
      <c r="O21" s="135">
        <v>0</v>
      </c>
      <c r="P21" s="136">
        <v>2885</v>
      </c>
      <c r="Q21" s="133">
        <v>530</v>
      </c>
      <c r="R21" s="132">
        <v>3415</v>
      </c>
      <c r="S21" s="135">
        <v>138797</v>
      </c>
      <c r="T21" s="133">
        <v>0</v>
      </c>
      <c r="U21" s="136">
        <v>138797</v>
      </c>
      <c r="V21" s="136">
        <v>86</v>
      </c>
      <c r="W21" s="133">
        <v>2215</v>
      </c>
      <c r="X21" s="135">
        <v>2301</v>
      </c>
      <c r="Y21" s="134">
        <v>141768</v>
      </c>
      <c r="Z21" s="133">
        <v>2745</v>
      </c>
      <c r="AA21" s="132">
        <v>144513</v>
      </c>
      <c r="AB21" s="131">
        <f t="shared" si="4"/>
        <v>595947</v>
      </c>
      <c r="AC21" s="130">
        <f t="shared" si="5"/>
        <v>0.80483348188963622</v>
      </c>
      <c r="AD21" s="129">
        <f t="shared" si="6"/>
        <v>293725</v>
      </c>
      <c r="AE21" s="128">
        <f t="shared" si="7"/>
        <v>1211275</v>
      </c>
      <c r="AF21" s="131">
        <f t="shared" si="8"/>
        <v>598692</v>
      </c>
      <c r="AG21" s="130">
        <f t="shared" si="9"/>
        <v>0.80854063690138567</v>
      </c>
      <c r="AH21" s="129">
        <f t="shared" si="10"/>
        <v>288146</v>
      </c>
      <c r="AI21" s="128">
        <f t="shared" si="11"/>
        <v>1216854</v>
      </c>
    </row>
    <row r="22" spans="1:35" ht="17.25" customHeight="1" x14ac:dyDescent="0.15">
      <c r="A22" s="108"/>
      <c r="B22" s="197" t="s">
        <v>1236</v>
      </c>
      <c r="C22" s="198" t="s">
        <v>891</v>
      </c>
      <c r="D22" s="199" t="s">
        <v>890</v>
      </c>
      <c r="E22" s="200">
        <v>3240000</v>
      </c>
      <c r="F22" s="201">
        <v>44522</v>
      </c>
      <c r="G22" s="202" t="s">
        <v>1018</v>
      </c>
      <c r="H22" s="203">
        <v>44681</v>
      </c>
      <c r="I22" s="204">
        <f t="shared" si="0"/>
        <v>160</v>
      </c>
      <c r="J22" s="205">
        <f t="shared" si="1"/>
        <v>9</v>
      </c>
      <c r="K22" s="206">
        <f>ROUND(J22/I22,3)</f>
        <v>5.6000000000000001E-2</v>
      </c>
      <c r="L22" s="207">
        <f t="shared" si="3"/>
        <v>181440</v>
      </c>
      <c r="M22" s="207">
        <v>0</v>
      </c>
      <c r="N22" s="208">
        <v>0</v>
      </c>
      <c r="O22" s="209">
        <v>0</v>
      </c>
      <c r="P22" s="207">
        <v>8776</v>
      </c>
      <c r="Q22" s="208">
        <v>1615</v>
      </c>
      <c r="R22" s="210">
        <v>10391</v>
      </c>
      <c r="S22" s="209">
        <v>0</v>
      </c>
      <c r="T22" s="208">
        <v>0</v>
      </c>
      <c r="U22" s="207">
        <v>0</v>
      </c>
      <c r="V22" s="207">
        <v>310</v>
      </c>
      <c r="W22" s="208">
        <v>6739</v>
      </c>
      <c r="X22" s="209">
        <v>7049</v>
      </c>
      <c r="Y22" s="211">
        <v>9086</v>
      </c>
      <c r="Z22" s="208">
        <v>8354</v>
      </c>
      <c r="AA22" s="210">
        <v>17440</v>
      </c>
      <c r="AB22" s="215">
        <f t="shared" si="4"/>
        <v>164000</v>
      </c>
      <c r="AC22" s="212">
        <f t="shared" si="5"/>
        <v>0.90388007054673725</v>
      </c>
      <c r="AD22" s="216">
        <f t="shared" si="6"/>
        <v>311428</v>
      </c>
      <c r="AE22" s="217">
        <f t="shared" si="7"/>
        <v>2928572</v>
      </c>
      <c r="AF22" s="215">
        <f t="shared" si="8"/>
        <v>172354</v>
      </c>
      <c r="AG22" s="212">
        <f t="shared" si="9"/>
        <v>0.94992283950617284</v>
      </c>
      <c r="AH22" s="216">
        <f t="shared" si="10"/>
        <v>162250</v>
      </c>
      <c r="AI22" s="217">
        <f t="shared" si="11"/>
        <v>3077750</v>
      </c>
    </row>
    <row r="23" spans="1:35" ht="17.25" customHeight="1" x14ac:dyDescent="0.15">
      <c r="A23" s="108"/>
      <c r="B23" s="165" t="s">
        <v>1235</v>
      </c>
      <c r="C23" s="164" t="s">
        <v>25</v>
      </c>
      <c r="D23" s="163" t="s">
        <v>26</v>
      </c>
      <c r="E23" s="162">
        <v>2670000</v>
      </c>
      <c r="F23" s="161">
        <v>44526</v>
      </c>
      <c r="G23" s="160" t="s">
        <v>1018</v>
      </c>
      <c r="H23" s="159">
        <v>44555</v>
      </c>
      <c r="I23" s="158">
        <f t="shared" si="0"/>
        <v>30</v>
      </c>
      <c r="J23" s="157">
        <f t="shared" si="1"/>
        <v>5</v>
      </c>
      <c r="K23" s="156">
        <f>ROUND(J23/I23,3)</f>
        <v>0.16700000000000001</v>
      </c>
      <c r="L23" s="155">
        <f t="shared" si="3"/>
        <v>445890</v>
      </c>
      <c r="M23" s="155">
        <v>0</v>
      </c>
      <c r="N23" s="152">
        <v>0</v>
      </c>
      <c r="O23" s="154">
        <v>0</v>
      </c>
      <c r="P23" s="155">
        <v>237348</v>
      </c>
      <c r="Q23" s="152">
        <v>35541</v>
      </c>
      <c r="R23" s="151">
        <v>272889</v>
      </c>
      <c r="S23" s="154">
        <v>68571</v>
      </c>
      <c r="T23" s="152">
        <v>0</v>
      </c>
      <c r="U23" s="155">
        <v>68571</v>
      </c>
      <c r="V23" s="155">
        <v>5118</v>
      </c>
      <c r="W23" s="152">
        <v>11985</v>
      </c>
      <c r="X23" s="154">
        <v>17103</v>
      </c>
      <c r="Y23" s="153">
        <v>311037</v>
      </c>
      <c r="Z23" s="152">
        <v>47526</v>
      </c>
      <c r="AA23" s="151">
        <v>358563</v>
      </c>
      <c r="AB23" s="150">
        <f t="shared" si="4"/>
        <v>87327</v>
      </c>
      <c r="AC23" s="149">
        <f t="shared" si="5"/>
        <v>0.19584875193433357</v>
      </c>
      <c r="AD23" s="148">
        <f t="shared" si="6"/>
        <v>2147083</v>
      </c>
      <c r="AE23" s="147">
        <f t="shared" si="7"/>
        <v>522917</v>
      </c>
      <c r="AF23" s="150">
        <f t="shared" si="8"/>
        <v>134853</v>
      </c>
      <c r="AG23" s="149">
        <f t="shared" si="9"/>
        <v>0.30243557828163897</v>
      </c>
      <c r="AH23" s="148">
        <f t="shared" si="10"/>
        <v>1862497</v>
      </c>
      <c r="AI23" s="147">
        <f t="shared" si="11"/>
        <v>807503</v>
      </c>
    </row>
    <row r="24" spans="1:35" ht="17.25" customHeight="1" x14ac:dyDescent="0.15">
      <c r="A24" s="108"/>
      <c r="B24" s="127" t="s">
        <v>1235</v>
      </c>
      <c r="C24" s="126" t="s">
        <v>938</v>
      </c>
      <c r="D24" s="125" t="s">
        <v>937</v>
      </c>
      <c r="E24" s="124">
        <v>4650000</v>
      </c>
      <c r="F24" s="123">
        <v>44440</v>
      </c>
      <c r="G24" s="122" t="s">
        <v>1018</v>
      </c>
      <c r="H24" s="121">
        <v>44620</v>
      </c>
      <c r="I24" s="120">
        <f t="shared" si="0"/>
        <v>181</v>
      </c>
      <c r="J24" s="119">
        <f t="shared" si="1"/>
        <v>91</v>
      </c>
      <c r="K24" s="118">
        <v>0.53600000000000003</v>
      </c>
      <c r="L24" s="117">
        <f t="shared" si="3"/>
        <v>2492400</v>
      </c>
      <c r="M24" s="117">
        <v>0</v>
      </c>
      <c r="N24" s="114">
        <v>0</v>
      </c>
      <c r="O24" s="116">
        <v>0</v>
      </c>
      <c r="P24" s="117">
        <v>859251</v>
      </c>
      <c r="Q24" s="114">
        <v>167924</v>
      </c>
      <c r="R24" s="113">
        <v>1027175</v>
      </c>
      <c r="S24" s="116">
        <v>73810</v>
      </c>
      <c r="T24" s="114">
        <v>0</v>
      </c>
      <c r="U24" s="117">
        <v>73810</v>
      </c>
      <c r="V24" s="117">
        <v>61955</v>
      </c>
      <c r="W24" s="114">
        <v>797570</v>
      </c>
      <c r="X24" s="116">
        <v>859525</v>
      </c>
      <c r="Y24" s="115">
        <v>995016</v>
      </c>
      <c r="Z24" s="114">
        <v>965494</v>
      </c>
      <c r="AA24" s="113">
        <v>1960510</v>
      </c>
      <c r="AB24" s="112">
        <f t="shared" si="4"/>
        <v>531890</v>
      </c>
      <c r="AC24" s="111">
        <f t="shared" si="5"/>
        <v>0.21340475044134169</v>
      </c>
      <c r="AD24" s="110">
        <f t="shared" si="6"/>
        <v>3657667</v>
      </c>
      <c r="AE24" s="109">
        <f t="shared" si="7"/>
        <v>992333</v>
      </c>
      <c r="AF24" s="112">
        <f t="shared" si="8"/>
        <v>1497384</v>
      </c>
      <c r="AG24" s="111">
        <f t="shared" si="9"/>
        <v>0.60077997111218107</v>
      </c>
      <c r="AH24" s="110">
        <f t="shared" si="10"/>
        <v>1856373</v>
      </c>
      <c r="AI24" s="109">
        <f t="shared" si="11"/>
        <v>2793627</v>
      </c>
    </row>
    <row r="25" spans="1:35" ht="17.25" customHeight="1" x14ac:dyDescent="0.15">
      <c r="A25" s="108"/>
      <c r="B25" s="146" t="s">
        <v>1235</v>
      </c>
      <c r="C25" s="145" t="s">
        <v>35</v>
      </c>
      <c r="D25" s="144" t="s">
        <v>36</v>
      </c>
      <c r="E25" s="143">
        <v>2600000</v>
      </c>
      <c r="F25" s="142">
        <v>44526</v>
      </c>
      <c r="G25" s="141" t="s">
        <v>1018</v>
      </c>
      <c r="H25" s="140">
        <v>44555</v>
      </c>
      <c r="I25" s="139">
        <f t="shared" si="0"/>
        <v>30</v>
      </c>
      <c r="J25" s="138">
        <f t="shared" si="1"/>
        <v>5</v>
      </c>
      <c r="K25" s="137">
        <f>ROUND(J25/I25,3)</f>
        <v>0.16700000000000001</v>
      </c>
      <c r="L25" s="136">
        <f t="shared" si="3"/>
        <v>434200</v>
      </c>
      <c r="M25" s="136">
        <v>0</v>
      </c>
      <c r="N25" s="133">
        <v>0</v>
      </c>
      <c r="O25" s="135">
        <v>0</v>
      </c>
      <c r="P25" s="136">
        <v>116871</v>
      </c>
      <c r="Q25" s="133">
        <v>21520</v>
      </c>
      <c r="R25" s="132">
        <v>138391</v>
      </c>
      <c r="S25" s="135">
        <v>0</v>
      </c>
      <c r="T25" s="133">
        <v>0</v>
      </c>
      <c r="U25" s="136">
        <v>0</v>
      </c>
      <c r="V25" s="136">
        <v>70670</v>
      </c>
      <c r="W25" s="133">
        <v>89748</v>
      </c>
      <c r="X25" s="135">
        <v>160418</v>
      </c>
      <c r="Y25" s="134">
        <v>187541</v>
      </c>
      <c r="Z25" s="133">
        <v>111268</v>
      </c>
      <c r="AA25" s="132">
        <v>298809</v>
      </c>
      <c r="AB25" s="131">
        <f t="shared" si="4"/>
        <v>135391</v>
      </c>
      <c r="AC25" s="130">
        <f t="shared" si="5"/>
        <v>0.31181713496084751</v>
      </c>
      <c r="AD25" s="129">
        <f t="shared" si="6"/>
        <v>1789275</v>
      </c>
      <c r="AE25" s="128">
        <f t="shared" si="7"/>
        <v>810725</v>
      </c>
      <c r="AF25" s="131">
        <f t="shared" si="8"/>
        <v>246659</v>
      </c>
      <c r="AG25" s="130">
        <f t="shared" si="9"/>
        <v>0.56807692307692303</v>
      </c>
      <c r="AH25" s="129">
        <f t="shared" si="10"/>
        <v>1123000</v>
      </c>
      <c r="AI25" s="128">
        <f t="shared" si="11"/>
        <v>1477000</v>
      </c>
    </row>
    <row r="26" spans="1:35" ht="17.25" customHeight="1" x14ac:dyDescent="0.15">
      <c r="A26" s="108"/>
      <c r="B26" s="127" t="s">
        <v>1235</v>
      </c>
      <c r="C26" s="126" t="s">
        <v>924</v>
      </c>
      <c r="D26" s="125" t="s">
        <v>923</v>
      </c>
      <c r="E26" s="124">
        <v>3725000</v>
      </c>
      <c r="F26" s="123">
        <v>44467</v>
      </c>
      <c r="G26" s="122" t="s">
        <v>1018</v>
      </c>
      <c r="H26" s="121">
        <v>44620</v>
      </c>
      <c r="I26" s="120">
        <f t="shared" si="0"/>
        <v>154</v>
      </c>
      <c r="J26" s="119">
        <f t="shared" si="1"/>
        <v>64</v>
      </c>
      <c r="K26" s="118">
        <v>0.54600000000000004</v>
      </c>
      <c r="L26" s="117">
        <f t="shared" si="3"/>
        <v>2033850</v>
      </c>
      <c r="M26" s="117">
        <v>1418256</v>
      </c>
      <c r="N26" s="114">
        <v>0</v>
      </c>
      <c r="O26" s="116">
        <v>1418256</v>
      </c>
      <c r="P26" s="117">
        <v>885283</v>
      </c>
      <c r="Q26" s="114">
        <v>142395</v>
      </c>
      <c r="R26" s="113">
        <v>1027678</v>
      </c>
      <c r="S26" s="116">
        <v>0</v>
      </c>
      <c r="T26" s="114">
        <v>0</v>
      </c>
      <c r="U26" s="117">
        <v>0</v>
      </c>
      <c r="V26" s="117">
        <v>1960</v>
      </c>
      <c r="W26" s="114">
        <v>50594</v>
      </c>
      <c r="X26" s="116">
        <v>52554</v>
      </c>
      <c r="Y26" s="115">
        <v>2305499</v>
      </c>
      <c r="Z26" s="114">
        <v>192989</v>
      </c>
      <c r="AA26" s="113">
        <v>2498488</v>
      </c>
      <c r="AB26" s="112">
        <f t="shared" si="4"/>
        <v>-464638</v>
      </c>
      <c r="AC26" s="111">
        <f t="shared" si="5"/>
        <v>-0.22845244241217397</v>
      </c>
      <c r="AD26" s="110">
        <f t="shared" si="6"/>
        <v>4575985</v>
      </c>
      <c r="AE26" s="109">
        <f t="shared" si="7"/>
        <v>-850985</v>
      </c>
      <c r="AF26" s="112">
        <f t="shared" si="8"/>
        <v>-271649</v>
      </c>
      <c r="AG26" s="111">
        <f t="shared" si="9"/>
        <v>-0.13356393047668216</v>
      </c>
      <c r="AH26" s="110">
        <f t="shared" si="10"/>
        <v>4222525</v>
      </c>
      <c r="AI26" s="109">
        <f t="shared" si="11"/>
        <v>-497525</v>
      </c>
    </row>
    <row r="27" spans="1:35" ht="17.25" customHeight="1" x14ac:dyDescent="0.15">
      <c r="A27" s="108"/>
      <c r="B27" s="127" t="s">
        <v>1235</v>
      </c>
      <c r="C27" s="126" t="s">
        <v>895</v>
      </c>
      <c r="D27" s="125" t="s">
        <v>894</v>
      </c>
      <c r="E27" s="124">
        <v>685100</v>
      </c>
      <c r="F27" s="123">
        <v>44517</v>
      </c>
      <c r="G27" s="122" t="s">
        <v>1018</v>
      </c>
      <c r="H27" s="121">
        <v>44620</v>
      </c>
      <c r="I27" s="120">
        <f t="shared" si="0"/>
        <v>104</v>
      </c>
      <c r="J27" s="119">
        <f t="shared" si="1"/>
        <v>14</v>
      </c>
      <c r="K27" s="118">
        <v>0</v>
      </c>
      <c r="L27" s="117">
        <f t="shared" si="3"/>
        <v>0</v>
      </c>
      <c r="M27" s="117">
        <v>0</v>
      </c>
      <c r="N27" s="114">
        <v>0</v>
      </c>
      <c r="O27" s="116">
        <v>0</v>
      </c>
      <c r="P27" s="117">
        <v>0</v>
      </c>
      <c r="Q27" s="114">
        <v>0</v>
      </c>
      <c r="R27" s="113">
        <v>0</v>
      </c>
      <c r="S27" s="116">
        <v>0</v>
      </c>
      <c r="T27" s="114">
        <v>0</v>
      </c>
      <c r="U27" s="117">
        <v>0</v>
      </c>
      <c r="V27" s="117">
        <v>0</v>
      </c>
      <c r="W27" s="114">
        <v>0</v>
      </c>
      <c r="X27" s="116">
        <v>0</v>
      </c>
      <c r="Y27" s="115">
        <v>0</v>
      </c>
      <c r="Z27" s="114">
        <v>0</v>
      </c>
      <c r="AA27" s="113">
        <v>0</v>
      </c>
      <c r="AB27" s="112">
        <f t="shared" si="4"/>
        <v>0</v>
      </c>
      <c r="AC27" s="111">
        <f t="shared" si="5"/>
        <v>0</v>
      </c>
      <c r="AD27" s="110" t="s">
        <v>1227</v>
      </c>
      <c r="AE27" s="109" t="s">
        <v>1227</v>
      </c>
      <c r="AF27" s="112">
        <f t="shared" si="8"/>
        <v>0</v>
      </c>
      <c r="AG27" s="111">
        <f t="shared" si="9"/>
        <v>0</v>
      </c>
      <c r="AH27" s="110" t="s">
        <v>1227</v>
      </c>
      <c r="AI27" s="109" t="s">
        <v>1227</v>
      </c>
    </row>
    <row r="28" spans="1:35" ht="17.25" customHeight="1" x14ac:dyDescent="0.15">
      <c r="A28" s="108"/>
      <c r="B28" s="197" t="s">
        <v>1235</v>
      </c>
      <c r="C28" s="198" t="s">
        <v>885</v>
      </c>
      <c r="D28" s="199" t="s">
        <v>884</v>
      </c>
      <c r="E28" s="200">
        <v>10500</v>
      </c>
      <c r="F28" s="201">
        <v>44529</v>
      </c>
      <c r="G28" s="202" t="s">
        <v>1018</v>
      </c>
      <c r="H28" s="203">
        <v>44530</v>
      </c>
      <c r="I28" s="204">
        <f t="shared" si="0"/>
        <v>2</v>
      </c>
      <c r="J28" s="205">
        <f t="shared" si="1"/>
        <v>2</v>
      </c>
      <c r="K28" s="206">
        <f t="shared" ref="K28:K34" si="12">ROUND(J28/I28,3)</f>
        <v>1</v>
      </c>
      <c r="L28" s="207">
        <f t="shared" si="3"/>
        <v>10500</v>
      </c>
      <c r="M28" s="207">
        <v>0</v>
      </c>
      <c r="N28" s="208">
        <v>0</v>
      </c>
      <c r="O28" s="209">
        <v>0</v>
      </c>
      <c r="P28" s="207">
        <v>5769</v>
      </c>
      <c r="Q28" s="208">
        <v>1062</v>
      </c>
      <c r="R28" s="210">
        <v>6831</v>
      </c>
      <c r="S28" s="209">
        <v>0</v>
      </c>
      <c r="T28" s="208">
        <v>0</v>
      </c>
      <c r="U28" s="207">
        <v>0</v>
      </c>
      <c r="V28" s="207">
        <v>172</v>
      </c>
      <c r="W28" s="208">
        <v>4431</v>
      </c>
      <c r="X28" s="209">
        <v>4603</v>
      </c>
      <c r="Y28" s="211">
        <v>5941</v>
      </c>
      <c r="Z28" s="208">
        <v>5493</v>
      </c>
      <c r="AA28" s="210">
        <v>11434</v>
      </c>
      <c r="AB28" s="215">
        <f t="shared" si="4"/>
        <v>-934</v>
      </c>
      <c r="AC28" s="212">
        <f t="shared" si="5"/>
        <v>-8.8952380952380949E-2</v>
      </c>
      <c r="AD28" s="216">
        <f t="shared" ref="AD28:AD53" si="13">IF(E28=0,0,(ROUNDDOWN(AA28/K28,0)))</f>
        <v>11434</v>
      </c>
      <c r="AE28" s="217">
        <f t="shared" ref="AE28:AE53" si="14">E28-AD28</f>
        <v>-934</v>
      </c>
      <c r="AF28" s="215">
        <f t="shared" si="8"/>
        <v>4559</v>
      </c>
      <c r="AG28" s="212">
        <f t="shared" si="9"/>
        <v>0.43419047619047618</v>
      </c>
      <c r="AH28" s="216">
        <f t="shared" ref="AH28:AH53" si="15">IF(E28=0,0,ROUNDDOWN(Y28/K28,0))</f>
        <v>5941</v>
      </c>
      <c r="AI28" s="217">
        <f t="shared" ref="AI28:AI53" si="16">E28-AH28</f>
        <v>4559</v>
      </c>
    </row>
    <row r="29" spans="1:35" ht="17.25" customHeight="1" x14ac:dyDescent="0.15">
      <c r="A29" s="108"/>
      <c r="B29" s="165" t="s">
        <v>1233</v>
      </c>
      <c r="C29" s="164" t="s">
        <v>1008</v>
      </c>
      <c r="D29" s="163" t="s">
        <v>1007</v>
      </c>
      <c r="E29" s="162">
        <v>650000</v>
      </c>
      <c r="F29" s="161">
        <v>44256</v>
      </c>
      <c r="G29" s="160" t="s">
        <v>1018</v>
      </c>
      <c r="H29" s="159">
        <v>44620</v>
      </c>
      <c r="I29" s="158">
        <f t="shared" si="0"/>
        <v>365</v>
      </c>
      <c r="J29" s="157">
        <f t="shared" si="1"/>
        <v>275</v>
      </c>
      <c r="K29" s="156">
        <f t="shared" si="12"/>
        <v>0.753</v>
      </c>
      <c r="L29" s="155">
        <f t="shared" si="3"/>
        <v>489450</v>
      </c>
      <c r="M29" s="155">
        <v>0</v>
      </c>
      <c r="N29" s="152">
        <v>0</v>
      </c>
      <c r="O29" s="154">
        <v>0</v>
      </c>
      <c r="P29" s="155">
        <v>175765</v>
      </c>
      <c r="Q29" s="152">
        <v>28392</v>
      </c>
      <c r="R29" s="151">
        <v>204157</v>
      </c>
      <c r="S29" s="154">
        <v>0</v>
      </c>
      <c r="T29" s="152">
        <v>0</v>
      </c>
      <c r="U29" s="155">
        <v>0</v>
      </c>
      <c r="V29" s="155">
        <v>0</v>
      </c>
      <c r="W29" s="152">
        <v>13494</v>
      </c>
      <c r="X29" s="154">
        <v>13494</v>
      </c>
      <c r="Y29" s="153">
        <v>175765</v>
      </c>
      <c r="Z29" s="152">
        <v>41886</v>
      </c>
      <c r="AA29" s="151">
        <v>217651</v>
      </c>
      <c r="AB29" s="150">
        <f t="shared" si="4"/>
        <v>271799</v>
      </c>
      <c r="AC29" s="149">
        <f t="shared" si="5"/>
        <v>0.55531514965777917</v>
      </c>
      <c r="AD29" s="148">
        <f t="shared" si="13"/>
        <v>289045</v>
      </c>
      <c r="AE29" s="147">
        <f t="shared" si="14"/>
        <v>360955</v>
      </c>
      <c r="AF29" s="150">
        <f t="shared" si="8"/>
        <v>313685</v>
      </c>
      <c r="AG29" s="149">
        <f t="shared" si="9"/>
        <v>0.64089283890080706</v>
      </c>
      <c r="AH29" s="148">
        <f t="shared" si="15"/>
        <v>233419</v>
      </c>
      <c r="AI29" s="147">
        <f t="shared" si="16"/>
        <v>416581</v>
      </c>
    </row>
    <row r="30" spans="1:35" ht="17.25" customHeight="1" x14ac:dyDescent="0.15">
      <c r="A30" s="108"/>
      <c r="B30" s="146" t="s">
        <v>1233</v>
      </c>
      <c r="C30" s="145" t="s">
        <v>1005</v>
      </c>
      <c r="D30" s="144" t="s">
        <v>1004</v>
      </c>
      <c r="E30" s="143">
        <v>480000</v>
      </c>
      <c r="F30" s="142">
        <v>44348</v>
      </c>
      <c r="G30" s="141" t="s">
        <v>1018</v>
      </c>
      <c r="H30" s="140">
        <v>44712</v>
      </c>
      <c r="I30" s="139">
        <f t="shared" si="0"/>
        <v>365</v>
      </c>
      <c r="J30" s="138">
        <f t="shared" si="1"/>
        <v>183</v>
      </c>
      <c r="K30" s="137">
        <f t="shared" si="12"/>
        <v>0.501</v>
      </c>
      <c r="L30" s="136">
        <f t="shared" si="3"/>
        <v>240480</v>
      </c>
      <c r="M30" s="136">
        <v>0</v>
      </c>
      <c r="N30" s="133">
        <v>0</v>
      </c>
      <c r="O30" s="135">
        <v>0</v>
      </c>
      <c r="P30" s="136">
        <v>0</v>
      </c>
      <c r="Q30" s="133">
        <v>0</v>
      </c>
      <c r="R30" s="132">
        <v>0</v>
      </c>
      <c r="S30" s="135">
        <v>0</v>
      </c>
      <c r="T30" s="133">
        <v>0</v>
      </c>
      <c r="U30" s="136">
        <v>0</v>
      </c>
      <c r="V30" s="136">
        <v>0</v>
      </c>
      <c r="W30" s="133">
        <v>0</v>
      </c>
      <c r="X30" s="135">
        <v>0</v>
      </c>
      <c r="Y30" s="134">
        <v>0</v>
      </c>
      <c r="Z30" s="133">
        <v>0</v>
      </c>
      <c r="AA30" s="132">
        <v>0</v>
      </c>
      <c r="AB30" s="131">
        <f t="shared" si="4"/>
        <v>240480</v>
      </c>
      <c r="AC30" s="130">
        <f t="shared" si="5"/>
        <v>1</v>
      </c>
      <c r="AD30" s="129">
        <f t="shared" si="13"/>
        <v>0</v>
      </c>
      <c r="AE30" s="128">
        <f t="shared" si="14"/>
        <v>480000</v>
      </c>
      <c r="AF30" s="131">
        <f t="shared" si="8"/>
        <v>240480</v>
      </c>
      <c r="AG30" s="130">
        <f t="shared" si="9"/>
        <v>1</v>
      </c>
      <c r="AH30" s="129">
        <f t="shared" si="15"/>
        <v>0</v>
      </c>
      <c r="AI30" s="128">
        <f t="shared" si="16"/>
        <v>480000</v>
      </c>
    </row>
    <row r="31" spans="1:35" ht="17.25" customHeight="1" x14ac:dyDescent="0.15">
      <c r="A31" s="108"/>
      <c r="B31" s="146" t="s">
        <v>1233</v>
      </c>
      <c r="C31" s="145" t="s">
        <v>995</v>
      </c>
      <c r="D31" s="144" t="s">
        <v>994</v>
      </c>
      <c r="E31" s="143">
        <v>2400000</v>
      </c>
      <c r="F31" s="142">
        <v>44228</v>
      </c>
      <c r="G31" s="141" t="s">
        <v>1018</v>
      </c>
      <c r="H31" s="140">
        <v>44592</v>
      </c>
      <c r="I31" s="139">
        <f t="shared" si="0"/>
        <v>365</v>
      </c>
      <c r="J31" s="138">
        <f t="shared" si="1"/>
        <v>303</v>
      </c>
      <c r="K31" s="137">
        <f t="shared" si="12"/>
        <v>0.83</v>
      </c>
      <c r="L31" s="136">
        <f t="shared" si="3"/>
        <v>1992000</v>
      </c>
      <c r="M31" s="136">
        <v>0</v>
      </c>
      <c r="N31" s="133">
        <v>0</v>
      </c>
      <c r="O31" s="135">
        <v>0</v>
      </c>
      <c r="P31" s="136">
        <v>286809</v>
      </c>
      <c r="Q31" s="133">
        <v>41164</v>
      </c>
      <c r="R31" s="132">
        <v>327973</v>
      </c>
      <c r="S31" s="135">
        <v>0</v>
      </c>
      <c r="T31" s="133">
        <v>0</v>
      </c>
      <c r="U31" s="136">
        <v>0</v>
      </c>
      <c r="V31" s="136">
        <v>1336</v>
      </c>
      <c r="W31" s="133">
        <v>9564</v>
      </c>
      <c r="X31" s="135">
        <v>10900</v>
      </c>
      <c r="Y31" s="134">
        <v>288145</v>
      </c>
      <c r="Z31" s="133">
        <v>50728</v>
      </c>
      <c r="AA31" s="132">
        <v>338873</v>
      </c>
      <c r="AB31" s="131">
        <f t="shared" si="4"/>
        <v>1653127</v>
      </c>
      <c r="AC31" s="130">
        <f t="shared" si="5"/>
        <v>0.82988303212851411</v>
      </c>
      <c r="AD31" s="129">
        <f t="shared" si="13"/>
        <v>408280</v>
      </c>
      <c r="AE31" s="128">
        <f t="shared" si="14"/>
        <v>1991720</v>
      </c>
      <c r="AF31" s="131">
        <f t="shared" si="8"/>
        <v>1703855</v>
      </c>
      <c r="AG31" s="130">
        <f t="shared" si="9"/>
        <v>0.85534889558232929</v>
      </c>
      <c r="AH31" s="129">
        <f t="shared" si="15"/>
        <v>347162</v>
      </c>
      <c r="AI31" s="128">
        <f t="shared" si="16"/>
        <v>2052838</v>
      </c>
    </row>
    <row r="32" spans="1:35" ht="17.25" customHeight="1" x14ac:dyDescent="0.15">
      <c r="A32" s="108"/>
      <c r="B32" s="146" t="s">
        <v>1233</v>
      </c>
      <c r="C32" s="145" t="s">
        <v>985</v>
      </c>
      <c r="D32" s="144" t="s">
        <v>984</v>
      </c>
      <c r="E32" s="143">
        <v>800000</v>
      </c>
      <c r="F32" s="142">
        <v>44470</v>
      </c>
      <c r="G32" s="141" t="s">
        <v>1018</v>
      </c>
      <c r="H32" s="140">
        <v>44834</v>
      </c>
      <c r="I32" s="139">
        <f t="shared" si="0"/>
        <v>365</v>
      </c>
      <c r="J32" s="138">
        <f t="shared" si="1"/>
        <v>61</v>
      </c>
      <c r="K32" s="137">
        <f t="shared" si="12"/>
        <v>0.16700000000000001</v>
      </c>
      <c r="L32" s="136">
        <f t="shared" si="3"/>
        <v>133600</v>
      </c>
      <c r="M32" s="136">
        <v>0</v>
      </c>
      <c r="N32" s="133">
        <v>0</v>
      </c>
      <c r="O32" s="135">
        <v>0</v>
      </c>
      <c r="P32" s="136">
        <v>0</v>
      </c>
      <c r="Q32" s="133">
        <v>0</v>
      </c>
      <c r="R32" s="132">
        <v>0</v>
      </c>
      <c r="S32" s="135">
        <v>0</v>
      </c>
      <c r="T32" s="133">
        <v>0</v>
      </c>
      <c r="U32" s="136">
        <v>0</v>
      </c>
      <c r="V32" s="136">
        <v>0</v>
      </c>
      <c r="W32" s="133">
        <v>0</v>
      </c>
      <c r="X32" s="135">
        <v>0</v>
      </c>
      <c r="Y32" s="134">
        <v>0</v>
      </c>
      <c r="Z32" s="133">
        <v>0</v>
      </c>
      <c r="AA32" s="132">
        <v>0</v>
      </c>
      <c r="AB32" s="131">
        <f t="shared" si="4"/>
        <v>133600</v>
      </c>
      <c r="AC32" s="130">
        <f t="shared" si="5"/>
        <v>1</v>
      </c>
      <c r="AD32" s="129">
        <f t="shared" si="13"/>
        <v>0</v>
      </c>
      <c r="AE32" s="128">
        <f t="shared" si="14"/>
        <v>800000</v>
      </c>
      <c r="AF32" s="131">
        <f t="shared" si="8"/>
        <v>133600</v>
      </c>
      <c r="AG32" s="130">
        <f t="shared" si="9"/>
        <v>1</v>
      </c>
      <c r="AH32" s="129">
        <f t="shared" si="15"/>
        <v>0</v>
      </c>
      <c r="AI32" s="128">
        <f t="shared" si="16"/>
        <v>800000</v>
      </c>
    </row>
    <row r="33" spans="1:35" ht="17.25" customHeight="1" x14ac:dyDescent="0.15">
      <c r="A33" s="108"/>
      <c r="B33" s="146" t="s">
        <v>1233</v>
      </c>
      <c r="C33" s="145" t="s">
        <v>983</v>
      </c>
      <c r="D33" s="144" t="s">
        <v>982</v>
      </c>
      <c r="E33" s="143">
        <v>1000000</v>
      </c>
      <c r="F33" s="142">
        <v>44410</v>
      </c>
      <c r="G33" s="141" t="s">
        <v>1018</v>
      </c>
      <c r="H33" s="140">
        <v>44561</v>
      </c>
      <c r="I33" s="139">
        <f t="shared" si="0"/>
        <v>152</v>
      </c>
      <c r="J33" s="138">
        <f t="shared" si="1"/>
        <v>121</v>
      </c>
      <c r="K33" s="137">
        <f t="shared" si="12"/>
        <v>0.79600000000000004</v>
      </c>
      <c r="L33" s="136">
        <f t="shared" si="3"/>
        <v>796000</v>
      </c>
      <c r="M33" s="136">
        <v>0</v>
      </c>
      <c r="N33" s="133">
        <v>0</v>
      </c>
      <c r="O33" s="135">
        <v>0</v>
      </c>
      <c r="P33" s="136">
        <v>523295</v>
      </c>
      <c r="Q33" s="133">
        <v>131851</v>
      </c>
      <c r="R33" s="132">
        <v>655146</v>
      </c>
      <c r="S33" s="135">
        <v>0</v>
      </c>
      <c r="T33" s="133">
        <v>0</v>
      </c>
      <c r="U33" s="136">
        <v>0</v>
      </c>
      <c r="V33" s="136">
        <v>12550</v>
      </c>
      <c r="W33" s="133">
        <v>32465</v>
      </c>
      <c r="X33" s="135">
        <v>45015</v>
      </c>
      <c r="Y33" s="134">
        <v>535845</v>
      </c>
      <c r="Z33" s="133">
        <v>164316</v>
      </c>
      <c r="AA33" s="132">
        <v>700161</v>
      </c>
      <c r="AB33" s="131">
        <f t="shared" si="4"/>
        <v>95839</v>
      </c>
      <c r="AC33" s="130">
        <f t="shared" si="5"/>
        <v>0.12040075376884422</v>
      </c>
      <c r="AD33" s="129">
        <f t="shared" si="13"/>
        <v>879599</v>
      </c>
      <c r="AE33" s="128">
        <f t="shared" si="14"/>
        <v>120401</v>
      </c>
      <c r="AF33" s="131">
        <f t="shared" si="8"/>
        <v>260155</v>
      </c>
      <c r="AG33" s="130">
        <f t="shared" si="9"/>
        <v>0.32682788944723618</v>
      </c>
      <c r="AH33" s="129">
        <f t="shared" si="15"/>
        <v>673172</v>
      </c>
      <c r="AI33" s="128">
        <f t="shared" si="16"/>
        <v>326828</v>
      </c>
    </row>
    <row r="34" spans="1:35" ht="17.25" customHeight="1" x14ac:dyDescent="0.15">
      <c r="A34" s="108"/>
      <c r="B34" s="146" t="s">
        <v>1233</v>
      </c>
      <c r="C34" s="145" t="s">
        <v>927</v>
      </c>
      <c r="D34" s="144" t="s">
        <v>926</v>
      </c>
      <c r="E34" s="143">
        <v>960000</v>
      </c>
      <c r="F34" s="142">
        <v>44470</v>
      </c>
      <c r="G34" s="141" t="s">
        <v>1018</v>
      </c>
      <c r="H34" s="140">
        <v>44834</v>
      </c>
      <c r="I34" s="139">
        <f t="shared" si="0"/>
        <v>365</v>
      </c>
      <c r="J34" s="138">
        <f t="shared" si="1"/>
        <v>61</v>
      </c>
      <c r="K34" s="137">
        <f t="shared" si="12"/>
        <v>0.16700000000000001</v>
      </c>
      <c r="L34" s="136">
        <f t="shared" si="3"/>
        <v>160320</v>
      </c>
      <c r="M34" s="136">
        <v>0</v>
      </c>
      <c r="N34" s="133">
        <v>0</v>
      </c>
      <c r="O34" s="135">
        <v>0</v>
      </c>
      <c r="P34" s="136">
        <v>11944</v>
      </c>
      <c r="Q34" s="133">
        <v>2796</v>
      </c>
      <c r="R34" s="132">
        <v>14740</v>
      </c>
      <c r="S34" s="135">
        <v>2506</v>
      </c>
      <c r="T34" s="133">
        <v>0</v>
      </c>
      <c r="U34" s="136">
        <v>2506</v>
      </c>
      <c r="V34" s="136">
        <v>0</v>
      </c>
      <c r="W34" s="133">
        <v>1079</v>
      </c>
      <c r="X34" s="135">
        <v>1079</v>
      </c>
      <c r="Y34" s="134">
        <v>14450</v>
      </c>
      <c r="Z34" s="133">
        <v>3875</v>
      </c>
      <c r="AA34" s="132">
        <v>18325</v>
      </c>
      <c r="AB34" s="131">
        <f t="shared" si="4"/>
        <v>141995</v>
      </c>
      <c r="AC34" s="130">
        <f t="shared" si="5"/>
        <v>0.88569735528942117</v>
      </c>
      <c r="AD34" s="129">
        <f t="shared" si="13"/>
        <v>109730</v>
      </c>
      <c r="AE34" s="128">
        <f t="shared" si="14"/>
        <v>850270</v>
      </c>
      <c r="AF34" s="131">
        <f t="shared" si="8"/>
        <v>145870</v>
      </c>
      <c r="AG34" s="130">
        <f t="shared" si="9"/>
        <v>0.90986776447105788</v>
      </c>
      <c r="AH34" s="129">
        <f t="shared" si="15"/>
        <v>86526</v>
      </c>
      <c r="AI34" s="128">
        <f t="shared" si="16"/>
        <v>873474</v>
      </c>
    </row>
    <row r="35" spans="1:35" ht="17.25" customHeight="1" x14ac:dyDescent="0.15">
      <c r="A35" s="108"/>
      <c r="B35" s="127" t="s">
        <v>1233</v>
      </c>
      <c r="C35" s="126" t="s">
        <v>918</v>
      </c>
      <c r="D35" s="125" t="s">
        <v>917</v>
      </c>
      <c r="E35" s="124">
        <v>180000</v>
      </c>
      <c r="F35" s="123">
        <v>44470</v>
      </c>
      <c r="G35" s="122" t="s">
        <v>1018</v>
      </c>
      <c r="H35" s="121">
        <v>44561</v>
      </c>
      <c r="I35" s="120">
        <f t="shared" si="0"/>
        <v>92</v>
      </c>
      <c r="J35" s="119">
        <f t="shared" si="1"/>
        <v>61</v>
      </c>
      <c r="K35" s="118">
        <v>0.97599999999999998</v>
      </c>
      <c r="L35" s="117">
        <f t="shared" si="3"/>
        <v>175680</v>
      </c>
      <c r="M35" s="117">
        <v>0</v>
      </c>
      <c r="N35" s="114">
        <v>0</v>
      </c>
      <c r="O35" s="116">
        <v>0</v>
      </c>
      <c r="P35" s="117">
        <v>87717</v>
      </c>
      <c r="Q35" s="114">
        <v>13136</v>
      </c>
      <c r="R35" s="113">
        <v>100853</v>
      </c>
      <c r="S35" s="116">
        <v>0</v>
      </c>
      <c r="T35" s="114">
        <v>0</v>
      </c>
      <c r="U35" s="117">
        <v>0</v>
      </c>
      <c r="V35" s="117">
        <v>1094</v>
      </c>
      <c r="W35" s="114">
        <v>4428</v>
      </c>
      <c r="X35" s="116">
        <v>5522</v>
      </c>
      <c r="Y35" s="115">
        <v>88811</v>
      </c>
      <c r="Z35" s="114">
        <v>17564</v>
      </c>
      <c r="AA35" s="113">
        <v>106375</v>
      </c>
      <c r="AB35" s="112">
        <f t="shared" si="4"/>
        <v>69305</v>
      </c>
      <c r="AC35" s="111">
        <f t="shared" si="5"/>
        <v>0.39449567395264118</v>
      </c>
      <c r="AD35" s="110">
        <f t="shared" si="13"/>
        <v>108990</v>
      </c>
      <c r="AE35" s="109">
        <f t="shared" si="14"/>
        <v>71010</v>
      </c>
      <c r="AF35" s="112">
        <f t="shared" si="8"/>
        <v>86869</v>
      </c>
      <c r="AG35" s="111">
        <f t="shared" si="9"/>
        <v>0.49447290528233151</v>
      </c>
      <c r="AH35" s="110">
        <f t="shared" si="15"/>
        <v>90994</v>
      </c>
      <c r="AI35" s="109">
        <f t="shared" si="16"/>
        <v>89006</v>
      </c>
    </row>
    <row r="36" spans="1:35" ht="17.25" customHeight="1" x14ac:dyDescent="0.15">
      <c r="A36" s="108"/>
      <c r="B36" s="197" t="s">
        <v>1233</v>
      </c>
      <c r="C36" s="198" t="s">
        <v>880</v>
      </c>
      <c r="D36" s="199" t="s">
        <v>879</v>
      </c>
      <c r="E36" s="200">
        <v>880000</v>
      </c>
      <c r="F36" s="201">
        <v>44501</v>
      </c>
      <c r="G36" s="202" t="s">
        <v>1232</v>
      </c>
      <c r="H36" s="203">
        <v>44651</v>
      </c>
      <c r="I36" s="204">
        <f t="shared" si="0"/>
        <v>151</v>
      </c>
      <c r="J36" s="205">
        <f t="shared" si="1"/>
        <v>30</v>
      </c>
      <c r="K36" s="206">
        <f>ROUND(J36/I36,3)</f>
        <v>0.19900000000000001</v>
      </c>
      <c r="L36" s="207">
        <f t="shared" si="3"/>
        <v>175120</v>
      </c>
      <c r="M36" s="207">
        <v>0</v>
      </c>
      <c r="N36" s="208">
        <v>0</v>
      </c>
      <c r="O36" s="209">
        <v>0</v>
      </c>
      <c r="P36" s="207">
        <v>0</v>
      </c>
      <c r="Q36" s="208">
        <v>0</v>
      </c>
      <c r="R36" s="210">
        <v>0</v>
      </c>
      <c r="S36" s="209">
        <v>0</v>
      </c>
      <c r="T36" s="208">
        <v>0</v>
      </c>
      <c r="U36" s="207">
        <v>0</v>
      </c>
      <c r="V36" s="207">
        <v>0</v>
      </c>
      <c r="W36" s="208">
        <v>0</v>
      </c>
      <c r="X36" s="209">
        <v>0</v>
      </c>
      <c r="Y36" s="211">
        <v>0</v>
      </c>
      <c r="Z36" s="208">
        <v>0</v>
      </c>
      <c r="AA36" s="210">
        <v>0</v>
      </c>
      <c r="AB36" s="210">
        <f t="shared" si="4"/>
        <v>175120</v>
      </c>
      <c r="AC36" s="212">
        <f t="shared" si="5"/>
        <v>1</v>
      </c>
      <c r="AD36" s="213">
        <f t="shared" si="13"/>
        <v>0</v>
      </c>
      <c r="AE36" s="214">
        <f t="shared" si="14"/>
        <v>880000</v>
      </c>
      <c r="AF36" s="210">
        <f t="shared" si="8"/>
        <v>175120</v>
      </c>
      <c r="AG36" s="212">
        <f t="shared" si="9"/>
        <v>1</v>
      </c>
      <c r="AH36" s="213">
        <f t="shared" si="15"/>
        <v>0</v>
      </c>
      <c r="AI36" s="214">
        <f t="shared" si="16"/>
        <v>880000</v>
      </c>
    </row>
    <row r="37" spans="1:35" ht="17.25" customHeight="1" x14ac:dyDescent="0.15">
      <c r="A37" s="108"/>
      <c r="B37" s="165" t="s">
        <v>1226</v>
      </c>
      <c r="C37" s="164" t="s">
        <v>1010</v>
      </c>
      <c r="D37" s="163" t="s">
        <v>1009</v>
      </c>
      <c r="E37" s="162">
        <v>108000</v>
      </c>
      <c r="F37" s="161">
        <v>44197</v>
      </c>
      <c r="G37" s="160" t="s">
        <v>1018</v>
      </c>
      <c r="H37" s="159">
        <v>44561</v>
      </c>
      <c r="I37" s="158">
        <f t="shared" si="0"/>
        <v>365</v>
      </c>
      <c r="J37" s="157">
        <f t="shared" si="1"/>
        <v>334</v>
      </c>
      <c r="K37" s="156">
        <f>ROUND(J37/I37,3)</f>
        <v>0.91500000000000004</v>
      </c>
      <c r="L37" s="155">
        <f t="shared" si="3"/>
        <v>98820</v>
      </c>
      <c r="M37" s="155">
        <v>0</v>
      </c>
      <c r="N37" s="152">
        <v>0</v>
      </c>
      <c r="O37" s="154">
        <v>0</v>
      </c>
      <c r="P37" s="155">
        <v>2421</v>
      </c>
      <c r="Q37" s="152">
        <v>544</v>
      </c>
      <c r="R37" s="151">
        <v>2965</v>
      </c>
      <c r="S37" s="154">
        <v>0</v>
      </c>
      <c r="T37" s="152">
        <v>0</v>
      </c>
      <c r="U37" s="155">
        <v>0</v>
      </c>
      <c r="V37" s="155">
        <v>0</v>
      </c>
      <c r="W37" s="152">
        <v>269</v>
      </c>
      <c r="X37" s="154">
        <v>269</v>
      </c>
      <c r="Y37" s="153">
        <v>2421</v>
      </c>
      <c r="Z37" s="152">
        <v>813</v>
      </c>
      <c r="AA37" s="151">
        <v>3234</v>
      </c>
      <c r="AB37" s="150">
        <f t="shared" si="4"/>
        <v>95586</v>
      </c>
      <c r="AC37" s="149">
        <f t="shared" si="5"/>
        <v>0.96727383120825738</v>
      </c>
      <c r="AD37" s="148">
        <f t="shared" si="13"/>
        <v>3534</v>
      </c>
      <c r="AE37" s="147">
        <f t="shared" si="14"/>
        <v>104466</v>
      </c>
      <c r="AF37" s="150">
        <f t="shared" si="8"/>
        <v>96399</v>
      </c>
      <c r="AG37" s="149">
        <f t="shared" si="9"/>
        <v>0.97550091074681233</v>
      </c>
      <c r="AH37" s="148">
        <f t="shared" si="15"/>
        <v>2645</v>
      </c>
      <c r="AI37" s="147">
        <f t="shared" si="16"/>
        <v>105355</v>
      </c>
    </row>
    <row r="38" spans="1:35" ht="17.25" customHeight="1" x14ac:dyDescent="0.15">
      <c r="A38" s="108"/>
      <c r="B38" s="146" t="s">
        <v>1226</v>
      </c>
      <c r="C38" s="145" t="s">
        <v>990</v>
      </c>
      <c r="D38" s="144" t="s">
        <v>989</v>
      </c>
      <c r="E38" s="143">
        <v>150000</v>
      </c>
      <c r="F38" s="142">
        <v>44440</v>
      </c>
      <c r="G38" s="141" t="s">
        <v>1018</v>
      </c>
      <c r="H38" s="140">
        <v>44804</v>
      </c>
      <c r="I38" s="139">
        <f t="shared" si="0"/>
        <v>365</v>
      </c>
      <c r="J38" s="138">
        <f t="shared" si="1"/>
        <v>91</v>
      </c>
      <c r="K38" s="137">
        <f>ROUND(J38/I38,3)</f>
        <v>0.249</v>
      </c>
      <c r="L38" s="136">
        <f t="shared" si="3"/>
        <v>37350</v>
      </c>
      <c r="M38" s="136">
        <v>0</v>
      </c>
      <c r="N38" s="133">
        <v>0</v>
      </c>
      <c r="O38" s="135">
        <v>0</v>
      </c>
      <c r="P38" s="136">
        <v>0</v>
      </c>
      <c r="Q38" s="133">
        <v>0</v>
      </c>
      <c r="R38" s="132">
        <v>0</v>
      </c>
      <c r="S38" s="135">
        <v>0</v>
      </c>
      <c r="T38" s="133">
        <v>0</v>
      </c>
      <c r="U38" s="136">
        <v>0</v>
      </c>
      <c r="V38" s="136">
        <v>0</v>
      </c>
      <c r="W38" s="133">
        <v>0</v>
      </c>
      <c r="X38" s="135">
        <v>0</v>
      </c>
      <c r="Y38" s="134">
        <v>0</v>
      </c>
      <c r="Z38" s="133">
        <v>0</v>
      </c>
      <c r="AA38" s="132">
        <v>0</v>
      </c>
      <c r="AB38" s="131">
        <f t="shared" si="4"/>
        <v>37350</v>
      </c>
      <c r="AC38" s="130">
        <f t="shared" si="5"/>
        <v>1</v>
      </c>
      <c r="AD38" s="129">
        <f t="shared" si="13"/>
        <v>0</v>
      </c>
      <c r="AE38" s="128">
        <f t="shared" si="14"/>
        <v>150000</v>
      </c>
      <c r="AF38" s="131">
        <f t="shared" si="8"/>
        <v>37350</v>
      </c>
      <c r="AG38" s="130">
        <f t="shared" si="9"/>
        <v>1</v>
      </c>
      <c r="AH38" s="129">
        <f t="shared" si="15"/>
        <v>0</v>
      </c>
      <c r="AI38" s="128">
        <f t="shared" si="16"/>
        <v>150000</v>
      </c>
    </row>
    <row r="39" spans="1:35" ht="17.25" customHeight="1" x14ac:dyDescent="0.15">
      <c r="A39" s="108"/>
      <c r="B39" s="127" t="s">
        <v>1226</v>
      </c>
      <c r="C39" s="126" t="s">
        <v>975</v>
      </c>
      <c r="D39" s="125" t="s">
        <v>974</v>
      </c>
      <c r="E39" s="124">
        <v>586500</v>
      </c>
      <c r="F39" s="123">
        <v>44309</v>
      </c>
      <c r="G39" s="122" t="s">
        <v>1018</v>
      </c>
      <c r="H39" s="121">
        <v>44592</v>
      </c>
      <c r="I39" s="120">
        <f t="shared" si="0"/>
        <v>284</v>
      </c>
      <c r="J39" s="119">
        <f t="shared" si="1"/>
        <v>222</v>
      </c>
      <c r="K39" s="118">
        <v>0.88600000000000001</v>
      </c>
      <c r="L39" s="117">
        <f t="shared" si="3"/>
        <v>519639</v>
      </c>
      <c r="M39" s="117">
        <v>0</v>
      </c>
      <c r="N39" s="114">
        <v>0</v>
      </c>
      <c r="O39" s="116">
        <v>0</v>
      </c>
      <c r="P39" s="117">
        <v>13766</v>
      </c>
      <c r="Q39" s="114">
        <v>3050</v>
      </c>
      <c r="R39" s="113">
        <v>16816</v>
      </c>
      <c r="S39" s="116">
        <v>0</v>
      </c>
      <c r="T39" s="114">
        <v>0</v>
      </c>
      <c r="U39" s="117">
        <v>0</v>
      </c>
      <c r="V39" s="117">
        <v>0</v>
      </c>
      <c r="W39" s="114">
        <v>1516</v>
      </c>
      <c r="X39" s="116">
        <v>1516</v>
      </c>
      <c r="Y39" s="115">
        <v>13766</v>
      </c>
      <c r="Z39" s="114">
        <v>4566</v>
      </c>
      <c r="AA39" s="113">
        <v>18332</v>
      </c>
      <c r="AB39" s="112">
        <f t="shared" si="4"/>
        <v>501307</v>
      </c>
      <c r="AC39" s="111">
        <f t="shared" si="5"/>
        <v>0.96472166253880098</v>
      </c>
      <c r="AD39" s="110">
        <f t="shared" si="13"/>
        <v>20690</v>
      </c>
      <c r="AE39" s="109">
        <f t="shared" si="14"/>
        <v>565810</v>
      </c>
      <c r="AF39" s="112">
        <f t="shared" si="8"/>
        <v>505873</v>
      </c>
      <c r="AG39" s="111">
        <f t="shared" si="9"/>
        <v>0.97350853188463526</v>
      </c>
      <c r="AH39" s="110">
        <f t="shared" si="15"/>
        <v>15537</v>
      </c>
      <c r="AI39" s="109">
        <f t="shared" si="16"/>
        <v>570963</v>
      </c>
    </row>
    <row r="40" spans="1:35" ht="17.25" customHeight="1" x14ac:dyDescent="0.15">
      <c r="A40" s="108"/>
      <c r="B40" s="127" t="s">
        <v>1226</v>
      </c>
      <c r="C40" s="126" t="s">
        <v>969</v>
      </c>
      <c r="D40" s="125" t="s">
        <v>968</v>
      </c>
      <c r="E40" s="124">
        <v>993000</v>
      </c>
      <c r="F40" s="123">
        <v>44333</v>
      </c>
      <c r="G40" s="122" t="s">
        <v>1018</v>
      </c>
      <c r="H40" s="121">
        <v>44561</v>
      </c>
      <c r="I40" s="120">
        <f t="shared" si="0"/>
        <v>229</v>
      </c>
      <c r="J40" s="119">
        <f t="shared" si="1"/>
        <v>198</v>
      </c>
      <c r="K40" s="118">
        <v>0.93700000000000006</v>
      </c>
      <c r="L40" s="117">
        <f t="shared" si="3"/>
        <v>930441</v>
      </c>
      <c r="M40" s="117">
        <v>0</v>
      </c>
      <c r="N40" s="114">
        <v>0</v>
      </c>
      <c r="O40" s="116">
        <v>0</v>
      </c>
      <c r="P40" s="117">
        <v>229818</v>
      </c>
      <c r="Q40" s="114">
        <v>40126</v>
      </c>
      <c r="R40" s="113">
        <v>269944</v>
      </c>
      <c r="S40" s="116">
        <v>0</v>
      </c>
      <c r="T40" s="114">
        <v>0</v>
      </c>
      <c r="U40" s="117">
        <v>0</v>
      </c>
      <c r="V40" s="117">
        <v>22303</v>
      </c>
      <c r="W40" s="114">
        <v>26877</v>
      </c>
      <c r="X40" s="116">
        <v>49180</v>
      </c>
      <c r="Y40" s="115">
        <v>252121</v>
      </c>
      <c r="Z40" s="114">
        <v>67003</v>
      </c>
      <c r="AA40" s="113">
        <v>319124</v>
      </c>
      <c r="AB40" s="112">
        <f t="shared" si="4"/>
        <v>611317</v>
      </c>
      <c r="AC40" s="111">
        <f t="shared" si="5"/>
        <v>0.6570185535676093</v>
      </c>
      <c r="AD40" s="110">
        <f t="shared" si="13"/>
        <v>340580</v>
      </c>
      <c r="AE40" s="109">
        <f t="shared" si="14"/>
        <v>652420</v>
      </c>
      <c r="AF40" s="112">
        <f t="shared" si="8"/>
        <v>678320</v>
      </c>
      <c r="AG40" s="111">
        <f t="shared" si="9"/>
        <v>0.72903064245879101</v>
      </c>
      <c r="AH40" s="110">
        <f t="shared" si="15"/>
        <v>269072</v>
      </c>
      <c r="AI40" s="109">
        <f t="shared" si="16"/>
        <v>723928</v>
      </c>
    </row>
    <row r="41" spans="1:35" ht="17.25" customHeight="1" x14ac:dyDescent="0.15">
      <c r="A41" s="108"/>
      <c r="B41" s="127" t="s">
        <v>1226</v>
      </c>
      <c r="C41" s="126" t="s">
        <v>963</v>
      </c>
      <c r="D41" s="125" t="s">
        <v>962</v>
      </c>
      <c r="E41" s="124">
        <v>1022300</v>
      </c>
      <c r="F41" s="123">
        <v>44370</v>
      </c>
      <c r="G41" s="122" t="s">
        <v>1018</v>
      </c>
      <c r="H41" s="121">
        <v>44592</v>
      </c>
      <c r="I41" s="120">
        <f t="shared" si="0"/>
        <v>223</v>
      </c>
      <c r="J41" s="119">
        <f t="shared" si="1"/>
        <v>161</v>
      </c>
      <c r="K41" s="118">
        <v>0.66700000000000004</v>
      </c>
      <c r="L41" s="117">
        <f t="shared" si="3"/>
        <v>681874</v>
      </c>
      <c r="M41" s="117">
        <v>0</v>
      </c>
      <c r="N41" s="114">
        <v>0</v>
      </c>
      <c r="O41" s="116">
        <v>0</v>
      </c>
      <c r="P41" s="117">
        <v>0</v>
      </c>
      <c r="Q41" s="114">
        <v>0</v>
      </c>
      <c r="R41" s="113">
        <v>0</v>
      </c>
      <c r="S41" s="116">
        <v>0</v>
      </c>
      <c r="T41" s="114">
        <v>0</v>
      </c>
      <c r="U41" s="117">
        <v>0</v>
      </c>
      <c r="V41" s="117">
        <v>0</v>
      </c>
      <c r="W41" s="114">
        <v>0</v>
      </c>
      <c r="X41" s="116">
        <v>0</v>
      </c>
      <c r="Y41" s="115">
        <v>0</v>
      </c>
      <c r="Z41" s="114">
        <v>0</v>
      </c>
      <c r="AA41" s="113">
        <v>0</v>
      </c>
      <c r="AB41" s="112">
        <f t="shared" si="4"/>
        <v>681874</v>
      </c>
      <c r="AC41" s="111">
        <f t="shared" si="5"/>
        <v>1</v>
      </c>
      <c r="AD41" s="110">
        <f t="shared" si="13"/>
        <v>0</v>
      </c>
      <c r="AE41" s="109">
        <f t="shared" si="14"/>
        <v>1022300</v>
      </c>
      <c r="AF41" s="112">
        <f t="shared" si="8"/>
        <v>681874</v>
      </c>
      <c r="AG41" s="111">
        <f t="shared" si="9"/>
        <v>1</v>
      </c>
      <c r="AH41" s="110">
        <f t="shared" si="15"/>
        <v>0</v>
      </c>
      <c r="AI41" s="109">
        <f t="shared" si="16"/>
        <v>1022300</v>
      </c>
    </row>
    <row r="42" spans="1:35" ht="17.25" customHeight="1" x14ac:dyDescent="0.15">
      <c r="A42" s="108"/>
      <c r="B42" s="127" t="s">
        <v>1226</v>
      </c>
      <c r="C42" s="126" t="s">
        <v>959</v>
      </c>
      <c r="D42" s="125" t="s">
        <v>958</v>
      </c>
      <c r="E42" s="124">
        <v>120000</v>
      </c>
      <c r="F42" s="123">
        <v>44403</v>
      </c>
      <c r="G42" s="122" t="s">
        <v>1018</v>
      </c>
      <c r="H42" s="121">
        <v>44620</v>
      </c>
      <c r="I42" s="120">
        <f t="shared" si="0"/>
        <v>218</v>
      </c>
      <c r="J42" s="119">
        <f t="shared" si="1"/>
        <v>128</v>
      </c>
      <c r="K42" s="118">
        <v>0.57099999999999995</v>
      </c>
      <c r="L42" s="117">
        <f t="shared" si="3"/>
        <v>68520</v>
      </c>
      <c r="M42" s="117">
        <v>0</v>
      </c>
      <c r="N42" s="114">
        <v>0</v>
      </c>
      <c r="O42" s="116">
        <v>0</v>
      </c>
      <c r="P42" s="117">
        <v>6943</v>
      </c>
      <c r="Q42" s="114">
        <v>1486</v>
      </c>
      <c r="R42" s="113">
        <v>8429</v>
      </c>
      <c r="S42" s="116">
        <v>0</v>
      </c>
      <c r="T42" s="114">
        <v>0</v>
      </c>
      <c r="U42" s="117">
        <v>0</v>
      </c>
      <c r="V42" s="117">
        <v>0</v>
      </c>
      <c r="W42" s="114">
        <v>534</v>
      </c>
      <c r="X42" s="116">
        <v>534</v>
      </c>
      <c r="Y42" s="115">
        <v>6943</v>
      </c>
      <c r="Z42" s="114">
        <v>2020</v>
      </c>
      <c r="AA42" s="113">
        <v>8963</v>
      </c>
      <c r="AB42" s="112">
        <f t="shared" si="4"/>
        <v>59557</v>
      </c>
      <c r="AC42" s="111">
        <f t="shared" si="5"/>
        <v>0.86919147694103915</v>
      </c>
      <c r="AD42" s="110">
        <f t="shared" si="13"/>
        <v>15697</v>
      </c>
      <c r="AE42" s="109">
        <f t="shared" si="14"/>
        <v>104303</v>
      </c>
      <c r="AF42" s="112">
        <f t="shared" si="8"/>
        <v>61577</v>
      </c>
      <c r="AG42" s="111">
        <f t="shared" si="9"/>
        <v>0.89867192060712198</v>
      </c>
      <c r="AH42" s="110">
        <f t="shared" si="15"/>
        <v>12159</v>
      </c>
      <c r="AI42" s="109">
        <f t="shared" si="16"/>
        <v>107841</v>
      </c>
    </row>
    <row r="43" spans="1:35" ht="17.25" customHeight="1" x14ac:dyDescent="0.15">
      <c r="A43" s="108"/>
      <c r="B43" s="127" t="s">
        <v>1226</v>
      </c>
      <c r="C43" s="126" t="s">
        <v>956</v>
      </c>
      <c r="D43" s="125" t="s">
        <v>955</v>
      </c>
      <c r="E43" s="124">
        <v>479580</v>
      </c>
      <c r="F43" s="123">
        <v>44396</v>
      </c>
      <c r="G43" s="122" t="s">
        <v>1018</v>
      </c>
      <c r="H43" s="121">
        <v>44620</v>
      </c>
      <c r="I43" s="120">
        <f t="shared" si="0"/>
        <v>225</v>
      </c>
      <c r="J43" s="119">
        <f t="shared" si="1"/>
        <v>135</v>
      </c>
      <c r="K43" s="118">
        <v>0.16700000000000001</v>
      </c>
      <c r="L43" s="117">
        <f t="shared" si="3"/>
        <v>80089</v>
      </c>
      <c r="M43" s="117">
        <v>0</v>
      </c>
      <c r="N43" s="114">
        <v>0</v>
      </c>
      <c r="O43" s="116">
        <v>0</v>
      </c>
      <c r="P43" s="117">
        <v>1488</v>
      </c>
      <c r="Q43" s="114">
        <v>319</v>
      </c>
      <c r="R43" s="113">
        <v>1807</v>
      </c>
      <c r="S43" s="116">
        <v>0</v>
      </c>
      <c r="T43" s="114">
        <v>0</v>
      </c>
      <c r="U43" s="117">
        <v>0</v>
      </c>
      <c r="V43" s="117">
        <v>0</v>
      </c>
      <c r="W43" s="114">
        <v>114</v>
      </c>
      <c r="X43" s="116">
        <v>114</v>
      </c>
      <c r="Y43" s="115">
        <v>1488</v>
      </c>
      <c r="Z43" s="114">
        <v>433</v>
      </c>
      <c r="AA43" s="113">
        <v>1921</v>
      </c>
      <c r="AB43" s="112">
        <f t="shared" si="4"/>
        <v>78168</v>
      </c>
      <c r="AC43" s="111">
        <f t="shared" si="5"/>
        <v>0.97601418422005515</v>
      </c>
      <c r="AD43" s="110">
        <f t="shared" si="13"/>
        <v>11502</v>
      </c>
      <c r="AE43" s="109">
        <f t="shared" si="14"/>
        <v>468078</v>
      </c>
      <c r="AF43" s="112">
        <f t="shared" si="8"/>
        <v>78601</v>
      </c>
      <c r="AG43" s="111">
        <f t="shared" si="9"/>
        <v>0.98142066950517548</v>
      </c>
      <c r="AH43" s="110">
        <f t="shared" si="15"/>
        <v>8910</v>
      </c>
      <c r="AI43" s="109">
        <f t="shared" si="16"/>
        <v>470670</v>
      </c>
    </row>
    <row r="44" spans="1:35" ht="17.25" customHeight="1" x14ac:dyDescent="0.15">
      <c r="A44" s="108"/>
      <c r="B44" s="127" t="s">
        <v>1226</v>
      </c>
      <c r="C44" s="126" t="s">
        <v>948</v>
      </c>
      <c r="D44" s="125" t="s">
        <v>947</v>
      </c>
      <c r="E44" s="124">
        <v>1126000</v>
      </c>
      <c r="F44" s="123">
        <v>44470</v>
      </c>
      <c r="G44" s="122" t="s">
        <v>1018</v>
      </c>
      <c r="H44" s="121">
        <v>44561</v>
      </c>
      <c r="I44" s="120">
        <f t="shared" si="0"/>
        <v>92</v>
      </c>
      <c r="J44" s="119">
        <f t="shared" si="1"/>
        <v>61</v>
      </c>
      <c r="K44" s="118">
        <v>0.94899999999999995</v>
      </c>
      <c r="L44" s="117">
        <f t="shared" si="3"/>
        <v>1068574</v>
      </c>
      <c r="M44" s="117">
        <v>0</v>
      </c>
      <c r="N44" s="114">
        <v>0</v>
      </c>
      <c r="O44" s="116">
        <v>0</v>
      </c>
      <c r="P44" s="117">
        <v>509150</v>
      </c>
      <c r="Q44" s="114">
        <v>120549</v>
      </c>
      <c r="R44" s="113">
        <v>629699</v>
      </c>
      <c r="S44" s="116">
        <v>0</v>
      </c>
      <c r="T44" s="114">
        <v>0</v>
      </c>
      <c r="U44" s="117">
        <v>0</v>
      </c>
      <c r="V44" s="117">
        <v>12248</v>
      </c>
      <c r="W44" s="114">
        <v>46176</v>
      </c>
      <c r="X44" s="116">
        <v>58424</v>
      </c>
      <c r="Y44" s="115">
        <v>521398</v>
      </c>
      <c r="Z44" s="114">
        <v>166725</v>
      </c>
      <c r="AA44" s="113">
        <v>688123</v>
      </c>
      <c r="AB44" s="112">
        <f t="shared" si="4"/>
        <v>380451</v>
      </c>
      <c r="AC44" s="111">
        <f t="shared" si="5"/>
        <v>0.3560361753140166</v>
      </c>
      <c r="AD44" s="110">
        <f t="shared" si="13"/>
        <v>725103</v>
      </c>
      <c r="AE44" s="109">
        <f t="shared" si="14"/>
        <v>400897</v>
      </c>
      <c r="AF44" s="112">
        <f t="shared" si="8"/>
        <v>547176</v>
      </c>
      <c r="AG44" s="111">
        <f t="shared" si="9"/>
        <v>0.51206186936983311</v>
      </c>
      <c r="AH44" s="110">
        <f t="shared" si="15"/>
        <v>549418</v>
      </c>
      <c r="AI44" s="109">
        <f t="shared" si="16"/>
        <v>576582</v>
      </c>
    </row>
    <row r="45" spans="1:35" ht="17.25" customHeight="1" x14ac:dyDescent="0.15">
      <c r="A45" s="108"/>
      <c r="B45" s="127" t="s">
        <v>1226</v>
      </c>
      <c r="C45" s="126" t="s">
        <v>946</v>
      </c>
      <c r="D45" s="125" t="s">
        <v>945</v>
      </c>
      <c r="E45" s="124">
        <v>800000</v>
      </c>
      <c r="F45" s="123">
        <v>44440</v>
      </c>
      <c r="G45" s="122" t="s">
        <v>1018</v>
      </c>
      <c r="H45" s="121">
        <v>44561</v>
      </c>
      <c r="I45" s="120">
        <f t="shared" si="0"/>
        <v>122</v>
      </c>
      <c r="J45" s="119">
        <f t="shared" si="1"/>
        <v>91</v>
      </c>
      <c r="K45" s="118">
        <v>0.48299999999999998</v>
      </c>
      <c r="L45" s="117">
        <f t="shared" si="3"/>
        <v>386400</v>
      </c>
      <c r="M45" s="117">
        <v>0</v>
      </c>
      <c r="N45" s="114">
        <v>0</v>
      </c>
      <c r="O45" s="116">
        <v>0</v>
      </c>
      <c r="P45" s="117">
        <v>35270</v>
      </c>
      <c r="Q45" s="114">
        <v>8902</v>
      </c>
      <c r="R45" s="113">
        <v>44172</v>
      </c>
      <c r="S45" s="116">
        <v>8240</v>
      </c>
      <c r="T45" s="114">
        <v>0</v>
      </c>
      <c r="U45" s="117">
        <v>8240</v>
      </c>
      <c r="V45" s="117">
        <v>0</v>
      </c>
      <c r="W45" s="114">
        <v>4131</v>
      </c>
      <c r="X45" s="116">
        <v>4131</v>
      </c>
      <c r="Y45" s="115">
        <v>43510</v>
      </c>
      <c r="Z45" s="114">
        <v>13033</v>
      </c>
      <c r="AA45" s="113">
        <v>56543</v>
      </c>
      <c r="AB45" s="112">
        <f t="shared" si="4"/>
        <v>329857</v>
      </c>
      <c r="AC45" s="111">
        <f t="shared" si="5"/>
        <v>0.85366718426501031</v>
      </c>
      <c r="AD45" s="110">
        <f t="shared" si="13"/>
        <v>117066</v>
      </c>
      <c r="AE45" s="109">
        <f t="shared" si="14"/>
        <v>682934</v>
      </c>
      <c r="AF45" s="112">
        <f t="shared" si="8"/>
        <v>342890</v>
      </c>
      <c r="AG45" s="111">
        <f t="shared" si="9"/>
        <v>0.88739648033126295</v>
      </c>
      <c r="AH45" s="110">
        <f t="shared" si="15"/>
        <v>90082</v>
      </c>
      <c r="AI45" s="109">
        <f t="shared" si="16"/>
        <v>709918</v>
      </c>
    </row>
    <row r="46" spans="1:35" ht="17.25" customHeight="1" x14ac:dyDescent="0.15">
      <c r="A46" s="108"/>
      <c r="B46" s="127" t="s">
        <v>1226</v>
      </c>
      <c r="C46" s="126" t="s">
        <v>944</v>
      </c>
      <c r="D46" s="125" t="s">
        <v>943</v>
      </c>
      <c r="E46" s="124">
        <v>982400</v>
      </c>
      <c r="F46" s="123">
        <v>44452</v>
      </c>
      <c r="G46" s="122" t="s">
        <v>1018</v>
      </c>
      <c r="H46" s="121">
        <v>44554</v>
      </c>
      <c r="I46" s="120">
        <f t="shared" si="0"/>
        <v>103</v>
      </c>
      <c r="J46" s="119">
        <f t="shared" si="1"/>
        <v>79</v>
      </c>
      <c r="K46" s="118">
        <v>0.61899999999999999</v>
      </c>
      <c r="L46" s="117">
        <f t="shared" si="3"/>
        <v>608105</v>
      </c>
      <c r="M46" s="117">
        <v>0</v>
      </c>
      <c r="N46" s="114">
        <v>0</v>
      </c>
      <c r="O46" s="116">
        <v>0</v>
      </c>
      <c r="P46" s="117">
        <v>372645</v>
      </c>
      <c r="Q46" s="114">
        <v>90251</v>
      </c>
      <c r="R46" s="113">
        <v>462896</v>
      </c>
      <c r="S46" s="116">
        <v>0</v>
      </c>
      <c r="T46" s="114">
        <v>0</v>
      </c>
      <c r="U46" s="117">
        <v>0</v>
      </c>
      <c r="V46" s="117">
        <v>0</v>
      </c>
      <c r="W46" s="114">
        <v>38094</v>
      </c>
      <c r="X46" s="116">
        <v>38094</v>
      </c>
      <c r="Y46" s="115">
        <v>372645</v>
      </c>
      <c r="Z46" s="114">
        <v>128345</v>
      </c>
      <c r="AA46" s="113">
        <v>500990</v>
      </c>
      <c r="AB46" s="112">
        <f t="shared" si="4"/>
        <v>107115</v>
      </c>
      <c r="AC46" s="111">
        <f t="shared" si="5"/>
        <v>0.17614556696623115</v>
      </c>
      <c r="AD46" s="110">
        <f t="shared" si="13"/>
        <v>809353</v>
      </c>
      <c r="AE46" s="109">
        <f t="shared" si="14"/>
        <v>173047</v>
      </c>
      <c r="AF46" s="112">
        <f t="shared" si="8"/>
        <v>235460</v>
      </c>
      <c r="AG46" s="111">
        <f t="shared" si="9"/>
        <v>0.38720286792576941</v>
      </c>
      <c r="AH46" s="110">
        <f t="shared" si="15"/>
        <v>602011</v>
      </c>
      <c r="AI46" s="109">
        <f t="shared" si="16"/>
        <v>380389</v>
      </c>
    </row>
    <row r="47" spans="1:35" ht="17.25" customHeight="1" x14ac:dyDescent="0.15">
      <c r="A47" s="108"/>
      <c r="B47" s="127" t="s">
        <v>1226</v>
      </c>
      <c r="C47" s="126" t="s">
        <v>942</v>
      </c>
      <c r="D47" s="125" t="s">
        <v>941</v>
      </c>
      <c r="E47" s="124">
        <v>858200</v>
      </c>
      <c r="F47" s="123">
        <v>44452</v>
      </c>
      <c r="G47" s="122" t="s">
        <v>1018</v>
      </c>
      <c r="H47" s="121">
        <v>44592</v>
      </c>
      <c r="I47" s="120">
        <f t="shared" si="0"/>
        <v>141</v>
      </c>
      <c r="J47" s="119">
        <f t="shared" si="1"/>
        <v>79</v>
      </c>
      <c r="K47" s="118">
        <v>0.46700000000000003</v>
      </c>
      <c r="L47" s="117">
        <f t="shared" si="3"/>
        <v>400779</v>
      </c>
      <c r="M47" s="117">
        <v>0</v>
      </c>
      <c r="N47" s="114">
        <v>0</v>
      </c>
      <c r="O47" s="116">
        <v>0</v>
      </c>
      <c r="P47" s="117">
        <v>7026</v>
      </c>
      <c r="Q47" s="114">
        <v>1831</v>
      </c>
      <c r="R47" s="113">
        <v>8857</v>
      </c>
      <c r="S47" s="116">
        <v>0</v>
      </c>
      <c r="T47" s="114">
        <v>0</v>
      </c>
      <c r="U47" s="117">
        <v>0</v>
      </c>
      <c r="V47" s="117">
        <v>0</v>
      </c>
      <c r="W47" s="114">
        <v>887</v>
      </c>
      <c r="X47" s="116">
        <v>887</v>
      </c>
      <c r="Y47" s="115">
        <v>7026</v>
      </c>
      <c r="Z47" s="114">
        <v>2718</v>
      </c>
      <c r="AA47" s="113">
        <v>9744</v>
      </c>
      <c r="AB47" s="112">
        <f t="shared" si="4"/>
        <v>391035</v>
      </c>
      <c r="AC47" s="111">
        <f t="shared" si="5"/>
        <v>0.97568734888804054</v>
      </c>
      <c r="AD47" s="110">
        <f t="shared" si="13"/>
        <v>20865</v>
      </c>
      <c r="AE47" s="109">
        <f t="shared" si="14"/>
        <v>837335</v>
      </c>
      <c r="AF47" s="112">
        <f t="shared" si="8"/>
        <v>393753</v>
      </c>
      <c r="AG47" s="111">
        <f t="shared" si="9"/>
        <v>0.98246914134722629</v>
      </c>
      <c r="AH47" s="110">
        <f t="shared" si="15"/>
        <v>15044</v>
      </c>
      <c r="AI47" s="109">
        <f t="shared" si="16"/>
        <v>843156</v>
      </c>
    </row>
    <row r="48" spans="1:35" ht="17.25" customHeight="1" x14ac:dyDescent="0.15">
      <c r="A48" s="108"/>
      <c r="B48" s="127" t="s">
        <v>1226</v>
      </c>
      <c r="C48" s="126" t="s">
        <v>940</v>
      </c>
      <c r="D48" s="125" t="s">
        <v>939</v>
      </c>
      <c r="E48" s="124">
        <v>1704400</v>
      </c>
      <c r="F48" s="123">
        <v>44452</v>
      </c>
      <c r="G48" s="122" t="s">
        <v>1018</v>
      </c>
      <c r="H48" s="121">
        <v>44554</v>
      </c>
      <c r="I48" s="120">
        <f t="shared" si="0"/>
        <v>103</v>
      </c>
      <c r="J48" s="119">
        <f t="shared" si="1"/>
        <v>79</v>
      </c>
      <c r="K48" s="118">
        <v>0.51200000000000001</v>
      </c>
      <c r="L48" s="117">
        <f t="shared" si="3"/>
        <v>872652</v>
      </c>
      <c r="M48" s="117">
        <v>0</v>
      </c>
      <c r="N48" s="114">
        <v>0</v>
      </c>
      <c r="O48" s="116">
        <v>0</v>
      </c>
      <c r="P48" s="117">
        <v>38689</v>
      </c>
      <c r="Q48" s="114">
        <v>9996</v>
      </c>
      <c r="R48" s="113">
        <v>48685</v>
      </c>
      <c r="S48" s="116">
        <v>0</v>
      </c>
      <c r="T48" s="114">
        <v>0</v>
      </c>
      <c r="U48" s="117">
        <v>0</v>
      </c>
      <c r="V48" s="117">
        <v>0</v>
      </c>
      <c r="W48" s="114">
        <v>5012</v>
      </c>
      <c r="X48" s="116">
        <v>5012</v>
      </c>
      <c r="Y48" s="115">
        <v>38689</v>
      </c>
      <c r="Z48" s="114">
        <v>15008</v>
      </c>
      <c r="AA48" s="113">
        <v>53697</v>
      </c>
      <c r="AB48" s="112">
        <f t="shared" si="4"/>
        <v>818955</v>
      </c>
      <c r="AC48" s="111">
        <f t="shared" si="5"/>
        <v>0.93846688026842318</v>
      </c>
      <c r="AD48" s="110">
        <f t="shared" si="13"/>
        <v>104876</v>
      </c>
      <c r="AE48" s="109">
        <f t="shared" si="14"/>
        <v>1599524</v>
      </c>
      <c r="AF48" s="112">
        <f t="shared" si="8"/>
        <v>833963</v>
      </c>
      <c r="AG48" s="111">
        <f t="shared" si="9"/>
        <v>0.95566503027552796</v>
      </c>
      <c r="AH48" s="110">
        <f t="shared" si="15"/>
        <v>75564</v>
      </c>
      <c r="AI48" s="109">
        <f t="shared" si="16"/>
        <v>1628836</v>
      </c>
    </row>
    <row r="49" spans="1:35" ht="17.25" customHeight="1" x14ac:dyDescent="0.15">
      <c r="A49" s="108"/>
      <c r="B49" s="127" t="s">
        <v>1226</v>
      </c>
      <c r="C49" s="126" t="s">
        <v>934</v>
      </c>
      <c r="D49" s="125" t="s">
        <v>933</v>
      </c>
      <c r="E49" s="124">
        <v>2188200</v>
      </c>
      <c r="F49" s="123">
        <v>44454</v>
      </c>
      <c r="G49" s="122" t="s">
        <v>1018</v>
      </c>
      <c r="H49" s="121">
        <v>44620</v>
      </c>
      <c r="I49" s="120">
        <f t="shared" si="0"/>
        <v>167</v>
      </c>
      <c r="J49" s="119">
        <f t="shared" si="1"/>
        <v>77</v>
      </c>
      <c r="K49" s="118">
        <v>0.90200000000000002</v>
      </c>
      <c r="L49" s="117">
        <f t="shared" si="3"/>
        <v>1973756</v>
      </c>
      <c r="M49" s="117">
        <v>0</v>
      </c>
      <c r="N49" s="114">
        <v>0</v>
      </c>
      <c r="O49" s="116">
        <v>0</v>
      </c>
      <c r="P49" s="117">
        <v>260087</v>
      </c>
      <c r="Q49" s="114">
        <v>65298</v>
      </c>
      <c r="R49" s="113">
        <v>325385</v>
      </c>
      <c r="S49" s="116">
        <v>344403</v>
      </c>
      <c r="T49" s="114">
        <v>0</v>
      </c>
      <c r="U49" s="117">
        <v>344403</v>
      </c>
      <c r="V49" s="117">
        <v>178051</v>
      </c>
      <c r="W49" s="114">
        <v>29346</v>
      </c>
      <c r="X49" s="116">
        <v>207397</v>
      </c>
      <c r="Y49" s="115">
        <v>782541</v>
      </c>
      <c r="Z49" s="114">
        <v>94644</v>
      </c>
      <c r="AA49" s="113">
        <v>877185</v>
      </c>
      <c r="AB49" s="112">
        <f t="shared" si="4"/>
        <v>1096571</v>
      </c>
      <c r="AC49" s="111">
        <f t="shared" si="5"/>
        <v>0.55557576519083407</v>
      </c>
      <c r="AD49" s="110">
        <f t="shared" si="13"/>
        <v>972488</v>
      </c>
      <c r="AE49" s="109">
        <f t="shared" si="14"/>
        <v>1215712</v>
      </c>
      <c r="AF49" s="112">
        <f t="shared" si="8"/>
        <v>1191215</v>
      </c>
      <c r="AG49" s="111">
        <f t="shared" si="9"/>
        <v>0.60352698104527613</v>
      </c>
      <c r="AH49" s="110">
        <f t="shared" si="15"/>
        <v>867562</v>
      </c>
      <c r="AI49" s="109">
        <f t="shared" si="16"/>
        <v>1320638</v>
      </c>
    </row>
    <row r="50" spans="1:35" ht="17.25" customHeight="1" x14ac:dyDescent="0.15">
      <c r="A50" s="108"/>
      <c r="B50" s="127" t="s">
        <v>1226</v>
      </c>
      <c r="C50" s="126" t="s">
        <v>922</v>
      </c>
      <c r="D50" s="125" t="s">
        <v>921</v>
      </c>
      <c r="E50" s="124">
        <v>3254200</v>
      </c>
      <c r="F50" s="123">
        <v>44494</v>
      </c>
      <c r="G50" s="122" t="s">
        <v>1018</v>
      </c>
      <c r="H50" s="121">
        <v>44651</v>
      </c>
      <c r="I50" s="120">
        <f t="shared" si="0"/>
        <v>158</v>
      </c>
      <c r="J50" s="119">
        <f t="shared" si="1"/>
        <v>37</v>
      </c>
      <c r="K50" s="118">
        <v>0.12</v>
      </c>
      <c r="L50" s="117">
        <f t="shared" si="3"/>
        <v>390504</v>
      </c>
      <c r="M50" s="117">
        <v>0</v>
      </c>
      <c r="N50" s="114">
        <v>0</v>
      </c>
      <c r="O50" s="116">
        <v>0</v>
      </c>
      <c r="P50" s="117">
        <v>136085</v>
      </c>
      <c r="Q50" s="114">
        <v>31850</v>
      </c>
      <c r="R50" s="113">
        <v>167935</v>
      </c>
      <c r="S50" s="116">
        <v>0</v>
      </c>
      <c r="T50" s="114">
        <v>0</v>
      </c>
      <c r="U50" s="117">
        <v>0</v>
      </c>
      <c r="V50" s="117">
        <v>1791</v>
      </c>
      <c r="W50" s="114">
        <v>12280</v>
      </c>
      <c r="X50" s="116">
        <v>14071</v>
      </c>
      <c r="Y50" s="115">
        <v>137876</v>
      </c>
      <c r="Z50" s="114">
        <v>44130</v>
      </c>
      <c r="AA50" s="113">
        <v>182006</v>
      </c>
      <c r="AB50" s="112">
        <f t="shared" si="4"/>
        <v>208498</v>
      </c>
      <c r="AC50" s="111">
        <f t="shared" si="5"/>
        <v>0.53392026714194984</v>
      </c>
      <c r="AD50" s="110">
        <f t="shared" si="13"/>
        <v>1516716</v>
      </c>
      <c r="AE50" s="109">
        <f t="shared" si="14"/>
        <v>1737484</v>
      </c>
      <c r="AF50" s="112">
        <f t="shared" si="8"/>
        <v>252628</v>
      </c>
      <c r="AG50" s="111">
        <f t="shared" si="9"/>
        <v>0.64692807243971895</v>
      </c>
      <c r="AH50" s="110">
        <f t="shared" si="15"/>
        <v>1148966</v>
      </c>
      <c r="AI50" s="109">
        <f t="shared" si="16"/>
        <v>2105234</v>
      </c>
    </row>
    <row r="51" spans="1:35" ht="17.25" customHeight="1" x14ac:dyDescent="0.15">
      <c r="A51" s="108"/>
      <c r="B51" s="127" t="s">
        <v>1226</v>
      </c>
      <c r="C51" s="126" t="s">
        <v>920</v>
      </c>
      <c r="D51" s="125" t="s">
        <v>919</v>
      </c>
      <c r="E51" s="124">
        <v>523800</v>
      </c>
      <c r="F51" s="123">
        <v>44494</v>
      </c>
      <c r="G51" s="122" t="s">
        <v>1018</v>
      </c>
      <c r="H51" s="121">
        <v>44651</v>
      </c>
      <c r="I51" s="120">
        <f t="shared" si="0"/>
        <v>158</v>
      </c>
      <c r="J51" s="119">
        <f t="shared" si="1"/>
        <v>37</v>
      </c>
      <c r="K51" s="118">
        <v>0.16700000000000001</v>
      </c>
      <c r="L51" s="117">
        <f t="shared" si="3"/>
        <v>87474</v>
      </c>
      <c r="M51" s="117">
        <v>0</v>
      </c>
      <c r="N51" s="114">
        <v>0</v>
      </c>
      <c r="O51" s="116">
        <v>0</v>
      </c>
      <c r="P51" s="117">
        <v>12896</v>
      </c>
      <c r="Q51" s="114">
        <v>3017</v>
      </c>
      <c r="R51" s="113">
        <v>15913</v>
      </c>
      <c r="S51" s="116">
        <v>0</v>
      </c>
      <c r="T51" s="114">
        <v>0</v>
      </c>
      <c r="U51" s="117">
        <v>0</v>
      </c>
      <c r="V51" s="117">
        <v>220</v>
      </c>
      <c r="W51" s="114">
        <v>1163</v>
      </c>
      <c r="X51" s="116">
        <v>1383</v>
      </c>
      <c r="Y51" s="115">
        <v>13116</v>
      </c>
      <c r="Z51" s="114">
        <v>4180</v>
      </c>
      <c r="AA51" s="113">
        <v>17296</v>
      </c>
      <c r="AB51" s="112">
        <f t="shared" si="4"/>
        <v>70178</v>
      </c>
      <c r="AC51" s="111">
        <f t="shared" si="5"/>
        <v>0.80227267530923474</v>
      </c>
      <c r="AD51" s="110">
        <f t="shared" si="13"/>
        <v>103568</v>
      </c>
      <c r="AE51" s="109">
        <f t="shared" si="14"/>
        <v>420232</v>
      </c>
      <c r="AF51" s="112">
        <f t="shared" si="8"/>
        <v>74358</v>
      </c>
      <c r="AG51" s="111">
        <f t="shared" si="9"/>
        <v>0.85005830303861718</v>
      </c>
      <c r="AH51" s="110">
        <f t="shared" si="15"/>
        <v>78538</v>
      </c>
      <c r="AI51" s="109">
        <f t="shared" si="16"/>
        <v>445262</v>
      </c>
    </row>
    <row r="52" spans="1:35" ht="17.25" customHeight="1" x14ac:dyDescent="0.15">
      <c r="A52" s="108"/>
      <c r="B52" s="127" t="s">
        <v>1226</v>
      </c>
      <c r="C52" s="126" t="s">
        <v>901</v>
      </c>
      <c r="D52" s="125" t="s">
        <v>900</v>
      </c>
      <c r="E52" s="124">
        <v>744000</v>
      </c>
      <c r="F52" s="123">
        <v>44517</v>
      </c>
      <c r="G52" s="122" t="s">
        <v>1018</v>
      </c>
      <c r="H52" s="121">
        <v>44651</v>
      </c>
      <c r="I52" s="120">
        <f t="shared" si="0"/>
        <v>135</v>
      </c>
      <c r="J52" s="119">
        <f t="shared" si="1"/>
        <v>14</v>
      </c>
      <c r="K52" s="118">
        <v>0.57099999999999995</v>
      </c>
      <c r="L52" s="117">
        <f t="shared" si="3"/>
        <v>424824</v>
      </c>
      <c r="M52" s="117">
        <v>0</v>
      </c>
      <c r="N52" s="114">
        <v>0</v>
      </c>
      <c r="O52" s="116">
        <v>0</v>
      </c>
      <c r="P52" s="117">
        <v>31116</v>
      </c>
      <c r="Q52" s="114">
        <v>7282</v>
      </c>
      <c r="R52" s="113">
        <v>38398</v>
      </c>
      <c r="S52" s="116">
        <v>185382</v>
      </c>
      <c r="T52" s="114">
        <v>0</v>
      </c>
      <c r="U52" s="117">
        <v>185382</v>
      </c>
      <c r="V52" s="117">
        <v>0</v>
      </c>
      <c r="W52" s="114">
        <v>2809</v>
      </c>
      <c r="X52" s="116">
        <v>2809</v>
      </c>
      <c r="Y52" s="115">
        <v>216498</v>
      </c>
      <c r="Z52" s="114">
        <v>10091</v>
      </c>
      <c r="AA52" s="113">
        <v>226589</v>
      </c>
      <c r="AB52" s="112">
        <f t="shared" si="4"/>
        <v>198235</v>
      </c>
      <c r="AC52" s="111">
        <f t="shared" si="5"/>
        <v>0.4666285332278779</v>
      </c>
      <c r="AD52" s="110">
        <f t="shared" si="13"/>
        <v>396828</v>
      </c>
      <c r="AE52" s="109">
        <f t="shared" si="14"/>
        <v>347172</v>
      </c>
      <c r="AF52" s="112">
        <f t="shared" si="8"/>
        <v>208326</v>
      </c>
      <c r="AG52" s="111">
        <f t="shared" si="9"/>
        <v>0.49038189932772158</v>
      </c>
      <c r="AH52" s="110">
        <f t="shared" si="15"/>
        <v>379155</v>
      </c>
      <c r="AI52" s="109">
        <f t="shared" si="16"/>
        <v>364845</v>
      </c>
    </row>
    <row r="53" spans="1:35" ht="17.25" customHeight="1" x14ac:dyDescent="0.15">
      <c r="A53" s="108"/>
      <c r="B53" s="127" t="s">
        <v>1226</v>
      </c>
      <c r="C53" s="126" t="s">
        <v>899</v>
      </c>
      <c r="D53" s="125" t="s">
        <v>898</v>
      </c>
      <c r="E53" s="124">
        <v>408000</v>
      </c>
      <c r="F53" s="123">
        <v>44517</v>
      </c>
      <c r="G53" s="122" t="s">
        <v>1018</v>
      </c>
      <c r="H53" s="121">
        <v>44651</v>
      </c>
      <c r="I53" s="120">
        <f t="shared" si="0"/>
        <v>135</v>
      </c>
      <c r="J53" s="119">
        <f t="shared" si="1"/>
        <v>14</v>
      </c>
      <c r="K53" s="118">
        <v>0.64300000000000002</v>
      </c>
      <c r="L53" s="117">
        <f t="shared" si="3"/>
        <v>262344</v>
      </c>
      <c r="M53" s="117">
        <v>0</v>
      </c>
      <c r="N53" s="114">
        <v>0</v>
      </c>
      <c r="O53" s="116">
        <v>0</v>
      </c>
      <c r="P53" s="117">
        <v>15240</v>
      </c>
      <c r="Q53" s="114">
        <v>3567</v>
      </c>
      <c r="R53" s="113">
        <v>18807</v>
      </c>
      <c r="S53" s="116">
        <v>150830</v>
      </c>
      <c r="T53" s="114">
        <v>0</v>
      </c>
      <c r="U53" s="117">
        <v>150830</v>
      </c>
      <c r="V53" s="117">
        <v>306</v>
      </c>
      <c r="W53" s="114">
        <v>1376</v>
      </c>
      <c r="X53" s="116">
        <v>1682</v>
      </c>
      <c r="Y53" s="115">
        <v>166376</v>
      </c>
      <c r="Z53" s="114">
        <v>4943</v>
      </c>
      <c r="AA53" s="113">
        <v>171319</v>
      </c>
      <c r="AB53" s="112">
        <f t="shared" si="4"/>
        <v>91025</v>
      </c>
      <c r="AC53" s="111">
        <f t="shared" si="5"/>
        <v>0.34696810294880004</v>
      </c>
      <c r="AD53" s="110">
        <f t="shared" si="13"/>
        <v>266437</v>
      </c>
      <c r="AE53" s="109">
        <f t="shared" si="14"/>
        <v>141563</v>
      </c>
      <c r="AF53" s="112">
        <f t="shared" si="8"/>
        <v>95968</v>
      </c>
      <c r="AG53" s="111">
        <f t="shared" si="9"/>
        <v>0.36580977647668711</v>
      </c>
      <c r="AH53" s="110">
        <f t="shared" si="15"/>
        <v>258749</v>
      </c>
      <c r="AI53" s="109">
        <f t="shared" si="16"/>
        <v>149251</v>
      </c>
    </row>
    <row r="54" spans="1:35" ht="17.25" customHeight="1" x14ac:dyDescent="0.15">
      <c r="A54" s="108"/>
      <c r="B54" s="127" t="s">
        <v>1226</v>
      </c>
      <c r="C54" s="126" t="s">
        <v>893</v>
      </c>
      <c r="D54" s="125" t="s">
        <v>892</v>
      </c>
      <c r="E54" s="124">
        <v>4812700</v>
      </c>
      <c r="F54" s="123">
        <v>44522</v>
      </c>
      <c r="G54" s="122" t="s">
        <v>1018</v>
      </c>
      <c r="H54" s="121">
        <v>44701</v>
      </c>
      <c r="I54" s="120">
        <f t="shared" si="0"/>
        <v>180</v>
      </c>
      <c r="J54" s="119">
        <f t="shared" si="1"/>
        <v>9</v>
      </c>
      <c r="K54" s="118">
        <v>0</v>
      </c>
      <c r="L54" s="117">
        <f t="shared" si="3"/>
        <v>0</v>
      </c>
      <c r="M54" s="117">
        <v>0</v>
      </c>
      <c r="N54" s="114">
        <v>0</v>
      </c>
      <c r="O54" s="116">
        <v>0</v>
      </c>
      <c r="P54" s="117">
        <v>0</v>
      </c>
      <c r="Q54" s="114">
        <v>0</v>
      </c>
      <c r="R54" s="113">
        <v>0</v>
      </c>
      <c r="S54" s="116">
        <v>0</v>
      </c>
      <c r="T54" s="114">
        <v>0</v>
      </c>
      <c r="U54" s="117">
        <v>0</v>
      </c>
      <c r="V54" s="117">
        <v>0</v>
      </c>
      <c r="W54" s="114">
        <v>0</v>
      </c>
      <c r="X54" s="116">
        <v>0</v>
      </c>
      <c r="Y54" s="115">
        <v>0</v>
      </c>
      <c r="Z54" s="114">
        <v>0</v>
      </c>
      <c r="AA54" s="113">
        <v>0</v>
      </c>
      <c r="AB54" s="112">
        <f t="shared" si="4"/>
        <v>0</v>
      </c>
      <c r="AC54" s="111">
        <f t="shared" si="5"/>
        <v>0</v>
      </c>
      <c r="AD54" s="110" t="s">
        <v>1227</v>
      </c>
      <c r="AE54" s="109" t="s">
        <v>1227</v>
      </c>
      <c r="AF54" s="112">
        <f t="shared" si="8"/>
        <v>0</v>
      </c>
      <c r="AG54" s="111">
        <f t="shared" si="9"/>
        <v>0</v>
      </c>
      <c r="AH54" s="110" t="s">
        <v>1227</v>
      </c>
      <c r="AI54" s="109" t="s">
        <v>1227</v>
      </c>
    </row>
    <row r="55" spans="1:35" ht="17.25" customHeight="1" thickBot="1" x14ac:dyDescent="0.2">
      <c r="A55" s="108"/>
      <c r="B55" s="107" t="s">
        <v>1226</v>
      </c>
      <c r="C55" s="106" t="s">
        <v>882</v>
      </c>
      <c r="D55" s="105" t="s">
        <v>881</v>
      </c>
      <c r="E55" s="104">
        <v>3500200</v>
      </c>
      <c r="F55" s="103">
        <v>44529</v>
      </c>
      <c r="G55" s="102" t="s">
        <v>1018</v>
      </c>
      <c r="H55" s="101">
        <v>44651</v>
      </c>
      <c r="I55" s="100">
        <f t="shared" si="0"/>
        <v>123</v>
      </c>
      <c r="J55" s="99">
        <f t="shared" si="1"/>
        <v>2</v>
      </c>
      <c r="K55" s="98">
        <v>7.5999999999999998E-2</v>
      </c>
      <c r="L55" s="97">
        <f t="shared" si="3"/>
        <v>266015</v>
      </c>
      <c r="M55" s="97">
        <v>0</v>
      </c>
      <c r="N55" s="94">
        <v>0</v>
      </c>
      <c r="O55" s="96">
        <v>0</v>
      </c>
      <c r="P55" s="97">
        <v>45576</v>
      </c>
      <c r="Q55" s="94">
        <v>10666</v>
      </c>
      <c r="R55" s="93">
        <v>56242</v>
      </c>
      <c r="S55" s="96">
        <v>0</v>
      </c>
      <c r="T55" s="94">
        <v>0</v>
      </c>
      <c r="U55" s="97">
        <v>0</v>
      </c>
      <c r="V55" s="97">
        <v>1260</v>
      </c>
      <c r="W55" s="94">
        <v>4110</v>
      </c>
      <c r="X55" s="96">
        <v>5370</v>
      </c>
      <c r="Y55" s="95">
        <v>46836</v>
      </c>
      <c r="Z55" s="94">
        <v>14776</v>
      </c>
      <c r="AA55" s="93">
        <v>61612</v>
      </c>
      <c r="AB55" s="92">
        <f t="shared" si="4"/>
        <v>204403</v>
      </c>
      <c r="AC55" s="91">
        <f t="shared" si="5"/>
        <v>0.76838900062026583</v>
      </c>
      <c r="AD55" s="90">
        <f>IF(E55=0,0,(ROUNDDOWN(AA55/K55,0)))</f>
        <v>810684</v>
      </c>
      <c r="AE55" s="89">
        <f>E55-AD55</f>
        <v>2689516</v>
      </c>
      <c r="AF55" s="92">
        <f t="shared" si="8"/>
        <v>219179</v>
      </c>
      <c r="AG55" s="91">
        <f t="shared" si="9"/>
        <v>0.82393474052215099</v>
      </c>
      <c r="AH55" s="90">
        <f>IF(E55=0,0,ROUNDDOWN(Y55/K55,0))</f>
        <v>616263</v>
      </c>
      <c r="AI55" s="89">
        <f>E55-AH55</f>
        <v>2883937</v>
      </c>
    </row>
    <row r="56" spans="1:35" s="68" customFormat="1" ht="26.25" customHeight="1" thickTop="1" thickBot="1" x14ac:dyDescent="0.2">
      <c r="A56" s="88"/>
      <c r="B56" s="87" t="s">
        <v>1225</v>
      </c>
      <c r="C56" s="86"/>
      <c r="D56" s="85"/>
      <c r="E56" s="84">
        <f>SUM(E8:E55)</f>
        <v>120460580</v>
      </c>
      <c r="F56" s="83"/>
      <c r="G56" s="82"/>
      <c r="H56" s="81"/>
      <c r="I56" s="80"/>
      <c r="J56" s="79"/>
      <c r="K56" s="78"/>
      <c r="L56" s="77">
        <f t="shared" ref="L56:AI56" si="17">SUM(L8:L55)</f>
        <v>48062661</v>
      </c>
      <c r="M56" s="77">
        <f t="shared" si="17"/>
        <v>1418256</v>
      </c>
      <c r="N56" s="74">
        <f t="shared" si="17"/>
        <v>0</v>
      </c>
      <c r="O56" s="77">
        <f t="shared" si="17"/>
        <v>1418256</v>
      </c>
      <c r="P56" s="77">
        <f t="shared" si="17"/>
        <v>9131049</v>
      </c>
      <c r="Q56" s="74">
        <f t="shared" si="17"/>
        <v>1723585</v>
      </c>
      <c r="R56" s="73">
        <f t="shared" si="17"/>
        <v>10854634</v>
      </c>
      <c r="S56" s="76">
        <f t="shared" si="17"/>
        <v>4151689</v>
      </c>
      <c r="T56" s="74">
        <f t="shared" si="17"/>
        <v>0</v>
      </c>
      <c r="U56" s="77">
        <f t="shared" si="17"/>
        <v>4151689</v>
      </c>
      <c r="V56" s="77">
        <f t="shared" si="17"/>
        <v>1386693</v>
      </c>
      <c r="W56" s="74">
        <f t="shared" si="17"/>
        <v>2644354</v>
      </c>
      <c r="X56" s="76">
        <f t="shared" si="17"/>
        <v>4031047</v>
      </c>
      <c r="Y56" s="75">
        <f t="shared" si="17"/>
        <v>16087687</v>
      </c>
      <c r="Z56" s="74">
        <f t="shared" si="17"/>
        <v>4367939</v>
      </c>
      <c r="AA56" s="73">
        <f t="shared" si="17"/>
        <v>20455626</v>
      </c>
      <c r="AB56" s="72">
        <f>SUM(AB8:AB55)</f>
        <v>27607035</v>
      </c>
      <c r="AC56" s="71"/>
      <c r="AD56" s="70">
        <f t="shared" si="17"/>
        <v>46673467</v>
      </c>
      <c r="AE56" s="69">
        <f t="shared" si="17"/>
        <v>68289313</v>
      </c>
      <c r="AF56" s="72">
        <f t="shared" si="17"/>
        <v>31974974</v>
      </c>
      <c r="AG56" s="71"/>
      <c r="AH56" s="70">
        <f t="shared" si="17"/>
        <v>35745619</v>
      </c>
      <c r="AI56" s="69">
        <f t="shared" si="17"/>
        <v>79217161</v>
      </c>
    </row>
    <row r="59" spans="1:35" x14ac:dyDescent="0.15">
      <c r="D59" s="61" t="s">
        <v>1224</v>
      </c>
      <c r="F59" s="62"/>
      <c r="G59" s="62"/>
      <c r="H59" s="62"/>
      <c r="I59" s="62"/>
      <c r="J59" s="62"/>
      <c r="K59" s="61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7"/>
      <c r="X59" s="61"/>
      <c r="Y59" s="66"/>
      <c r="Z59" s="61"/>
      <c r="AA59" s="61"/>
      <c r="AC59" s="65"/>
    </row>
    <row r="60" spans="1:35" x14ac:dyDescent="0.15">
      <c r="D60" s="61" t="s">
        <v>1223</v>
      </c>
      <c r="F60" s="62"/>
      <c r="G60" s="62"/>
      <c r="H60" s="62"/>
      <c r="I60" s="62"/>
      <c r="J60" s="62"/>
      <c r="K60" s="61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7"/>
      <c r="X60" s="61"/>
      <c r="Y60" s="66"/>
      <c r="Z60" s="61"/>
      <c r="AA60" s="61"/>
      <c r="AC60" s="65"/>
    </row>
    <row r="61" spans="1:35" x14ac:dyDescent="0.15">
      <c r="D61" s="61" t="s">
        <v>1222</v>
      </c>
      <c r="F61" s="62"/>
      <c r="G61" s="62"/>
      <c r="H61" s="62"/>
      <c r="I61" s="62"/>
      <c r="J61" s="62"/>
      <c r="K61" s="61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7"/>
      <c r="X61" s="61"/>
      <c r="Y61" s="66"/>
      <c r="Z61" s="61"/>
      <c r="AA61" s="61"/>
      <c r="AC61" s="65"/>
    </row>
  </sheetData>
  <mergeCells count="20"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F5:H7"/>
    <mergeCell ref="A5:A7"/>
    <mergeCell ref="B5:B7"/>
    <mergeCell ref="C5:C7"/>
    <mergeCell ref="D5:D7"/>
    <mergeCell ref="E5:E7"/>
  </mergeCells>
  <phoneticPr fontId="1"/>
  <pageMargins left="0.39370078740157483" right="0.19685039370078741" top="1.1811023622047245" bottom="0.98425196850393704" header="0.31496062992125984" footer="0.51181102362204722"/>
  <pageSetup paperSize="8" scale="52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  <pageSetUpPr fitToPage="1"/>
  </sheetPr>
  <dimension ref="A1:AI59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3" style="61" bestFit="1" customWidth="1"/>
    <col min="13" max="13" width="11.625" style="61" bestFit="1" customWidth="1"/>
    <col min="14" max="14" width="7.5" style="61" bestFit="1" customWidth="1"/>
    <col min="15" max="17" width="11.625" style="61" bestFit="1" customWidth="1"/>
    <col min="18" max="18" width="13" style="61" bestFit="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9.75" style="61" bestFit="1" customWidth="1"/>
    <col min="23" max="24" width="11.625" style="62" bestFit="1" customWidth="1"/>
    <col min="25" max="25" width="11.5" style="62" customWidth="1"/>
    <col min="26" max="26" width="10.25" style="62" customWidth="1"/>
    <col min="27" max="27" width="11.625" style="62" bestFit="1" customWidth="1"/>
    <col min="28" max="28" width="11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185" customFormat="1" x14ac:dyDescent="0.15">
      <c r="B1" s="185" t="s">
        <v>1017</v>
      </c>
      <c r="C1" s="61"/>
      <c r="E1" s="188"/>
      <c r="F1" s="195">
        <v>44470</v>
      </c>
      <c r="G1" s="194" t="s">
        <v>1018</v>
      </c>
      <c r="H1" s="195">
        <v>44500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1019</v>
      </c>
    </row>
    <row r="2" spans="1:35" s="185" customFormat="1" x14ac:dyDescent="0.15">
      <c r="B2" s="185" t="s">
        <v>1258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44510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1021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41"/>
      <c r="B5" s="242" t="s">
        <v>1029</v>
      </c>
      <c r="C5" s="245" t="s">
        <v>1022</v>
      </c>
      <c r="D5" s="248" t="s">
        <v>1023</v>
      </c>
      <c r="E5" s="251" t="s">
        <v>1257</v>
      </c>
      <c r="F5" s="235" t="s">
        <v>1256</v>
      </c>
      <c r="G5" s="236"/>
      <c r="H5" s="236"/>
      <c r="I5" s="187"/>
      <c r="J5" s="187"/>
      <c r="K5" s="260" t="s">
        <v>1255</v>
      </c>
      <c r="L5" s="263" t="s">
        <v>1254</v>
      </c>
      <c r="M5" s="266" t="s">
        <v>1253</v>
      </c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8"/>
      <c r="AB5" s="269" t="s">
        <v>1252</v>
      </c>
      <c r="AC5" s="269"/>
      <c r="AD5" s="269"/>
      <c r="AE5" s="270"/>
      <c r="AF5" s="271" t="s">
        <v>1251</v>
      </c>
      <c r="AG5" s="272"/>
      <c r="AH5" s="272"/>
      <c r="AI5" s="273"/>
    </row>
    <row r="6" spans="1:35" s="185" customFormat="1" ht="17.25" customHeight="1" x14ac:dyDescent="0.15">
      <c r="A6" s="241"/>
      <c r="B6" s="243"/>
      <c r="C6" s="246"/>
      <c r="D6" s="249"/>
      <c r="E6" s="252"/>
      <c r="F6" s="237"/>
      <c r="G6" s="238"/>
      <c r="H6" s="238"/>
      <c r="I6" s="186"/>
      <c r="J6" s="186"/>
      <c r="K6" s="261"/>
      <c r="L6" s="264"/>
      <c r="M6" s="274" t="s">
        <v>1</v>
      </c>
      <c r="N6" s="275"/>
      <c r="O6" s="276"/>
      <c r="P6" s="274" t="s">
        <v>2</v>
      </c>
      <c r="Q6" s="275"/>
      <c r="R6" s="277"/>
      <c r="S6" s="275" t="s">
        <v>3</v>
      </c>
      <c r="T6" s="275"/>
      <c r="U6" s="276"/>
      <c r="V6" s="274" t="s">
        <v>4</v>
      </c>
      <c r="W6" s="275"/>
      <c r="X6" s="276"/>
      <c r="Y6" s="278" t="s">
        <v>1225</v>
      </c>
      <c r="Z6" s="279"/>
      <c r="AA6" s="280"/>
      <c r="AB6" s="254" t="s">
        <v>1250</v>
      </c>
      <c r="AC6" s="255"/>
      <c r="AD6" s="256" t="s">
        <v>1249</v>
      </c>
      <c r="AE6" s="257"/>
      <c r="AF6" s="254" t="s">
        <v>1250</v>
      </c>
      <c r="AG6" s="255"/>
      <c r="AH6" s="258" t="s">
        <v>1249</v>
      </c>
      <c r="AI6" s="259"/>
    </row>
    <row r="7" spans="1:35" s="170" customFormat="1" ht="30" customHeight="1" thickBot="1" x14ac:dyDescent="0.2">
      <c r="A7" s="241"/>
      <c r="B7" s="244"/>
      <c r="C7" s="247"/>
      <c r="D7" s="250"/>
      <c r="E7" s="253"/>
      <c r="F7" s="239"/>
      <c r="G7" s="240"/>
      <c r="H7" s="240"/>
      <c r="I7" s="184" t="s">
        <v>1248</v>
      </c>
      <c r="J7" s="183" t="s">
        <v>1247</v>
      </c>
      <c r="K7" s="262"/>
      <c r="L7" s="265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1246</v>
      </c>
      <c r="Z7" s="176" t="s">
        <v>8</v>
      </c>
      <c r="AA7" s="175" t="s">
        <v>1245</v>
      </c>
      <c r="AB7" s="174" t="s">
        <v>1244</v>
      </c>
      <c r="AC7" s="173" t="s">
        <v>1243</v>
      </c>
      <c r="AD7" s="172" t="s">
        <v>1242</v>
      </c>
      <c r="AE7" s="171" t="s">
        <v>1241</v>
      </c>
      <c r="AF7" s="174" t="s">
        <v>1240</v>
      </c>
      <c r="AG7" s="173" t="s">
        <v>1239</v>
      </c>
      <c r="AH7" s="172" t="s">
        <v>1238</v>
      </c>
      <c r="AI7" s="171" t="s">
        <v>1237</v>
      </c>
    </row>
    <row r="8" spans="1:35" ht="17.25" customHeight="1" x14ac:dyDescent="0.15">
      <c r="A8" s="108"/>
      <c r="B8" s="165" t="s">
        <v>1236</v>
      </c>
      <c r="C8" s="164" t="s">
        <v>74</v>
      </c>
      <c r="D8" s="163" t="s">
        <v>75</v>
      </c>
      <c r="E8" s="162">
        <v>850000</v>
      </c>
      <c r="F8" s="161">
        <v>44490</v>
      </c>
      <c r="G8" s="160" t="s">
        <v>1232</v>
      </c>
      <c r="H8" s="159">
        <v>44520</v>
      </c>
      <c r="I8" s="158">
        <f t="shared" ref="I8:I53" si="0">H8-F8+1</f>
        <v>31</v>
      </c>
      <c r="J8" s="157">
        <f t="shared" ref="J8:J53" si="1">IF(H8&gt;$H$1,$H$1-F8+1,I8)</f>
        <v>11</v>
      </c>
      <c r="K8" s="156">
        <f t="shared" ref="K8:K18" si="2">ROUND(J8/I8,3)</f>
        <v>0.35499999999999998</v>
      </c>
      <c r="L8" s="155">
        <f t="shared" ref="L8:L53" si="3">ROUNDDOWN(E8*K8,0)</f>
        <v>301750</v>
      </c>
      <c r="M8" s="155">
        <v>0</v>
      </c>
      <c r="N8" s="152">
        <v>0</v>
      </c>
      <c r="O8" s="154">
        <v>0</v>
      </c>
      <c r="P8" s="155">
        <v>194365</v>
      </c>
      <c r="Q8" s="152">
        <v>38144</v>
      </c>
      <c r="R8" s="151">
        <v>232509</v>
      </c>
      <c r="S8" s="154">
        <v>0</v>
      </c>
      <c r="T8" s="152">
        <v>0</v>
      </c>
      <c r="U8" s="155">
        <v>0</v>
      </c>
      <c r="V8" s="155">
        <v>0</v>
      </c>
      <c r="W8" s="152">
        <v>6723</v>
      </c>
      <c r="X8" s="154">
        <v>6723</v>
      </c>
      <c r="Y8" s="153">
        <v>194365</v>
      </c>
      <c r="Z8" s="152">
        <v>44867</v>
      </c>
      <c r="AA8" s="151">
        <v>239232</v>
      </c>
      <c r="AB8" s="151">
        <f t="shared" ref="AB8:AB53" si="4">L8-AA8</f>
        <v>62518</v>
      </c>
      <c r="AC8" s="149">
        <f t="shared" ref="AC8:AC53" si="5">IF(L8=0,0,AB8/L8)</f>
        <v>0.20718475559237778</v>
      </c>
      <c r="AD8" s="169">
        <f t="shared" ref="AD8:AD32" si="6">IF(E8=0,0,(ROUNDDOWN(AA8/K8,0)))</f>
        <v>673892</v>
      </c>
      <c r="AE8" s="168">
        <f t="shared" ref="AE8:AE32" si="7">E8-AD8</f>
        <v>176108</v>
      </c>
      <c r="AF8" s="151">
        <f t="shared" ref="AF8:AF53" si="8">L8-Y8</f>
        <v>107385</v>
      </c>
      <c r="AG8" s="149">
        <f t="shared" ref="AG8:AG53" si="9">IF(L8=0,0,AF8/L8)</f>
        <v>0.35587406793703397</v>
      </c>
      <c r="AH8" s="169">
        <f t="shared" ref="AH8:AH32" si="10">IF(E8=0,0,ROUNDDOWN(Y8/K8,0))</f>
        <v>547507</v>
      </c>
      <c r="AI8" s="168">
        <f t="shared" ref="AI8:AI32" si="11">E8-AH8</f>
        <v>302493</v>
      </c>
    </row>
    <row r="9" spans="1:35" ht="17.25" customHeight="1" x14ac:dyDescent="0.15">
      <c r="A9" s="108"/>
      <c r="B9" s="146" t="s">
        <v>1236</v>
      </c>
      <c r="C9" s="145" t="s">
        <v>88</v>
      </c>
      <c r="D9" s="144" t="s">
        <v>89</v>
      </c>
      <c r="E9" s="143">
        <v>630000</v>
      </c>
      <c r="F9" s="142">
        <v>44495</v>
      </c>
      <c r="G9" s="141" t="s">
        <v>1018</v>
      </c>
      <c r="H9" s="140">
        <v>44525</v>
      </c>
      <c r="I9" s="139">
        <f t="shared" si="0"/>
        <v>31</v>
      </c>
      <c r="J9" s="138">
        <f t="shared" si="1"/>
        <v>6</v>
      </c>
      <c r="K9" s="137">
        <f t="shared" si="2"/>
        <v>0.19400000000000001</v>
      </c>
      <c r="L9" s="136">
        <f t="shared" si="3"/>
        <v>122220</v>
      </c>
      <c r="M9" s="136">
        <v>0</v>
      </c>
      <c r="N9" s="133">
        <v>0</v>
      </c>
      <c r="O9" s="135">
        <v>0</v>
      </c>
      <c r="P9" s="136">
        <v>82114</v>
      </c>
      <c r="Q9" s="133">
        <v>19151</v>
      </c>
      <c r="R9" s="132">
        <v>101265</v>
      </c>
      <c r="S9" s="135">
        <v>0</v>
      </c>
      <c r="T9" s="133">
        <v>0</v>
      </c>
      <c r="U9" s="136">
        <v>0</v>
      </c>
      <c r="V9" s="136">
        <v>2291</v>
      </c>
      <c r="W9" s="133">
        <v>65691</v>
      </c>
      <c r="X9" s="135">
        <v>67982</v>
      </c>
      <c r="Y9" s="134">
        <v>84405</v>
      </c>
      <c r="Z9" s="133">
        <v>84842</v>
      </c>
      <c r="AA9" s="132">
        <v>169247</v>
      </c>
      <c r="AB9" s="131">
        <f t="shared" si="4"/>
        <v>-47027</v>
      </c>
      <c r="AC9" s="130">
        <f t="shared" si="5"/>
        <v>-0.38477335951562758</v>
      </c>
      <c r="AD9" s="129">
        <f t="shared" si="6"/>
        <v>872407</v>
      </c>
      <c r="AE9" s="128">
        <f t="shared" si="7"/>
        <v>-242407</v>
      </c>
      <c r="AF9" s="131">
        <f t="shared" si="8"/>
        <v>37815</v>
      </c>
      <c r="AG9" s="130">
        <f t="shared" si="9"/>
        <v>0.30940108001963673</v>
      </c>
      <c r="AH9" s="129">
        <f t="shared" si="10"/>
        <v>435077</v>
      </c>
      <c r="AI9" s="128">
        <f t="shared" si="11"/>
        <v>194923</v>
      </c>
    </row>
    <row r="10" spans="1:35" ht="17.25" customHeight="1" x14ac:dyDescent="0.15">
      <c r="A10" s="108"/>
      <c r="B10" s="146" t="s">
        <v>1236</v>
      </c>
      <c r="C10" s="145" t="s">
        <v>97</v>
      </c>
      <c r="D10" s="144" t="s">
        <v>98</v>
      </c>
      <c r="E10" s="143">
        <v>540000</v>
      </c>
      <c r="F10" s="142">
        <v>44495</v>
      </c>
      <c r="G10" s="141" t="s">
        <v>1018</v>
      </c>
      <c r="H10" s="140">
        <v>44525</v>
      </c>
      <c r="I10" s="139">
        <f t="shared" si="0"/>
        <v>31</v>
      </c>
      <c r="J10" s="138">
        <f t="shared" si="1"/>
        <v>6</v>
      </c>
      <c r="K10" s="137">
        <f t="shared" si="2"/>
        <v>0.19400000000000001</v>
      </c>
      <c r="L10" s="136">
        <f t="shared" si="3"/>
        <v>104760</v>
      </c>
      <c r="M10" s="136">
        <v>0</v>
      </c>
      <c r="N10" s="133">
        <v>0</v>
      </c>
      <c r="O10" s="135">
        <v>0</v>
      </c>
      <c r="P10" s="136">
        <v>52548</v>
      </c>
      <c r="Q10" s="133">
        <v>12254</v>
      </c>
      <c r="R10" s="132">
        <v>64802</v>
      </c>
      <c r="S10" s="135">
        <v>0</v>
      </c>
      <c r="T10" s="133">
        <v>0</v>
      </c>
      <c r="U10" s="136">
        <v>0</v>
      </c>
      <c r="V10" s="136">
        <v>2129</v>
      </c>
      <c r="W10" s="133">
        <v>42036</v>
      </c>
      <c r="X10" s="135">
        <v>44165</v>
      </c>
      <c r="Y10" s="134">
        <v>54677</v>
      </c>
      <c r="Z10" s="133">
        <v>54290</v>
      </c>
      <c r="AA10" s="132">
        <v>108967</v>
      </c>
      <c r="AB10" s="131">
        <f t="shared" si="4"/>
        <v>-4207</v>
      </c>
      <c r="AC10" s="130">
        <f t="shared" si="5"/>
        <v>-4.0158457426498664E-2</v>
      </c>
      <c r="AD10" s="129">
        <f t="shared" si="6"/>
        <v>561685</v>
      </c>
      <c r="AE10" s="128">
        <f t="shared" si="7"/>
        <v>-21685</v>
      </c>
      <c r="AF10" s="131">
        <f t="shared" si="8"/>
        <v>50083</v>
      </c>
      <c r="AG10" s="130">
        <f t="shared" si="9"/>
        <v>0.47807369224894997</v>
      </c>
      <c r="AH10" s="129">
        <f t="shared" si="10"/>
        <v>281840</v>
      </c>
      <c r="AI10" s="128">
        <f t="shared" si="11"/>
        <v>258160</v>
      </c>
    </row>
    <row r="11" spans="1:35" ht="17.25" customHeight="1" x14ac:dyDescent="0.15">
      <c r="A11" s="108"/>
      <c r="B11" s="146" t="s">
        <v>1236</v>
      </c>
      <c r="C11" s="145" t="s">
        <v>192</v>
      </c>
      <c r="D11" s="144" t="s">
        <v>193</v>
      </c>
      <c r="E11" s="143">
        <v>750000</v>
      </c>
      <c r="F11" s="142">
        <v>44495</v>
      </c>
      <c r="G11" s="141" t="s">
        <v>1018</v>
      </c>
      <c r="H11" s="140">
        <v>44525</v>
      </c>
      <c r="I11" s="139">
        <f t="shared" si="0"/>
        <v>31</v>
      </c>
      <c r="J11" s="138">
        <f t="shared" si="1"/>
        <v>6</v>
      </c>
      <c r="K11" s="137">
        <f t="shared" si="2"/>
        <v>0.19400000000000001</v>
      </c>
      <c r="L11" s="136">
        <f t="shared" si="3"/>
        <v>145500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145500</v>
      </c>
      <c r="AC11" s="130">
        <f t="shared" si="5"/>
        <v>1</v>
      </c>
      <c r="AD11" s="129">
        <f t="shared" si="6"/>
        <v>0</v>
      </c>
      <c r="AE11" s="128">
        <f t="shared" si="7"/>
        <v>750000</v>
      </c>
      <c r="AF11" s="131">
        <f t="shared" si="8"/>
        <v>145500</v>
      </c>
      <c r="AG11" s="130">
        <f t="shared" si="9"/>
        <v>1</v>
      </c>
      <c r="AH11" s="129">
        <f t="shared" si="10"/>
        <v>0</v>
      </c>
      <c r="AI11" s="128">
        <f t="shared" si="11"/>
        <v>750000</v>
      </c>
    </row>
    <row r="12" spans="1:35" ht="17.25" customHeight="1" x14ac:dyDescent="0.15">
      <c r="A12" s="108"/>
      <c r="B12" s="146" t="s">
        <v>1236</v>
      </c>
      <c r="C12" s="145" t="s">
        <v>256</v>
      </c>
      <c r="D12" s="144" t="s">
        <v>257</v>
      </c>
      <c r="E12" s="143">
        <v>5500000</v>
      </c>
      <c r="F12" s="142">
        <v>44490</v>
      </c>
      <c r="G12" s="141" t="s">
        <v>1018</v>
      </c>
      <c r="H12" s="140">
        <v>44520</v>
      </c>
      <c r="I12" s="139">
        <f t="shared" si="0"/>
        <v>31</v>
      </c>
      <c r="J12" s="138">
        <f t="shared" si="1"/>
        <v>11</v>
      </c>
      <c r="K12" s="137">
        <f t="shared" si="2"/>
        <v>0.35499999999999998</v>
      </c>
      <c r="L12" s="136">
        <f t="shared" si="3"/>
        <v>1952500</v>
      </c>
      <c r="M12" s="136">
        <v>0</v>
      </c>
      <c r="N12" s="133">
        <v>0</v>
      </c>
      <c r="O12" s="135">
        <v>0</v>
      </c>
      <c r="P12" s="136">
        <v>790438</v>
      </c>
      <c r="Q12" s="133">
        <v>184344</v>
      </c>
      <c r="R12" s="132">
        <v>974782</v>
      </c>
      <c r="S12" s="135">
        <v>182800</v>
      </c>
      <c r="T12" s="133">
        <v>0</v>
      </c>
      <c r="U12" s="136">
        <v>182800</v>
      </c>
      <c r="V12" s="136">
        <v>51049</v>
      </c>
      <c r="W12" s="133">
        <v>632361</v>
      </c>
      <c r="X12" s="135">
        <v>683410</v>
      </c>
      <c r="Y12" s="134">
        <v>1024287</v>
      </c>
      <c r="Z12" s="133">
        <v>816705</v>
      </c>
      <c r="AA12" s="132">
        <v>1840992</v>
      </c>
      <c r="AB12" s="131">
        <f t="shared" si="4"/>
        <v>111508</v>
      </c>
      <c r="AC12" s="130">
        <f t="shared" si="5"/>
        <v>5.7110371318822024E-2</v>
      </c>
      <c r="AD12" s="129">
        <f t="shared" si="6"/>
        <v>5185892</v>
      </c>
      <c r="AE12" s="128">
        <f t="shared" si="7"/>
        <v>314108</v>
      </c>
      <c r="AF12" s="131">
        <f t="shared" si="8"/>
        <v>928213</v>
      </c>
      <c r="AG12" s="130">
        <f t="shared" si="9"/>
        <v>0.47539718309859152</v>
      </c>
      <c r="AH12" s="129">
        <f t="shared" si="10"/>
        <v>2885315</v>
      </c>
      <c r="AI12" s="128">
        <f t="shared" si="11"/>
        <v>2614685</v>
      </c>
    </row>
    <row r="13" spans="1:35" ht="17.25" customHeight="1" x14ac:dyDescent="0.15">
      <c r="A13" s="108"/>
      <c r="B13" s="146" t="s">
        <v>1236</v>
      </c>
      <c r="C13" s="145" t="s">
        <v>365</v>
      </c>
      <c r="D13" s="144" t="s">
        <v>366</v>
      </c>
      <c r="E13" s="143">
        <v>630000</v>
      </c>
      <c r="F13" s="142">
        <v>44490</v>
      </c>
      <c r="G13" s="141" t="s">
        <v>1018</v>
      </c>
      <c r="H13" s="140">
        <v>44520</v>
      </c>
      <c r="I13" s="139">
        <f t="shared" si="0"/>
        <v>31</v>
      </c>
      <c r="J13" s="138">
        <f t="shared" si="1"/>
        <v>11</v>
      </c>
      <c r="K13" s="137">
        <f t="shared" si="2"/>
        <v>0.35499999999999998</v>
      </c>
      <c r="L13" s="136">
        <f t="shared" si="3"/>
        <v>223650</v>
      </c>
      <c r="M13" s="136">
        <v>0</v>
      </c>
      <c r="N13" s="133">
        <v>0</v>
      </c>
      <c r="O13" s="135">
        <v>0</v>
      </c>
      <c r="P13" s="136">
        <v>0</v>
      </c>
      <c r="Q13" s="133">
        <v>0</v>
      </c>
      <c r="R13" s="132">
        <v>0</v>
      </c>
      <c r="S13" s="135">
        <v>0</v>
      </c>
      <c r="T13" s="133">
        <v>0</v>
      </c>
      <c r="U13" s="136">
        <v>0</v>
      </c>
      <c r="V13" s="136">
        <v>0</v>
      </c>
      <c r="W13" s="133">
        <v>0</v>
      </c>
      <c r="X13" s="135">
        <v>0</v>
      </c>
      <c r="Y13" s="134">
        <v>0</v>
      </c>
      <c r="Z13" s="133">
        <v>0</v>
      </c>
      <c r="AA13" s="132">
        <v>0</v>
      </c>
      <c r="AB13" s="131">
        <f t="shared" si="4"/>
        <v>223650</v>
      </c>
      <c r="AC13" s="130">
        <f t="shared" si="5"/>
        <v>1</v>
      </c>
      <c r="AD13" s="129">
        <f t="shared" si="6"/>
        <v>0</v>
      </c>
      <c r="AE13" s="128">
        <f t="shared" si="7"/>
        <v>630000</v>
      </c>
      <c r="AF13" s="131">
        <f t="shared" si="8"/>
        <v>223650</v>
      </c>
      <c r="AG13" s="130">
        <f t="shared" si="9"/>
        <v>1</v>
      </c>
      <c r="AH13" s="129">
        <f t="shared" si="10"/>
        <v>0</v>
      </c>
      <c r="AI13" s="128">
        <f t="shared" si="11"/>
        <v>630000</v>
      </c>
    </row>
    <row r="14" spans="1:35" ht="17.25" customHeight="1" x14ac:dyDescent="0.15">
      <c r="A14" s="108"/>
      <c r="B14" s="146" t="s">
        <v>1236</v>
      </c>
      <c r="C14" s="145" t="s">
        <v>529</v>
      </c>
      <c r="D14" s="144" t="s">
        <v>530</v>
      </c>
      <c r="E14" s="143">
        <v>2527000</v>
      </c>
      <c r="F14" s="142">
        <v>44244</v>
      </c>
      <c r="G14" s="141" t="s">
        <v>1018</v>
      </c>
      <c r="H14" s="140">
        <v>44561</v>
      </c>
      <c r="I14" s="139">
        <f t="shared" si="0"/>
        <v>318</v>
      </c>
      <c r="J14" s="138">
        <f t="shared" si="1"/>
        <v>257</v>
      </c>
      <c r="K14" s="137">
        <f t="shared" si="2"/>
        <v>0.80800000000000005</v>
      </c>
      <c r="L14" s="136">
        <f t="shared" si="3"/>
        <v>2041816</v>
      </c>
      <c r="M14" s="136">
        <v>0</v>
      </c>
      <c r="N14" s="133">
        <v>0</v>
      </c>
      <c r="O14" s="135">
        <v>0</v>
      </c>
      <c r="P14" s="136">
        <v>552003</v>
      </c>
      <c r="Q14" s="133">
        <v>110809</v>
      </c>
      <c r="R14" s="132">
        <v>662812</v>
      </c>
      <c r="S14" s="135">
        <v>832342</v>
      </c>
      <c r="T14" s="133">
        <v>0</v>
      </c>
      <c r="U14" s="136">
        <v>832342</v>
      </c>
      <c r="V14" s="136">
        <v>123744</v>
      </c>
      <c r="W14" s="133">
        <v>390517</v>
      </c>
      <c r="X14" s="135">
        <v>514261</v>
      </c>
      <c r="Y14" s="134">
        <v>1508089</v>
      </c>
      <c r="Z14" s="133">
        <v>501326</v>
      </c>
      <c r="AA14" s="132">
        <v>2009415</v>
      </c>
      <c r="AB14" s="131">
        <f t="shared" si="4"/>
        <v>32401</v>
      </c>
      <c r="AC14" s="130">
        <f t="shared" si="5"/>
        <v>1.5868716867729511E-2</v>
      </c>
      <c r="AD14" s="129">
        <f t="shared" si="6"/>
        <v>2486899</v>
      </c>
      <c r="AE14" s="128">
        <f t="shared" si="7"/>
        <v>40101</v>
      </c>
      <c r="AF14" s="131">
        <f t="shared" si="8"/>
        <v>533727</v>
      </c>
      <c r="AG14" s="130">
        <f t="shared" si="9"/>
        <v>0.26139818671222087</v>
      </c>
      <c r="AH14" s="129">
        <f t="shared" si="10"/>
        <v>1866446</v>
      </c>
      <c r="AI14" s="128">
        <f t="shared" si="11"/>
        <v>660554</v>
      </c>
    </row>
    <row r="15" spans="1:35" ht="17.25" customHeight="1" x14ac:dyDescent="0.15">
      <c r="A15" s="108"/>
      <c r="B15" s="146" t="s">
        <v>1236</v>
      </c>
      <c r="C15" s="145" t="s">
        <v>547</v>
      </c>
      <c r="D15" s="144" t="s">
        <v>548</v>
      </c>
      <c r="E15" s="143">
        <v>630000</v>
      </c>
      <c r="F15" s="142">
        <v>44490</v>
      </c>
      <c r="G15" s="141" t="s">
        <v>1018</v>
      </c>
      <c r="H15" s="140">
        <v>44520</v>
      </c>
      <c r="I15" s="139">
        <f t="shared" si="0"/>
        <v>31</v>
      </c>
      <c r="J15" s="138">
        <f t="shared" si="1"/>
        <v>11</v>
      </c>
      <c r="K15" s="137">
        <f t="shared" si="2"/>
        <v>0.35499999999999998</v>
      </c>
      <c r="L15" s="136">
        <f t="shared" si="3"/>
        <v>223650</v>
      </c>
      <c r="M15" s="136">
        <v>0</v>
      </c>
      <c r="N15" s="133">
        <v>0</v>
      </c>
      <c r="O15" s="135">
        <v>0</v>
      </c>
      <c r="P15" s="136">
        <v>0</v>
      </c>
      <c r="Q15" s="133">
        <v>0</v>
      </c>
      <c r="R15" s="132">
        <v>0</v>
      </c>
      <c r="S15" s="135">
        <v>0</v>
      </c>
      <c r="T15" s="133">
        <v>0</v>
      </c>
      <c r="U15" s="136">
        <v>0</v>
      </c>
      <c r="V15" s="136">
        <v>0</v>
      </c>
      <c r="W15" s="133">
        <v>0</v>
      </c>
      <c r="X15" s="135">
        <v>0</v>
      </c>
      <c r="Y15" s="134">
        <v>0</v>
      </c>
      <c r="Z15" s="133">
        <v>0</v>
      </c>
      <c r="AA15" s="132">
        <v>0</v>
      </c>
      <c r="AB15" s="131">
        <f t="shared" si="4"/>
        <v>223650</v>
      </c>
      <c r="AC15" s="130">
        <f t="shared" si="5"/>
        <v>1</v>
      </c>
      <c r="AD15" s="129">
        <f t="shared" si="6"/>
        <v>0</v>
      </c>
      <c r="AE15" s="128">
        <f t="shared" si="7"/>
        <v>630000</v>
      </c>
      <c r="AF15" s="131">
        <f t="shared" si="8"/>
        <v>223650</v>
      </c>
      <c r="AG15" s="130">
        <f t="shared" si="9"/>
        <v>1</v>
      </c>
      <c r="AH15" s="129">
        <f t="shared" si="10"/>
        <v>0</v>
      </c>
      <c r="AI15" s="128">
        <f t="shared" si="11"/>
        <v>630000</v>
      </c>
    </row>
    <row r="16" spans="1:35" ht="17.25" customHeight="1" x14ac:dyDescent="0.15">
      <c r="A16" s="108"/>
      <c r="B16" s="146" t="s">
        <v>1236</v>
      </c>
      <c r="C16" s="145" t="s">
        <v>592</v>
      </c>
      <c r="D16" s="144" t="s">
        <v>593</v>
      </c>
      <c r="E16" s="143">
        <v>102500</v>
      </c>
      <c r="F16" s="142">
        <v>44490</v>
      </c>
      <c r="G16" s="141" t="s">
        <v>1018</v>
      </c>
      <c r="H16" s="140">
        <v>44520</v>
      </c>
      <c r="I16" s="139">
        <f t="shared" si="0"/>
        <v>31</v>
      </c>
      <c r="J16" s="138">
        <f t="shared" si="1"/>
        <v>11</v>
      </c>
      <c r="K16" s="137">
        <f t="shared" si="2"/>
        <v>0.35499999999999998</v>
      </c>
      <c r="L16" s="136">
        <f t="shared" si="3"/>
        <v>36387</v>
      </c>
      <c r="M16" s="136">
        <v>0</v>
      </c>
      <c r="N16" s="133">
        <v>0</v>
      </c>
      <c r="O16" s="135">
        <v>0</v>
      </c>
      <c r="P16" s="136">
        <v>0</v>
      </c>
      <c r="Q16" s="133">
        <v>0</v>
      </c>
      <c r="R16" s="132">
        <v>0</v>
      </c>
      <c r="S16" s="135">
        <v>0</v>
      </c>
      <c r="T16" s="133">
        <v>0</v>
      </c>
      <c r="U16" s="136">
        <v>0</v>
      </c>
      <c r="V16" s="136">
        <v>0</v>
      </c>
      <c r="W16" s="133">
        <v>0</v>
      </c>
      <c r="X16" s="135">
        <v>0</v>
      </c>
      <c r="Y16" s="134">
        <v>0</v>
      </c>
      <c r="Z16" s="133">
        <v>0</v>
      </c>
      <c r="AA16" s="132">
        <v>0</v>
      </c>
      <c r="AB16" s="131">
        <f t="shared" si="4"/>
        <v>36387</v>
      </c>
      <c r="AC16" s="130">
        <f t="shared" si="5"/>
        <v>1</v>
      </c>
      <c r="AD16" s="129">
        <f t="shared" si="6"/>
        <v>0</v>
      </c>
      <c r="AE16" s="128">
        <f t="shared" si="7"/>
        <v>102500</v>
      </c>
      <c r="AF16" s="131">
        <f t="shared" si="8"/>
        <v>36387</v>
      </c>
      <c r="AG16" s="130">
        <f t="shared" si="9"/>
        <v>1</v>
      </c>
      <c r="AH16" s="129">
        <f t="shared" si="10"/>
        <v>0</v>
      </c>
      <c r="AI16" s="128">
        <f t="shared" si="11"/>
        <v>102500</v>
      </c>
    </row>
    <row r="17" spans="1:35" ht="17.25" customHeight="1" x14ac:dyDescent="0.15">
      <c r="A17" s="108"/>
      <c r="B17" s="146" t="s">
        <v>1236</v>
      </c>
      <c r="C17" s="145" t="s">
        <v>653</v>
      </c>
      <c r="D17" s="144" t="s">
        <v>654</v>
      </c>
      <c r="E17" s="143">
        <v>1000000</v>
      </c>
      <c r="F17" s="142">
        <v>44490</v>
      </c>
      <c r="G17" s="141" t="s">
        <v>1018</v>
      </c>
      <c r="H17" s="140">
        <v>44520</v>
      </c>
      <c r="I17" s="139">
        <f t="shared" si="0"/>
        <v>31</v>
      </c>
      <c r="J17" s="138">
        <f t="shared" si="1"/>
        <v>11</v>
      </c>
      <c r="K17" s="137">
        <f t="shared" si="2"/>
        <v>0.35499999999999998</v>
      </c>
      <c r="L17" s="136">
        <f t="shared" si="3"/>
        <v>355000</v>
      </c>
      <c r="M17" s="136">
        <v>0</v>
      </c>
      <c r="N17" s="133">
        <v>0</v>
      </c>
      <c r="O17" s="135">
        <v>0</v>
      </c>
      <c r="P17" s="136">
        <v>60659</v>
      </c>
      <c r="Q17" s="133">
        <v>14147</v>
      </c>
      <c r="R17" s="132">
        <v>74806</v>
      </c>
      <c r="S17" s="135">
        <v>184800</v>
      </c>
      <c r="T17" s="133">
        <v>0</v>
      </c>
      <c r="U17" s="136">
        <v>184800</v>
      </c>
      <c r="V17" s="136">
        <v>336</v>
      </c>
      <c r="W17" s="133">
        <v>48529</v>
      </c>
      <c r="X17" s="135">
        <v>48865</v>
      </c>
      <c r="Y17" s="134">
        <v>245795</v>
      </c>
      <c r="Z17" s="133">
        <v>62676</v>
      </c>
      <c r="AA17" s="132">
        <v>308471</v>
      </c>
      <c r="AB17" s="131">
        <f t="shared" si="4"/>
        <v>46529</v>
      </c>
      <c r="AC17" s="130">
        <f t="shared" si="5"/>
        <v>0.13106760563380282</v>
      </c>
      <c r="AD17" s="129">
        <f t="shared" si="6"/>
        <v>868932</v>
      </c>
      <c r="AE17" s="128">
        <f t="shared" si="7"/>
        <v>131068</v>
      </c>
      <c r="AF17" s="131">
        <f t="shared" si="8"/>
        <v>109205</v>
      </c>
      <c r="AG17" s="130">
        <f t="shared" si="9"/>
        <v>0.30761971830985918</v>
      </c>
      <c r="AH17" s="129">
        <f t="shared" si="10"/>
        <v>692380</v>
      </c>
      <c r="AI17" s="128">
        <f t="shared" si="11"/>
        <v>307620</v>
      </c>
    </row>
    <row r="18" spans="1:35" ht="17.25" customHeight="1" x14ac:dyDescent="0.15">
      <c r="A18" s="108"/>
      <c r="B18" s="146" t="s">
        <v>1236</v>
      </c>
      <c r="C18" s="145" t="s">
        <v>936</v>
      </c>
      <c r="D18" s="144" t="s">
        <v>935</v>
      </c>
      <c r="E18" s="143">
        <v>44822000</v>
      </c>
      <c r="F18" s="142">
        <v>44452</v>
      </c>
      <c r="G18" s="141" t="s">
        <v>1018</v>
      </c>
      <c r="H18" s="140">
        <v>44651</v>
      </c>
      <c r="I18" s="139">
        <f t="shared" si="0"/>
        <v>200</v>
      </c>
      <c r="J18" s="138">
        <f t="shared" si="1"/>
        <v>49</v>
      </c>
      <c r="K18" s="137">
        <f t="shared" si="2"/>
        <v>0.245</v>
      </c>
      <c r="L18" s="136">
        <f t="shared" si="3"/>
        <v>10981390</v>
      </c>
      <c r="M18" s="136">
        <v>0</v>
      </c>
      <c r="N18" s="133">
        <v>0</v>
      </c>
      <c r="O18" s="135">
        <v>0</v>
      </c>
      <c r="P18" s="136">
        <v>136159</v>
      </c>
      <c r="Q18" s="133">
        <v>30911</v>
      </c>
      <c r="R18" s="132">
        <v>167070</v>
      </c>
      <c r="S18" s="135">
        <v>320000</v>
      </c>
      <c r="T18" s="133">
        <v>0</v>
      </c>
      <c r="U18" s="136">
        <v>320000</v>
      </c>
      <c r="V18" s="136">
        <v>117857</v>
      </c>
      <c r="W18" s="133">
        <v>112229</v>
      </c>
      <c r="X18" s="135">
        <v>230086</v>
      </c>
      <c r="Y18" s="134">
        <v>574016</v>
      </c>
      <c r="Z18" s="133">
        <v>143140</v>
      </c>
      <c r="AA18" s="132">
        <v>717156</v>
      </c>
      <c r="AB18" s="131">
        <f t="shared" si="4"/>
        <v>10264234</v>
      </c>
      <c r="AC18" s="130">
        <f t="shared" si="5"/>
        <v>0.93469351329840755</v>
      </c>
      <c r="AD18" s="129">
        <f t="shared" si="6"/>
        <v>2927167</v>
      </c>
      <c r="AE18" s="128">
        <f t="shared" si="7"/>
        <v>41894833</v>
      </c>
      <c r="AF18" s="131">
        <f t="shared" si="8"/>
        <v>10407374</v>
      </c>
      <c r="AG18" s="130">
        <f t="shared" si="9"/>
        <v>0.94772829304851203</v>
      </c>
      <c r="AH18" s="129">
        <f t="shared" si="10"/>
        <v>2342922</v>
      </c>
      <c r="AI18" s="128">
        <f t="shared" si="11"/>
        <v>42479078</v>
      </c>
    </row>
    <row r="19" spans="1:35" ht="17.25" customHeight="1" x14ac:dyDescent="0.15">
      <c r="A19" s="108"/>
      <c r="B19" s="127" t="s">
        <v>1236</v>
      </c>
      <c r="C19" s="126" t="s">
        <v>932</v>
      </c>
      <c r="D19" s="125" t="s">
        <v>931</v>
      </c>
      <c r="E19" s="124">
        <v>7232500</v>
      </c>
      <c r="F19" s="123">
        <v>44461</v>
      </c>
      <c r="G19" s="122" t="s">
        <v>1018</v>
      </c>
      <c r="H19" s="121">
        <v>44561</v>
      </c>
      <c r="I19" s="120">
        <f t="shared" si="0"/>
        <v>101</v>
      </c>
      <c r="J19" s="119">
        <f t="shared" si="1"/>
        <v>40</v>
      </c>
      <c r="K19" s="118">
        <v>0.27100000000000002</v>
      </c>
      <c r="L19" s="117">
        <f t="shared" si="3"/>
        <v>1960007</v>
      </c>
      <c r="M19" s="117">
        <v>0</v>
      </c>
      <c r="N19" s="114">
        <v>0</v>
      </c>
      <c r="O19" s="116">
        <v>0</v>
      </c>
      <c r="P19" s="117">
        <v>0</v>
      </c>
      <c r="Q19" s="114">
        <v>0</v>
      </c>
      <c r="R19" s="113">
        <v>0</v>
      </c>
      <c r="S19" s="116">
        <v>990600</v>
      </c>
      <c r="T19" s="114">
        <v>0</v>
      </c>
      <c r="U19" s="117">
        <v>990600</v>
      </c>
      <c r="V19" s="117">
        <v>0</v>
      </c>
      <c r="W19" s="114">
        <v>0</v>
      </c>
      <c r="X19" s="116">
        <v>0</v>
      </c>
      <c r="Y19" s="115">
        <v>990600</v>
      </c>
      <c r="Z19" s="114">
        <v>0</v>
      </c>
      <c r="AA19" s="113">
        <v>990600</v>
      </c>
      <c r="AB19" s="112">
        <f t="shared" si="4"/>
        <v>969407</v>
      </c>
      <c r="AC19" s="111">
        <f t="shared" si="5"/>
        <v>0.49459364175740189</v>
      </c>
      <c r="AD19" s="110">
        <f t="shared" si="6"/>
        <v>3655350</v>
      </c>
      <c r="AE19" s="109">
        <f t="shared" si="7"/>
        <v>3577150</v>
      </c>
      <c r="AF19" s="112">
        <f t="shared" si="8"/>
        <v>969407</v>
      </c>
      <c r="AG19" s="111">
        <f t="shared" si="9"/>
        <v>0.49459364175740189</v>
      </c>
      <c r="AH19" s="110">
        <f t="shared" si="10"/>
        <v>3655350</v>
      </c>
      <c r="AI19" s="109">
        <f t="shared" si="11"/>
        <v>3577150</v>
      </c>
    </row>
    <row r="20" spans="1:35" ht="17.25" customHeight="1" x14ac:dyDescent="0.15">
      <c r="A20" s="108"/>
      <c r="B20" s="146" t="s">
        <v>1236</v>
      </c>
      <c r="C20" s="145" t="s">
        <v>796</v>
      </c>
      <c r="D20" s="144" t="s">
        <v>797</v>
      </c>
      <c r="E20" s="143">
        <v>1908400</v>
      </c>
      <c r="F20" s="142">
        <v>44470</v>
      </c>
      <c r="G20" s="141" t="s">
        <v>1018</v>
      </c>
      <c r="H20" s="140">
        <v>44530</v>
      </c>
      <c r="I20" s="139">
        <f t="shared" si="0"/>
        <v>61</v>
      </c>
      <c r="J20" s="138">
        <f t="shared" si="1"/>
        <v>31</v>
      </c>
      <c r="K20" s="137">
        <f>ROUND(J20/I20,3)</f>
        <v>0.50800000000000001</v>
      </c>
      <c r="L20" s="136">
        <f t="shared" si="3"/>
        <v>969467</v>
      </c>
      <c r="M20" s="136">
        <v>0</v>
      </c>
      <c r="N20" s="133">
        <v>0</v>
      </c>
      <c r="O20" s="135">
        <v>0</v>
      </c>
      <c r="P20" s="136">
        <v>124253</v>
      </c>
      <c r="Q20" s="133">
        <v>28979</v>
      </c>
      <c r="R20" s="132">
        <v>153232</v>
      </c>
      <c r="S20" s="135">
        <v>300780</v>
      </c>
      <c r="T20" s="133">
        <v>0</v>
      </c>
      <c r="U20" s="136">
        <v>300780</v>
      </c>
      <c r="V20" s="136">
        <v>29342</v>
      </c>
      <c r="W20" s="133">
        <v>99404</v>
      </c>
      <c r="X20" s="135">
        <v>128746</v>
      </c>
      <c r="Y20" s="134">
        <v>454375</v>
      </c>
      <c r="Z20" s="133">
        <v>128383</v>
      </c>
      <c r="AA20" s="132">
        <v>582758</v>
      </c>
      <c r="AB20" s="131">
        <f t="shared" si="4"/>
        <v>386709</v>
      </c>
      <c r="AC20" s="130">
        <f t="shared" si="5"/>
        <v>0.39888825509274684</v>
      </c>
      <c r="AD20" s="129">
        <f t="shared" si="6"/>
        <v>1147161</v>
      </c>
      <c r="AE20" s="128">
        <f t="shared" si="7"/>
        <v>761239</v>
      </c>
      <c r="AF20" s="131">
        <f t="shared" si="8"/>
        <v>515092</v>
      </c>
      <c r="AG20" s="130">
        <f t="shared" si="9"/>
        <v>0.53131462958512254</v>
      </c>
      <c r="AH20" s="129">
        <f t="shared" si="10"/>
        <v>894438</v>
      </c>
      <c r="AI20" s="128">
        <f t="shared" si="11"/>
        <v>1013962</v>
      </c>
    </row>
    <row r="21" spans="1:35" ht="17.25" customHeight="1" x14ac:dyDescent="0.15">
      <c r="A21" s="108"/>
      <c r="B21" s="107" t="s">
        <v>1236</v>
      </c>
      <c r="C21" s="106" t="s">
        <v>812</v>
      </c>
      <c r="D21" s="105" t="s">
        <v>811</v>
      </c>
      <c r="E21" s="104">
        <v>2040000</v>
      </c>
      <c r="F21" s="103">
        <v>44494</v>
      </c>
      <c r="G21" s="102" t="s">
        <v>1018</v>
      </c>
      <c r="H21" s="101">
        <v>44530</v>
      </c>
      <c r="I21" s="100">
        <f t="shared" si="0"/>
        <v>37</v>
      </c>
      <c r="J21" s="99">
        <f t="shared" si="1"/>
        <v>7</v>
      </c>
      <c r="K21" s="98">
        <v>0.16700000000000001</v>
      </c>
      <c r="L21" s="97">
        <f t="shared" si="3"/>
        <v>340680</v>
      </c>
      <c r="M21" s="97">
        <v>0</v>
      </c>
      <c r="N21" s="94">
        <v>0</v>
      </c>
      <c r="O21" s="96">
        <v>0</v>
      </c>
      <c r="P21" s="97">
        <v>248357</v>
      </c>
      <c r="Q21" s="94">
        <v>40504</v>
      </c>
      <c r="R21" s="93">
        <v>288861</v>
      </c>
      <c r="S21" s="96">
        <v>0</v>
      </c>
      <c r="T21" s="94">
        <v>0</v>
      </c>
      <c r="U21" s="97">
        <v>0</v>
      </c>
      <c r="V21" s="97">
        <v>4038</v>
      </c>
      <c r="W21" s="94">
        <v>14530</v>
      </c>
      <c r="X21" s="96">
        <v>18568</v>
      </c>
      <c r="Y21" s="95">
        <v>252395</v>
      </c>
      <c r="Z21" s="94">
        <v>55034</v>
      </c>
      <c r="AA21" s="93">
        <v>307429</v>
      </c>
      <c r="AB21" s="92">
        <f t="shared" si="4"/>
        <v>33251</v>
      </c>
      <c r="AC21" s="91">
        <f t="shared" si="5"/>
        <v>9.7601855113302813E-2</v>
      </c>
      <c r="AD21" s="90">
        <f t="shared" si="6"/>
        <v>1840892</v>
      </c>
      <c r="AE21" s="89">
        <f t="shared" si="7"/>
        <v>199108</v>
      </c>
      <c r="AF21" s="92">
        <f t="shared" si="8"/>
        <v>88285</v>
      </c>
      <c r="AG21" s="91">
        <f t="shared" si="9"/>
        <v>0.2591434777503816</v>
      </c>
      <c r="AH21" s="90">
        <f t="shared" si="10"/>
        <v>1511347</v>
      </c>
      <c r="AI21" s="89">
        <f t="shared" si="11"/>
        <v>528653</v>
      </c>
    </row>
    <row r="22" spans="1:35" ht="17.25" customHeight="1" x14ac:dyDescent="0.15">
      <c r="A22" s="108"/>
      <c r="B22" s="165" t="s">
        <v>1235</v>
      </c>
      <c r="C22" s="164" t="s">
        <v>473</v>
      </c>
      <c r="D22" s="163" t="s">
        <v>474</v>
      </c>
      <c r="E22" s="162">
        <v>2670000</v>
      </c>
      <c r="F22" s="161">
        <v>44495</v>
      </c>
      <c r="G22" s="160" t="s">
        <v>1018</v>
      </c>
      <c r="H22" s="159">
        <v>44525</v>
      </c>
      <c r="I22" s="158">
        <f t="shared" si="0"/>
        <v>31</v>
      </c>
      <c r="J22" s="157">
        <f t="shared" si="1"/>
        <v>6</v>
      </c>
      <c r="K22" s="156">
        <f>ROUND(J22/I22,3)</f>
        <v>0.19400000000000001</v>
      </c>
      <c r="L22" s="155">
        <f t="shared" si="3"/>
        <v>517980</v>
      </c>
      <c r="M22" s="155">
        <v>0</v>
      </c>
      <c r="N22" s="152">
        <v>0</v>
      </c>
      <c r="O22" s="154">
        <v>0</v>
      </c>
      <c r="P22" s="155">
        <v>347593</v>
      </c>
      <c r="Q22" s="152">
        <v>56684</v>
      </c>
      <c r="R22" s="151">
        <v>404277</v>
      </c>
      <c r="S22" s="154">
        <v>92000</v>
      </c>
      <c r="T22" s="152">
        <v>0</v>
      </c>
      <c r="U22" s="155">
        <v>92000</v>
      </c>
      <c r="V22" s="155">
        <v>7981</v>
      </c>
      <c r="W22" s="152">
        <v>20332</v>
      </c>
      <c r="X22" s="154">
        <v>28313</v>
      </c>
      <c r="Y22" s="153">
        <v>447574</v>
      </c>
      <c r="Z22" s="152">
        <v>77016</v>
      </c>
      <c r="AA22" s="151">
        <v>524590</v>
      </c>
      <c r="AB22" s="150">
        <f t="shared" si="4"/>
        <v>-6610</v>
      </c>
      <c r="AC22" s="149">
        <f t="shared" si="5"/>
        <v>-1.276111046758562E-2</v>
      </c>
      <c r="AD22" s="148">
        <f t="shared" si="6"/>
        <v>2704072</v>
      </c>
      <c r="AE22" s="147">
        <f t="shared" si="7"/>
        <v>-34072</v>
      </c>
      <c r="AF22" s="150">
        <f t="shared" si="8"/>
        <v>70406</v>
      </c>
      <c r="AG22" s="149">
        <f t="shared" si="9"/>
        <v>0.13592416695625315</v>
      </c>
      <c r="AH22" s="148">
        <f t="shared" si="10"/>
        <v>2307082</v>
      </c>
      <c r="AI22" s="147">
        <f t="shared" si="11"/>
        <v>362918</v>
      </c>
    </row>
    <row r="23" spans="1:35" ht="17.25" customHeight="1" x14ac:dyDescent="0.15">
      <c r="A23" s="108"/>
      <c r="B23" s="127" t="s">
        <v>1235</v>
      </c>
      <c r="C23" s="126" t="s">
        <v>938</v>
      </c>
      <c r="D23" s="125" t="s">
        <v>937</v>
      </c>
      <c r="E23" s="124">
        <v>4650000</v>
      </c>
      <c r="F23" s="123">
        <v>44440</v>
      </c>
      <c r="G23" s="122" t="s">
        <v>1018</v>
      </c>
      <c r="H23" s="121">
        <v>44620</v>
      </c>
      <c r="I23" s="120">
        <f t="shared" si="0"/>
        <v>181</v>
      </c>
      <c r="J23" s="119">
        <f t="shared" si="1"/>
        <v>61</v>
      </c>
      <c r="K23" s="118">
        <v>0.35399999999999998</v>
      </c>
      <c r="L23" s="117">
        <f t="shared" si="3"/>
        <v>1646100</v>
      </c>
      <c r="M23" s="117">
        <v>0</v>
      </c>
      <c r="N23" s="114">
        <v>0</v>
      </c>
      <c r="O23" s="116">
        <v>0</v>
      </c>
      <c r="P23" s="117">
        <v>784067</v>
      </c>
      <c r="Q23" s="114">
        <v>154083</v>
      </c>
      <c r="R23" s="113">
        <v>938150</v>
      </c>
      <c r="S23" s="116">
        <v>0</v>
      </c>
      <c r="T23" s="114">
        <v>0</v>
      </c>
      <c r="U23" s="117">
        <v>0</v>
      </c>
      <c r="V23" s="117">
        <v>42878</v>
      </c>
      <c r="W23" s="114">
        <v>739834</v>
      </c>
      <c r="X23" s="116">
        <v>782712</v>
      </c>
      <c r="Y23" s="115">
        <v>826945</v>
      </c>
      <c r="Z23" s="114">
        <v>893917</v>
      </c>
      <c r="AA23" s="113">
        <v>1720862</v>
      </c>
      <c r="AB23" s="112">
        <f t="shared" si="4"/>
        <v>-74762</v>
      </c>
      <c r="AC23" s="111">
        <f t="shared" si="5"/>
        <v>-4.5417653848490371E-2</v>
      </c>
      <c r="AD23" s="110">
        <f t="shared" si="6"/>
        <v>4861192</v>
      </c>
      <c r="AE23" s="109">
        <f t="shared" si="7"/>
        <v>-211192</v>
      </c>
      <c r="AF23" s="112">
        <f t="shared" si="8"/>
        <v>819155</v>
      </c>
      <c r="AG23" s="111">
        <f t="shared" si="9"/>
        <v>0.49763380110564365</v>
      </c>
      <c r="AH23" s="110">
        <f t="shared" si="10"/>
        <v>2336002</v>
      </c>
      <c r="AI23" s="109">
        <f t="shared" si="11"/>
        <v>2313998</v>
      </c>
    </row>
    <row r="24" spans="1:35" ht="17.25" customHeight="1" x14ac:dyDescent="0.15">
      <c r="A24" s="108"/>
      <c r="B24" s="146" t="s">
        <v>1235</v>
      </c>
      <c r="C24" s="145" t="s">
        <v>768</v>
      </c>
      <c r="D24" s="144" t="s">
        <v>769</v>
      </c>
      <c r="E24" s="143">
        <v>2600000</v>
      </c>
      <c r="F24" s="142">
        <v>44495</v>
      </c>
      <c r="G24" s="141" t="s">
        <v>1018</v>
      </c>
      <c r="H24" s="140">
        <v>44525</v>
      </c>
      <c r="I24" s="139">
        <f t="shared" si="0"/>
        <v>31</v>
      </c>
      <c r="J24" s="138">
        <f t="shared" si="1"/>
        <v>6</v>
      </c>
      <c r="K24" s="137">
        <f>ROUND(J24/I24,3)</f>
        <v>0.19400000000000001</v>
      </c>
      <c r="L24" s="136">
        <f t="shared" si="3"/>
        <v>504400</v>
      </c>
      <c r="M24" s="136">
        <v>0</v>
      </c>
      <c r="N24" s="133">
        <v>0</v>
      </c>
      <c r="O24" s="135">
        <v>0</v>
      </c>
      <c r="P24" s="136">
        <v>191094</v>
      </c>
      <c r="Q24" s="133">
        <v>44567</v>
      </c>
      <c r="R24" s="132">
        <v>235661</v>
      </c>
      <c r="S24" s="135">
        <v>0</v>
      </c>
      <c r="T24" s="133">
        <v>0</v>
      </c>
      <c r="U24" s="136">
        <v>0</v>
      </c>
      <c r="V24" s="136">
        <v>62976</v>
      </c>
      <c r="W24" s="133">
        <v>152880</v>
      </c>
      <c r="X24" s="135">
        <v>215856</v>
      </c>
      <c r="Y24" s="134">
        <v>254070</v>
      </c>
      <c r="Z24" s="133">
        <v>197447</v>
      </c>
      <c r="AA24" s="132">
        <v>451517</v>
      </c>
      <c r="AB24" s="131">
        <f t="shared" si="4"/>
        <v>52883</v>
      </c>
      <c r="AC24" s="130">
        <f t="shared" si="5"/>
        <v>0.10484337827121332</v>
      </c>
      <c r="AD24" s="129">
        <f t="shared" si="6"/>
        <v>2327407</v>
      </c>
      <c r="AE24" s="128">
        <f t="shared" si="7"/>
        <v>272593</v>
      </c>
      <c r="AF24" s="131">
        <f t="shared" si="8"/>
        <v>250330</v>
      </c>
      <c r="AG24" s="130">
        <f t="shared" si="9"/>
        <v>0.49629262490087234</v>
      </c>
      <c r="AH24" s="129">
        <f t="shared" si="10"/>
        <v>1309639</v>
      </c>
      <c r="AI24" s="128">
        <f t="shared" si="11"/>
        <v>1290361</v>
      </c>
    </row>
    <row r="25" spans="1:35" ht="17.25" customHeight="1" x14ac:dyDescent="0.15">
      <c r="A25" s="108"/>
      <c r="B25" s="300" t="s">
        <v>1235</v>
      </c>
      <c r="C25" s="301" t="s">
        <v>924</v>
      </c>
      <c r="D25" s="302" t="s">
        <v>923</v>
      </c>
      <c r="E25" s="303">
        <v>3725000</v>
      </c>
      <c r="F25" s="304">
        <v>44467</v>
      </c>
      <c r="G25" s="305" t="s">
        <v>1018</v>
      </c>
      <c r="H25" s="306">
        <v>44620</v>
      </c>
      <c r="I25" s="307">
        <f t="shared" si="0"/>
        <v>154</v>
      </c>
      <c r="J25" s="308">
        <f t="shared" si="1"/>
        <v>34</v>
      </c>
      <c r="K25" s="309">
        <v>0.27800000000000002</v>
      </c>
      <c r="L25" s="310">
        <f t="shared" si="3"/>
        <v>1035550</v>
      </c>
      <c r="M25" s="310">
        <v>1418256</v>
      </c>
      <c r="N25" s="311">
        <v>0</v>
      </c>
      <c r="O25" s="312">
        <v>1418256</v>
      </c>
      <c r="P25" s="310">
        <v>736672</v>
      </c>
      <c r="Q25" s="311">
        <v>120139</v>
      </c>
      <c r="R25" s="313">
        <v>856811</v>
      </c>
      <c r="S25" s="312">
        <v>0</v>
      </c>
      <c r="T25" s="311">
        <v>0</v>
      </c>
      <c r="U25" s="310">
        <v>0</v>
      </c>
      <c r="V25" s="310">
        <v>1960</v>
      </c>
      <c r="W25" s="311">
        <v>43088</v>
      </c>
      <c r="X25" s="312">
        <v>45048</v>
      </c>
      <c r="Y25" s="314">
        <v>2156888</v>
      </c>
      <c r="Z25" s="311">
        <v>163227</v>
      </c>
      <c r="AA25" s="313">
        <v>2320115</v>
      </c>
      <c r="AB25" s="315">
        <f t="shared" si="4"/>
        <v>-1284565</v>
      </c>
      <c r="AC25" s="316">
        <f t="shared" si="5"/>
        <v>-1.2404664188112597</v>
      </c>
      <c r="AD25" s="317">
        <f t="shared" si="6"/>
        <v>8345737</v>
      </c>
      <c r="AE25" s="318">
        <f t="shared" si="7"/>
        <v>-4620737</v>
      </c>
      <c r="AF25" s="315">
        <f t="shared" si="8"/>
        <v>-1121338</v>
      </c>
      <c r="AG25" s="316">
        <f t="shared" si="9"/>
        <v>-1.0828429337067258</v>
      </c>
      <c r="AH25" s="317">
        <f t="shared" si="10"/>
        <v>7758589</v>
      </c>
      <c r="AI25" s="318">
        <f t="shared" si="11"/>
        <v>-4033589</v>
      </c>
    </row>
    <row r="26" spans="1:35" ht="17.25" customHeight="1" x14ac:dyDescent="0.15">
      <c r="A26" s="108"/>
      <c r="B26" s="281" t="s">
        <v>1233</v>
      </c>
      <c r="C26" s="282" t="s">
        <v>1008</v>
      </c>
      <c r="D26" s="283" t="s">
        <v>1007</v>
      </c>
      <c r="E26" s="284">
        <v>650000</v>
      </c>
      <c r="F26" s="285">
        <v>44256</v>
      </c>
      <c r="G26" s="286" t="s">
        <v>1018</v>
      </c>
      <c r="H26" s="287">
        <v>44620</v>
      </c>
      <c r="I26" s="288">
        <f t="shared" si="0"/>
        <v>365</v>
      </c>
      <c r="J26" s="289">
        <f t="shared" si="1"/>
        <v>245</v>
      </c>
      <c r="K26" s="290">
        <f t="shared" ref="K26:K31" si="12">ROUND(J26/I26,3)</f>
        <v>0.67100000000000004</v>
      </c>
      <c r="L26" s="291">
        <f t="shared" si="3"/>
        <v>436150</v>
      </c>
      <c r="M26" s="291">
        <v>0</v>
      </c>
      <c r="N26" s="292">
        <v>0</v>
      </c>
      <c r="O26" s="293">
        <v>0</v>
      </c>
      <c r="P26" s="291">
        <v>175765</v>
      </c>
      <c r="Q26" s="292">
        <v>28392</v>
      </c>
      <c r="R26" s="294">
        <v>204157</v>
      </c>
      <c r="S26" s="293">
        <v>0</v>
      </c>
      <c r="T26" s="292">
        <v>0</v>
      </c>
      <c r="U26" s="291">
        <v>0</v>
      </c>
      <c r="V26" s="291">
        <v>0</v>
      </c>
      <c r="W26" s="292">
        <v>13494</v>
      </c>
      <c r="X26" s="293">
        <v>13494</v>
      </c>
      <c r="Y26" s="295">
        <v>175765</v>
      </c>
      <c r="Z26" s="292">
        <v>41886</v>
      </c>
      <c r="AA26" s="294">
        <v>217651</v>
      </c>
      <c r="AB26" s="296">
        <f t="shared" si="4"/>
        <v>218499</v>
      </c>
      <c r="AC26" s="297">
        <f t="shared" si="5"/>
        <v>0.50097214261148693</v>
      </c>
      <c r="AD26" s="298">
        <f t="shared" si="6"/>
        <v>324368</v>
      </c>
      <c r="AE26" s="299">
        <f t="shared" si="7"/>
        <v>325632</v>
      </c>
      <c r="AF26" s="296">
        <f t="shared" si="8"/>
        <v>260385</v>
      </c>
      <c r="AG26" s="297">
        <f t="shared" si="9"/>
        <v>0.59700791012266419</v>
      </c>
      <c r="AH26" s="298">
        <f t="shared" si="10"/>
        <v>261944</v>
      </c>
      <c r="AI26" s="299">
        <f t="shared" si="11"/>
        <v>388056</v>
      </c>
    </row>
    <row r="27" spans="1:35" ht="17.25" customHeight="1" x14ac:dyDescent="0.15">
      <c r="A27" s="108"/>
      <c r="B27" s="146" t="s">
        <v>1233</v>
      </c>
      <c r="C27" s="145" t="s">
        <v>1005</v>
      </c>
      <c r="D27" s="144" t="s">
        <v>1004</v>
      </c>
      <c r="E27" s="143">
        <v>480000</v>
      </c>
      <c r="F27" s="142">
        <v>44348</v>
      </c>
      <c r="G27" s="141" t="s">
        <v>1018</v>
      </c>
      <c r="H27" s="140">
        <v>44712</v>
      </c>
      <c r="I27" s="139">
        <f t="shared" si="0"/>
        <v>365</v>
      </c>
      <c r="J27" s="138">
        <f t="shared" si="1"/>
        <v>153</v>
      </c>
      <c r="K27" s="137">
        <f t="shared" si="12"/>
        <v>0.41899999999999998</v>
      </c>
      <c r="L27" s="136">
        <f t="shared" si="3"/>
        <v>201120</v>
      </c>
      <c r="M27" s="136">
        <v>0</v>
      </c>
      <c r="N27" s="133">
        <v>0</v>
      </c>
      <c r="O27" s="135">
        <v>0</v>
      </c>
      <c r="P27" s="136">
        <v>0</v>
      </c>
      <c r="Q27" s="133">
        <v>0</v>
      </c>
      <c r="R27" s="132">
        <v>0</v>
      </c>
      <c r="S27" s="135">
        <v>0</v>
      </c>
      <c r="T27" s="133">
        <v>0</v>
      </c>
      <c r="U27" s="136">
        <v>0</v>
      </c>
      <c r="V27" s="136">
        <v>0</v>
      </c>
      <c r="W27" s="133">
        <v>0</v>
      </c>
      <c r="X27" s="135">
        <v>0</v>
      </c>
      <c r="Y27" s="134">
        <v>0</v>
      </c>
      <c r="Z27" s="133">
        <v>0</v>
      </c>
      <c r="AA27" s="132">
        <v>0</v>
      </c>
      <c r="AB27" s="131">
        <f t="shared" si="4"/>
        <v>201120</v>
      </c>
      <c r="AC27" s="130">
        <f t="shared" si="5"/>
        <v>1</v>
      </c>
      <c r="AD27" s="129">
        <f t="shared" si="6"/>
        <v>0</v>
      </c>
      <c r="AE27" s="128">
        <f t="shared" si="7"/>
        <v>480000</v>
      </c>
      <c r="AF27" s="131">
        <f t="shared" si="8"/>
        <v>201120</v>
      </c>
      <c r="AG27" s="130">
        <f t="shared" si="9"/>
        <v>1</v>
      </c>
      <c r="AH27" s="129">
        <f t="shared" si="10"/>
        <v>0</v>
      </c>
      <c r="AI27" s="128">
        <f t="shared" si="11"/>
        <v>480000</v>
      </c>
    </row>
    <row r="28" spans="1:35" ht="17.25" customHeight="1" x14ac:dyDescent="0.15">
      <c r="A28" s="108"/>
      <c r="B28" s="146" t="s">
        <v>1233</v>
      </c>
      <c r="C28" s="145" t="s">
        <v>995</v>
      </c>
      <c r="D28" s="144" t="s">
        <v>994</v>
      </c>
      <c r="E28" s="143">
        <v>2400000</v>
      </c>
      <c r="F28" s="142">
        <v>44228</v>
      </c>
      <c r="G28" s="141" t="s">
        <v>1018</v>
      </c>
      <c r="H28" s="140">
        <v>44592</v>
      </c>
      <c r="I28" s="139">
        <f t="shared" si="0"/>
        <v>365</v>
      </c>
      <c r="J28" s="138">
        <f t="shared" si="1"/>
        <v>273</v>
      </c>
      <c r="K28" s="137">
        <f t="shared" si="12"/>
        <v>0.748</v>
      </c>
      <c r="L28" s="136">
        <f t="shared" si="3"/>
        <v>1795200</v>
      </c>
      <c r="M28" s="136">
        <v>0</v>
      </c>
      <c r="N28" s="133">
        <v>0</v>
      </c>
      <c r="O28" s="135">
        <v>0</v>
      </c>
      <c r="P28" s="136">
        <v>286809</v>
      </c>
      <c r="Q28" s="133">
        <v>41164</v>
      </c>
      <c r="R28" s="132">
        <v>327973</v>
      </c>
      <c r="S28" s="135">
        <v>0</v>
      </c>
      <c r="T28" s="133">
        <v>0</v>
      </c>
      <c r="U28" s="136">
        <v>0</v>
      </c>
      <c r="V28" s="136">
        <v>1336</v>
      </c>
      <c r="W28" s="133">
        <v>9564</v>
      </c>
      <c r="X28" s="135">
        <v>10900</v>
      </c>
      <c r="Y28" s="134">
        <v>288145</v>
      </c>
      <c r="Z28" s="133">
        <v>50728</v>
      </c>
      <c r="AA28" s="132">
        <v>338873</v>
      </c>
      <c r="AB28" s="131">
        <f t="shared" si="4"/>
        <v>1456327</v>
      </c>
      <c r="AC28" s="130">
        <f t="shared" si="5"/>
        <v>0.81123384581105173</v>
      </c>
      <c r="AD28" s="129">
        <f t="shared" si="6"/>
        <v>453038</v>
      </c>
      <c r="AE28" s="128">
        <f t="shared" si="7"/>
        <v>1946962</v>
      </c>
      <c r="AF28" s="131">
        <f t="shared" si="8"/>
        <v>1507055</v>
      </c>
      <c r="AG28" s="130">
        <f t="shared" si="9"/>
        <v>0.83949142156862744</v>
      </c>
      <c r="AH28" s="129">
        <f t="shared" si="10"/>
        <v>385220</v>
      </c>
      <c r="AI28" s="128">
        <f t="shared" si="11"/>
        <v>2014780</v>
      </c>
    </row>
    <row r="29" spans="1:35" ht="17.25" customHeight="1" x14ac:dyDescent="0.15">
      <c r="A29" s="108"/>
      <c r="B29" s="146" t="s">
        <v>1233</v>
      </c>
      <c r="C29" s="145" t="s">
        <v>985</v>
      </c>
      <c r="D29" s="144" t="s">
        <v>984</v>
      </c>
      <c r="E29" s="143">
        <v>800000</v>
      </c>
      <c r="F29" s="142">
        <v>44470</v>
      </c>
      <c r="G29" s="141" t="s">
        <v>1018</v>
      </c>
      <c r="H29" s="140">
        <v>44834</v>
      </c>
      <c r="I29" s="139">
        <f t="shared" si="0"/>
        <v>365</v>
      </c>
      <c r="J29" s="138">
        <f t="shared" si="1"/>
        <v>31</v>
      </c>
      <c r="K29" s="137">
        <f t="shared" si="12"/>
        <v>8.5000000000000006E-2</v>
      </c>
      <c r="L29" s="136">
        <f t="shared" si="3"/>
        <v>68000</v>
      </c>
      <c r="M29" s="136">
        <v>0</v>
      </c>
      <c r="N29" s="133">
        <v>0</v>
      </c>
      <c r="O29" s="135">
        <v>0</v>
      </c>
      <c r="P29" s="136">
        <v>0</v>
      </c>
      <c r="Q29" s="133">
        <v>0</v>
      </c>
      <c r="R29" s="132">
        <v>0</v>
      </c>
      <c r="S29" s="135">
        <v>0</v>
      </c>
      <c r="T29" s="133">
        <v>0</v>
      </c>
      <c r="U29" s="136">
        <v>0</v>
      </c>
      <c r="V29" s="136">
        <v>0</v>
      </c>
      <c r="W29" s="133">
        <v>0</v>
      </c>
      <c r="X29" s="135">
        <v>0</v>
      </c>
      <c r="Y29" s="134">
        <v>0</v>
      </c>
      <c r="Z29" s="133">
        <v>0</v>
      </c>
      <c r="AA29" s="132">
        <v>0</v>
      </c>
      <c r="AB29" s="131">
        <f t="shared" si="4"/>
        <v>68000</v>
      </c>
      <c r="AC29" s="130">
        <f t="shared" si="5"/>
        <v>1</v>
      </c>
      <c r="AD29" s="129">
        <f t="shared" si="6"/>
        <v>0</v>
      </c>
      <c r="AE29" s="128">
        <f t="shared" si="7"/>
        <v>800000</v>
      </c>
      <c r="AF29" s="131">
        <f t="shared" si="8"/>
        <v>68000</v>
      </c>
      <c r="AG29" s="130">
        <f t="shared" si="9"/>
        <v>1</v>
      </c>
      <c r="AH29" s="129">
        <f t="shared" si="10"/>
        <v>0</v>
      </c>
      <c r="AI29" s="128">
        <f t="shared" si="11"/>
        <v>800000</v>
      </c>
    </row>
    <row r="30" spans="1:35" ht="17.25" customHeight="1" x14ac:dyDescent="0.15">
      <c r="A30" s="108"/>
      <c r="B30" s="146" t="s">
        <v>1233</v>
      </c>
      <c r="C30" s="145" t="s">
        <v>983</v>
      </c>
      <c r="D30" s="144" t="s">
        <v>982</v>
      </c>
      <c r="E30" s="143">
        <v>1000000</v>
      </c>
      <c r="F30" s="142">
        <v>44410</v>
      </c>
      <c r="G30" s="141" t="s">
        <v>1018</v>
      </c>
      <c r="H30" s="140">
        <v>44561</v>
      </c>
      <c r="I30" s="139">
        <f t="shared" si="0"/>
        <v>152</v>
      </c>
      <c r="J30" s="138">
        <f t="shared" si="1"/>
        <v>91</v>
      </c>
      <c r="K30" s="137">
        <f t="shared" si="12"/>
        <v>0.59899999999999998</v>
      </c>
      <c r="L30" s="136">
        <f t="shared" si="3"/>
        <v>599000</v>
      </c>
      <c r="M30" s="136">
        <v>0</v>
      </c>
      <c r="N30" s="133">
        <v>0</v>
      </c>
      <c r="O30" s="135">
        <v>0</v>
      </c>
      <c r="P30" s="136">
        <v>416324</v>
      </c>
      <c r="Q30" s="133">
        <v>115833</v>
      </c>
      <c r="R30" s="132">
        <v>532157</v>
      </c>
      <c r="S30" s="135">
        <v>0</v>
      </c>
      <c r="T30" s="133">
        <v>0</v>
      </c>
      <c r="U30" s="136">
        <v>0</v>
      </c>
      <c r="V30" s="136">
        <v>8202</v>
      </c>
      <c r="W30" s="133">
        <v>27065</v>
      </c>
      <c r="X30" s="135">
        <v>35267</v>
      </c>
      <c r="Y30" s="134">
        <v>424526</v>
      </c>
      <c r="Z30" s="133">
        <v>142898</v>
      </c>
      <c r="AA30" s="132">
        <v>567424</v>
      </c>
      <c r="AB30" s="131">
        <f t="shared" si="4"/>
        <v>31576</v>
      </c>
      <c r="AC30" s="130">
        <f t="shared" si="5"/>
        <v>5.2714524207011684E-2</v>
      </c>
      <c r="AD30" s="129">
        <f t="shared" si="6"/>
        <v>947285</v>
      </c>
      <c r="AE30" s="128">
        <f t="shared" si="7"/>
        <v>52715</v>
      </c>
      <c r="AF30" s="131">
        <f t="shared" si="8"/>
        <v>174474</v>
      </c>
      <c r="AG30" s="130">
        <f t="shared" si="9"/>
        <v>0.2912754590984975</v>
      </c>
      <c r="AH30" s="129">
        <f t="shared" si="10"/>
        <v>708724</v>
      </c>
      <c r="AI30" s="128">
        <f t="shared" si="11"/>
        <v>291276</v>
      </c>
    </row>
    <row r="31" spans="1:35" ht="17.25" customHeight="1" x14ac:dyDescent="0.15">
      <c r="A31" s="108"/>
      <c r="B31" s="146" t="s">
        <v>1233</v>
      </c>
      <c r="C31" s="145" t="s">
        <v>927</v>
      </c>
      <c r="D31" s="144" t="s">
        <v>926</v>
      </c>
      <c r="E31" s="143">
        <v>960000</v>
      </c>
      <c r="F31" s="142">
        <v>44470</v>
      </c>
      <c r="G31" s="141" t="s">
        <v>1018</v>
      </c>
      <c r="H31" s="140">
        <v>44834</v>
      </c>
      <c r="I31" s="139">
        <f t="shared" si="0"/>
        <v>365</v>
      </c>
      <c r="J31" s="138">
        <f t="shared" si="1"/>
        <v>31</v>
      </c>
      <c r="K31" s="137">
        <f t="shared" si="12"/>
        <v>8.5000000000000006E-2</v>
      </c>
      <c r="L31" s="136">
        <f t="shared" si="3"/>
        <v>81600</v>
      </c>
      <c r="M31" s="136">
        <v>0</v>
      </c>
      <c r="N31" s="133">
        <v>0</v>
      </c>
      <c r="O31" s="135">
        <v>0</v>
      </c>
      <c r="P31" s="136">
        <v>0</v>
      </c>
      <c r="Q31" s="133">
        <v>0</v>
      </c>
      <c r="R31" s="132">
        <v>0</v>
      </c>
      <c r="S31" s="135">
        <v>0</v>
      </c>
      <c r="T31" s="133">
        <v>0</v>
      </c>
      <c r="U31" s="136">
        <v>0</v>
      </c>
      <c r="V31" s="136">
        <v>0</v>
      </c>
      <c r="W31" s="133">
        <v>0</v>
      </c>
      <c r="X31" s="135">
        <v>0</v>
      </c>
      <c r="Y31" s="134">
        <v>0</v>
      </c>
      <c r="Z31" s="133">
        <v>0</v>
      </c>
      <c r="AA31" s="132">
        <v>0</v>
      </c>
      <c r="AB31" s="131">
        <f t="shared" si="4"/>
        <v>81600</v>
      </c>
      <c r="AC31" s="130">
        <f t="shared" si="5"/>
        <v>1</v>
      </c>
      <c r="AD31" s="129">
        <f t="shared" si="6"/>
        <v>0</v>
      </c>
      <c r="AE31" s="128">
        <f t="shared" si="7"/>
        <v>960000</v>
      </c>
      <c r="AF31" s="131">
        <f t="shared" si="8"/>
        <v>81600</v>
      </c>
      <c r="AG31" s="130">
        <f t="shared" si="9"/>
        <v>1</v>
      </c>
      <c r="AH31" s="129">
        <f t="shared" si="10"/>
        <v>0</v>
      </c>
      <c r="AI31" s="128">
        <f t="shared" si="11"/>
        <v>960000</v>
      </c>
    </row>
    <row r="32" spans="1:35" ht="17.25" customHeight="1" x14ac:dyDescent="0.15">
      <c r="A32" s="108"/>
      <c r="B32" s="127" t="s">
        <v>1233</v>
      </c>
      <c r="C32" s="126" t="s">
        <v>918</v>
      </c>
      <c r="D32" s="125" t="s">
        <v>1234</v>
      </c>
      <c r="E32" s="124">
        <v>180000</v>
      </c>
      <c r="F32" s="123">
        <v>44470</v>
      </c>
      <c r="G32" s="122" t="s">
        <v>1018</v>
      </c>
      <c r="H32" s="121">
        <v>44530</v>
      </c>
      <c r="I32" s="120">
        <f t="shared" si="0"/>
        <v>61</v>
      </c>
      <c r="J32" s="119">
        <f t="shared" si="1"/>
        <v>31</v>
      </c>
      <c r="K32" s="118">
        <v>0.5</v>
      </c>
      <c r="L32" s="117">
        <f t="shared" si="3"/>
        <v>90000</v>
      </c>
      <c r="M32" s="117">
        <v>0</v>
      </c>
      <c r="N32" s="114">
        <v>0</v>
      </c>
      <c r="O32" s="116">
        <v>0</v>
      </c>
      <c r="P32" s="117">
        <v>0</v>
      </c>
      <c r="Q32" s="114">
        <v>0</v>
      </c>
      <c r="R32" s="113">
        <v>0</v>
      </c>
      <c r="S32" s="116">
        <v>0</v>
      </c>
      <c r="T32" s="114">
        <v>0</v>
      </c>
      <c r="U32" s="117">
        <v>0</v>
      </c>
      <c r="V32" s="117">
        <v>0</v>
      </c>
      <c r="W32" s="114">
        <v>0</v>
      </c>
      <c r="X32" s="116">
        <v>0</v>
      </c>
      <c r="Y32" s="115">
        <v>0</v>
      </c>
      <c r="Z32" s="114">
        <v>0</v>
      </c>
      <c r="AA32" s="113">
        <v>0</v>
      </c>
      <c r="AB32" s="112">
        <f t="shared" si="4"/>
        <v>90000</v>
      </c>
      <c r="AC32" s="111">
        <f t="shared" si="5"/>
        <v>1</v>
      </c>
      <c r="AD32" s="110">
        <f t="shared" si="6"/>
        <v>0</v>
      </c>
      <c r="AE32" s="109">
        <f t="shared" si="7"/>
        <v>180000</v>
      </c>
      <c r="AF32" s="112">
        <f t="shared" si="8"/>
        <v>90000</v>
      </c>
      <c r="AG32" s="111">
        <f t="shared" si="9"/>
        <v>1</v>
      </c>
      <c r="AH32" s="110">
        <f t="shared" si="10"/>
        <v>0</v>
      </c>
      <c r="AI32" s="109">
        <f t="shared" si="11"/>
        <v>180000</v>
      </c>
    </row>
    <row r="33" spans="1:35" ht="17.25" customHeight="1" x14ac:dyDescent="0.15">
      <c r="A33" s="108"/>
      <c r="B33" s="127" t="s">
        <v>1233</v>
      </c>
      <c r="C33" s="126" t="s">
        <v>825</v>
      </c>
      <c r="D33" s="125" t="s">
        <v>824</v>
      </c>
      <c r="E33" s="124">
        <v>1050000</v>
      </c>
      <c r="F33" s="123">
        <v>44497</v>
      </c>
      <c r="G33" s="122" t="s">
        <v>1018</v>
      </c>
      <c r="H33" s="121">
        <v>44530</v>
      </c>
      <c r="I33" s="120">
        <f t="shared" si="0"/>
        <v>34</v>
      </c>
      <c r="J33" s="119">
        <f t="shared" si="1"/>
        <v>4</v>
      </c>
      <c r="K33" s="118">
        <v>0</v>
      </c>
      <c r="L33" s="117">
        <f t="shared" si="3"/>
        <v>0</v>
      </c>
      <c r="M33" s="117">
        <v>0</v>
      </c>
      <c r="N33" s="114">
        <v>0</v>
      </c>
      <c r="O33" s="116">
        <v>0</v>
      </c>
      <c r="P33" s="117">
        <v>0</v>
      </c>
      <c r="Q33" s="114">
        <v>0</v>
      </c>
      <c r="R33" s="113">
        <v>0</v>
      </c>
      <c r="S33" s="116">
        <v>0</v>
      </c>
      <c r="T33" s="114">
        <v>0</v>
      </c>
      <c r="U33" s="117">
        <v>0</v>
      </c>
      <c r="V33" s="117">
        <v>0</v>
      </c>
      <c r="W33" s="114">
        <v>0</v>
      </c>
      <c r="X33" s="116">
        <v>0</v>
      </c>
      <c r="Y33" s="115">
        <v>0</v>
      </c>
      <c r="Z33" s="114">
        <v>0</v>
      </c>
      <c r="AA33" s="113">
        <v>0</v>
      </c>
      <c r="AB33" s="112">
        <f t="shared" si="4"/>
        <v>0</v>
      </c>
      <c r="AC33" s="111">
        <f t="shared" si="5"/>
        <v>0</v>
      </c>
      <c r="AD33" s="110" t="s">
        <v>1227</v>
      </c>
      <c r="AE33" s="109" t="s">
        <v>1227</v>
      </c>
      <c r="AF33" s="112">
        <f t="shared" si="8"/>
        <v>0</v>
      </c>
      <c r="AG33" s="111">
        <f t="shared" si="9"/>
        <v>0</v>
      </c>
      <c r="AH33" s="110" t="s">
        <v>1227</v>
      </c>
      <c r="AI33" s="109" t="s">
        <v>1227</v>
      </c>
    </row>
    <row r="34" spans="1:35" ht="17.25" customHeight="1" x14ac:dyDescent="0.15">
      <c r="A34" s="108"/>
      <c r="B34" s="107" t="s">
        <v>1233</v>
      </c>
      <c r="C34" s="106" t="s">
        <v>827</v>
      </c>
      <c r="D34" s="105" t="s">
        <v>826</v>
      </c>
      <c r="E34" s="104">
        <v>120000</v>
      </c>
      <c r="F34" s="103">
        <v>44497</v>
      </c>
      <c r="G34" s="102" t="s">
        <v>1232</v>
      </c>
      <c r="H34" s="101">
        <v>44518</v>
      </c>
      <c r="I34" s="100">
        <f t="shared" si="0"/>
        <v>22</v>
      </c>
      <c r="J34" s="99">
        <f t="shared" si="1"/>
        <v>4</v>
      </c>
      <c r="K34" s="98">
        <v>0.5</v>
      </c>
      <c r="L34" s="97">
        <f t="shared" si="3"/>
        <v>60000</v>
      </c>
      <c r="M34" s="97">
        <v>0</v>
      </c>
      <c r="N34" s="94">
        <v>0</v>
      </c>
      <c r="O34" s="96">
        <v>0</v>
      </c>
      <c r="P34" s="97">
        <v>35974</v>
      </c>
      <c r="Q34" s="94">
        <v>7061</v>
      </c>
      <c r="R34" s="93">
        <v>43035</v>
      </c>
      <c r="S34" s="96">
        <v>0</v>
      </c>
      <c r="T34" s="94">
        <v>0</v>
      </c>
      <c r="U34" s="97">
        <v>0</v>
      </c>
      <c r="V34" s="97">
        <v>286</v>
      </c>
      <c r="W34" s="94">
        <v>1245</v>
      </c>
      <c r="X34" s="96">
        <v>1531</v>
      </c>
      <c r="Y34" s="95">
        <v>36260</v>
      </c>
      <c r="Z34" s="94">
        <v>8306</v>
      </c>
      <c r="AA34" s="93">
        <v>44566</v>
      </c>
      <c r="AB34" s="93">
        <f t="shared" si="4"/>
        <v>15434</v>
      </c>
      <c r="AC34" s="91">
        <f t="shared" si="5"/>
        <v>0.25723333333333331</v>
      </c>
      <c r="AD34" s="167">
        <f t="shared" ref="AD34:AD50" si="13">IF(E34=0,0,(ROUNDDOWN(AA34/K34,0)))</f>
        <v>89132</v>
      </c>
      <c r="AE34" s="166">
        <f t="shared" ref="AE34:AE50" si="14">E34-AD34</f>
        <v>30868</v>
      </c>
      <c r="AF34" s="93">
        <f t="shared" si="8"/>
        <v>23740</v>
      </c>
      <c r="AG34" s="91">
        <f t="shared" si="9"/>
        <v>0.39566666666666667</v>
      </c>
      <c r="AH34" s="167">
        <f t="shared" ref="AH34:AH50" si="15">IF(E34=0,0,ROUNDDOWN(Y34/K34,0))</f>
        <v>72520</v>
      </c>
      <c r="AI34" s="166">
        <f t="shared" ref="AI34:AI50" si="16">E34-AH34</f>
        <v>47480</v>
      </c>
    </row>
    <row r="35" spans="1:35" ht="17.25" customHeight="1" x14ac:dyDescent="0.15">
      <c r="A35" s="108"/>
      <c r="B35" s="165" t="s">
        <v>1226</v>
      </c>
      <c r="C35" s="164" t="s">
        <v>1010</v>
      </c>
      <c r="D35" s="163" t="s">
        <v>1009</v>
      </c>
      <c r="E35" s="162">
        <v>108000</v>
      </c>
      <c r="F35" s="161">
        <v>44197</v>
      </c>
      <c r="G35" s="160" t="s">
        <v>1018</v>
      </c>
      <c r="H35" s="159">
        <v>44561</v>
      </c>
      <c r="I35" s="158">
        <f t="shared" si="0"/>
        <v>365</v>
      </c>
      <c r="J35" s="157">
        <f t="shared" si="1"/>
        <v>304</v>
      </c>
      <c r="K35" s="156">
        <f>ROUND(J35/I35,3)</f>
        <v>0.83299999999999996</v>
      </c>
      <c r="L35" s="155">
        <f t="shared" si="3"/>
        <v>89964</v>
      </c>
      <c r="M35" s="155">
        <v>0</v>
      </c>
      <c r="N35" s="152">
        <v>0</v>
      </c>
      <c r="O35" s="154">
        <v>0</v>
      </c>
      <c r="P35" s="155">
        <v>2421</v>
      </c>
      <c r="Q35" s="152">
        <v>544</v>
      </c>
      <c r="R35" s="151">
        <v>2965</v>
      </c>
      <c r="S35" s="154">
        <v>0</v>
      </c>
      <c r="T35" s="152">
        <v>0</v>
      </c>
      <c r="U35" s="155">
        <v>0</v>
      </c>
      <c r="V35" s="155">
        <v>0</v>
      </c>
      <c r="W35" s="152">
        <v>269</v>
      </c>
      <c r="X35" s="154">
        <v>269</v>
      </c>
      <c r="Y35" s="153">
        <v>2421</v>
      </c>
      <c r="Z35" s="152">
        <v>813</v>
      </c>
      <c r="AA35" s="151">
        <v>3234</v>
      </c>
      <c r="AB35" s="150">
        <f t="shared" si="4"/>
        <v>86730</v>
      </c>
      <c r="AC35" s="149">
        <f t="shared" si="5"/>
        <v>0.96405228758169936</v>
      </c>
      <c r="AD35" s="148">
        <f t="shared" si="13"/>
        <v>3882</v>
      </c>
      <c r="AE35" s="147">
        <f t="shared" si="14"/>
        <v>104118</v>
      </c>
      <c r="AF35" s="150">
        <f t="shared" si="8"/>
        <v>87543</v>
      </c>
      <c r="AG35" s="149">
        <f t="shared" si="9"/>
        <v>0.97308923569427774</v>
      </c>
      <c r="AH35" s="148">
        <f t="shared" si="15"/>
        <v>2906</v>
      </c>
      <c r="AI35" s="147">
        <f t="shared" si="16"/>
        <v>105094</v>
      </c>
    </row>
    <row r="36" spans="1:35" ht="17.25" customHeight="1" x14ac:dyDescent="0.15">
      <c r="A36" s="108"/>
      <c r="B36" s="146" t="s">
        <v>1226</v>
      </c>
      <c r="C36" s="145" t="s">
        <v>990</v>
      </c>
      <c r="D36" s="144" t="s">
        <v>989</v>
      </c>
      <c r="E36" s="143">
        <v>150000</v>
      </c>
      <c r="F36" s="142">
        <v>44440</v>
      </c>
      <c r="G36" s="141" t="s">
        <v>1018</v>
      </c>
      <c r="H36" s="140">
        <v>44804</v>
      </c>
      <c r="I36" s="139">
        <f t="shared" si="0"/>
        <v>365</v>
      </c>
      <c r="J36" s="138">
        <f t="shared" si="1"/>
        <v>61</v>
      </c>
      <c r="K36" s="137">
        <f>ROUND(J36/I36,3)</f>
        <v>0.16700000000000001</v>
      </c>
      <c r="L36" s="136">
        <f t="shared" si="3"/>
        <v>25050</v>
      </c>
      <c r="M36" s="136">
        <v>0</v>
      </c>
      <c r="N36" s="133">
        <v>0</v>
      </c>
      <c r="O36" s="135">
        <v>0</v>
      </c>
      <c r="P36" s="136">
        <v>0</v>
      </c>
      <c r="Q36" s="133">
        <v>0</v>
      </c>
      <c r="R36" s="132">
        <v>0</v>
      </c>
      <c r="S36" s="135">
        <v>0</v>
      </c>
      <c r="T36" s="133">
        <v>0</v>
      </c>
      <c r="U36" s="136">
        <v>0</v>
      </c>
      <c r="V36" s="136">
        <v>0</v>
      </c>
      <c r="W36" s="133">
        <v>0</v>
      </c>
      <c r="X36" s="135">
        <v>0</v>
      </c>
      <c r="Y36" s="134">
        <v>0</v>
      </c>
      <c r="Z36" s="133">
        <v>0</v>
      </c>
      <c r="AA36" s="132">
        <v>0</v>
      </c>
      <c r="AB36" s="131">
        <f t="shared" si="4"/>
        <v>25050</v>
      </c>
      <c r="AC36" s="130">
        <f t="shared" si="5"/>
        <v>1</v>
      </c>
      <c r="AD36" s="129">
        <f t="shared" si="13"/>
        <v>0</v>
      </c>
      <c r="AE36" s="128">
        <f t="shared" si="14"/>
        <v>150000</v>
      </c>
      <c r="AF36" s="131">
        <f t="shared" si="8"/>
        <v>25050</v>
      </c>
      <c r="AG36" s="130">
        <f t="shared" si="9"/>
        <v>1</v>
      </c>
      <c r="AH36" s="129">
        <f t="shared" si="15"/>
        <v>0</v>
      </c>
      <c r="AI36" s="128">
        <f t="shared" si="16"/>
        <v>150000</v>
      </c>
    </row>
    <row r="37" spans="1:35" ht="17.25" customHeight="1" x14ac:dyDescent="0.15">
      <c r="A37" s="108"/>
      <c r="B37" s="127" t="s">
        <v>1226</v>
      </c>
      <c r="C37" s="126" t="s">
        <v>975</v>
      </c>
      <c r="D37" s="125" t="s">
        <v>1231</v>
      </c>
      <c r="E37" s="124">
        <v>586500</v>
      </c>
      <c r="F37" s="123">
        <v>44309</v>
      </c>
      <c r="G37" s="122" t="s">
        <v>1018</v>
      </c>
      <c r="H37" s="121">
        <v>44530</v>
      </c>
      <c r="I37" s="120">
        <f t="shared" si="0"/>
        <v>222</v>
      </c>
      <c r="J37" s="119">
        <f t="shared" si="1"/>
        <v>192</v>
      </c>
      <c r="K37" s="118">
        <v>0.88600000000000001</v>
      </c>
      <c r="L37" s="117">
        <f t="shared" si="3"/>
        <v>519639</v>
      </c>
      <c r="M37" s="117">
        <v>0</v>
      </c>
      <c r="N37" s="114">
        <v>0</v>
      </c>
      <c r="O37" s="116">
        <v>0</v>
      </c>
      <c r="P37" s="117">
        <v>13766</v>
      </c>
      <c r="Q37" s="114">
        <v>3050</v>
      </c>
      <c r="R37" s="113">
        <v>16816</v>
      </c>
      <c r="S37" s="116">
        <v>0</v>
      </c>
      <c r="T37" s="114">
        <v>0</v>
      </c>
      <c r="U37" s="117">
        <v>0</v>
      </c>
      <c r="V37" s="117">
        <v>0</v>
      </c>
      <c r="W37" s="114">
        <v>1516</v>
      </c>
      <c r="X37" s="116">
        <v>1516</v>
      </c>
      <c r="Y37" s="115">
        <v>13766</v>
      </c>
      <c r="Z37" s="114">
        <v>4566</v>
      </c>
      <c r="AA37" s="113">
        <v>18332</v>
      </c>
      <c r="AB37" s="112">
        <f t="shared" si="4"/>
        <v>501307</v>
      </c>
      <c r="AC37" s="111">
        <f t="shared" si="5"/>
        <v>0.96472166253880098</v>
      </c>
      <c r="AD37" s="110">
        <f t="shared" si="13"/>
        <v>20690</v>
      </c>
      <c r="AE37" s="109">
        <f t="shared" si="14"/>
        <v>565810</v>
      </c>
      <c r="AF37" s="112">
        <f t="shared" si="8"/>
        <v>505873</v>
      </c>
      <c r="AG37" s="111">
        <f t="shared" si="9"/>
        <v>0.97350853188463526</v>
      </c>
      <c r="AH37" s="110">
        <f t="shared" si="15"/>
        <v>15537</v>
      </c>
      <c r="AI37" s="109">
        <f t="shared" si="16"/>
        <v>570963</v>
      </c>
    </row>
    <row r="38" spans="1:35" ht="17.25" customHeight="1" x14ac:dyDescent="0.15">
      <c r="A38" s="108"/>
      <c r="B38" s="127" t="s">
        <v>1226</v>
      </c>
      <c r="C38" s="126" t="s">
        <v>969</v>
      </c>
      <c r="D38" s="125" t="s">
        <v>1230</v>
      </c>
      <c r="E38" s="124">
        <v>993000</v>
      </c>
      <c r="F38" s="123">
        <v>44333</v>
      </c>
      <c r="G38" s="122" t="s">
        <v>1018</v>
      </c>
      <c r="H38" s="121">
        <v>44530</v>
      </c>
      <c r="I38" s="120">
        <f t="shared" si="0"/>
        <v>198</v>
      </c>
      <c r="J38" s="119">
        <f t="shared" si="1"/>
        <v>168</v>
      </c>
      <c r="K38" s="118">
        <v>0.93700000000000006</v>
      </c>
      <c r="L38" s="117">
        <f t="shared" si="3"/>
        <v>930441</v>
      </c>
      <c r="M38" s="117">
        <v>0</v>
      </c>
      <c r="N38" s="114">
        <v>0</v>
      </c>
      <c r="O38" s="116">
        <v>0</v>
      </c>
      <c r="P38" s="117">
        <v>225827</v>
      </c>
      <c r="Q38" s="114">
        <v>39191</v>
      </c>
      <c r="R38" s="113">
        <v>265018</v>
      </c>
      <c r="S38" s="116">
        <v>0</v>
      </c>
      <c r="T38" s="114">
        <v>0</v>
      </c>
      <c r="U38" s="117">
        <v>0</v>
      </c>
      <c r="V38" s="117">
        <v>22303</v>
      </c>
      <c r="W38" s="114">
        <v>26513</v>
      </c>
      <c r="X38" s="116">
        <v>48816</v>
      </c>
      <c r="Y38" s="115">
        <v>248130</v>
      </c>
      <c r="Z38" s="114">
        <v>65704</v>
      </c>
      <c r="AA38" s="113">
        <v>313834</v>
      </c>
      <c r="AB38" s="112">
        <f t="shared" si="4"/>
        <v>616607</v>
      </c>
      <c r="AC38" s="111">
        <f t="shared" si="5"/>
        <v>0.66270402959456864</v>
      </c>
      <c r="AD38" s="110">
        <f t="shared" si="13"/>
        <v>334934</v>
      </c>
      <c r="AE38" s="109">
        <f t="shared" si="14"/>
        <v>658066</v>
      </c>
      <c r="AF38" s="112">
        <f t="shared" si="8"/>
        <v>682311</v>
      </c>
      <c r="AG38" s="111">
        <f t="shared" si="9"/>
        <v>0.73332000631958394</v>
      </c>
      <c r="AH38" s="110">
        <f t="shared" si="15"/>
        <v>264813</v>
      </c>
      <c r="AI38" s="109">
        <f t="shared" si="16"/>
        <v>728187</v>
      </c>
    </row>
    <row r="39" spans="1:35" ht="17.25" customHeight="1" x14ac:dyDescent="0.15">
      <c r="A39" s="108"/>
      <c r="B39" s="127" t="s">
        <v>1226</v>
      </c>
      <c r="C39" s="126" t="s">
        <v>595</v>
      </c>
      <c r="D39" s="125" t="s">
        <v>596</v>
      </c>
      <c r="E39" s="124">
        <v>570400</v>
      </c>
      <c r="F39" s="123">
        <v>44333</v>
      </c>
      <c r="G39" s="122" t="s">
        <v>1018</v>
      </c>
      <c r="H39" s="121">
        <v>44530</v>
      </c>
      <c r="I39" s="120">
        <f t="shared" si="0"/>
        <v>198</v>
      </c>
      <c r="J39" s="119">
        <f t="shared" si="1"/>
        <v>168</v>
      </c>
      <c r="K39" s="118">
        <v>0.61499999999999999</v>
      </c>
      <c r="L39" s="117">
        <f t="shared" si="3"/>
        <v>350796</v>
      </c>
      <c r="M39" s="117">
        <v>0</v>
      </c>
      <c r="N39" s="114">
        <v>0</v>
      </c>
      <c r="O39" s="116">
        <v>0</v>
      </c>
      <c r="P39" s="117">
        <v>106397</v>
      </c>
      <c r="Q39" s="114">
        <v>31678</v>
      </c>
      <c r="R39" s="113">
        <v>138075</v>
      </c>
      <c r="S39" s="116">
        <v>0</v>
      </c>
      <c r="T39" s="114">
        <v>0</v>
      </c>
      <c r="U39" s="117">
        <v>0</v>
      </c>
      <c r="V39" s="117">
        <v>1072</v>
      </c>
      <c r="W39" s="114">
        <v>11670</v>
      </c>
      <c r="X39" s="116">
        <v>12742</v>
      </c>
      <c r="Y39" s="115">
        <v>107469</v>
      </c>
      <c r="Z39" s="114">
        <v>43348</v>
      </c>
      <c r="AA39" s="113">
        <v>150817</v>
      </c>
      <c r="AB39" s="112">
        <f t="shared" si="4"/>
        <v>199979</v>
      </c>
      <c r="AC39" s="111">
        <f t="shared" si="5"/>
        <v>0.57007206467576599</v>
      </c>
      <c r="AD39" s="110">
        <f t="shared" si="13"/>
        <v>245230</v>
      </c>
      <c r="AE39" s="109">
        <f t="shared" si="14"/>
        <v>325170</v>
      </c>
      <c r="AF39" s="112">
        <f t="shared" si="8"/>
        <v>243327</v>
      </c>
      <c r="AG39" s="111">
        <f t="shared" si="9"/>
        <v>0.69364245886498133</v>
      </c>
      <c r="AH39" s="110">
        <f t="shared" si="15"/>
        <v>174746</v>
      </c>
      <c r="AI39" s="109">
        <f t="shared" si="16"/>
        <v>395654</v>
      </c>
    </row>
    <row r="40" spans="1:35" ht="17.25" customHeight="1" x14ac:dyDescent="0.15">
      <c r="A40" s="108"/>
      <c r="B40" s="127" t="s">
        <v>1226</v>
      </c>
      <c r="C40" s="126" t="s">
        <v>963</v>
      </c>
      <c r="D40" s="125" t="s">
        <v>1229</v>
      </c>
      <c r="E40" s="124">
        <v>1022300</v>
      </c>
      <c r="F40" s="123">
        <v>44370</v>
      </c>
      <c r="G40" s="122" t="s">
        <v>1018</v>
      </c>
      <c r="H40" s="121">
        <v>44530</v>
      </c>
      <c r="I40" s="120">
        <f t="shared" si="0"/>
        <v>161</v>
      </c>
      <c r="J40" s="119">
        <f t="shared" si="1"/>
        <v>131</v>
      </c>
      <c r="K40" s="118">
        <v>0.76900000000000002</v>
      </c>
      <c r="L40" s="117">
        <f t="shared" si="3"/>
        <v>786148</v>
      </c>
      <c r="M40" s="117">
        <v>0</v>
      </c>
      <c r="N40" s="114">
        <v>0</v>
      </c>
      <c r="O40" s="116">
        <v>0</v>
      </c>
      <c r="P40" s="117">
        <v>0</v>
      </c>
      <c r="Q40" s="114">
        <v>0</v>
      </c>
      <c r="R40" s="113">
        <v>0</v>
      </c>
      <c r="S40" s="116">
        <v>0</v>
      </c>
      <c r="T40" s="114">
        <v>0</v>
      </c>
      <c r="U40" s="117">
        <v>0</v>
      </c>
      <c r="V40" s="117">
        <v>0</v>
      </c>
      <c r="W40" s="114">
        <v>0</v>
      </c>
      <c r="X40" s="116">
        <v>0</v>
      </c>
      <c r="Y40" s="115">
        <v>0</v>
      </c>
      <c r="Z40" s="114">
        <v>0</v>
      </c>
      <c r="AA40" s="113">
        <v>0</v>
      </c>
      <c r="AB40" s="112">
        <f t="shared" si="4"/>
        <v>786148</v>
      </c>
      <c r="AC40" s="111">
        <f t="shared" si="5"/>
        <v>1</v>
      </c>
      <c r="AD40" s="110">
        <f t="shared" si="13"/>
        <v>0</v>
      </c>
      <c r="AE40" s="109">
        <f t="shared" si="14"/>
        <v>1022300</v>
      </c>
      <c r="AF40" s="112">
        <f t="shared" si="8"/>
        <v>786148</v>
      </c>
      <c r="AG40" s="111">
        <f t="shared" si="9"/>
        <v>1</v>
      </c>
      <c r="AH40" s="110">
        <f t="shared" si="15"/>
        <v>0</v>
      </c>
      <c r="AI40" s="109">
        <f t="shared" si="16"/>
        <v>1022300</v>
      </c>
    </row>
    <row r="41" spans="1:35" ht="17.25" customHeight="1" x14ac:dyDescent="0.15">
      <c r="A41" s="108"/>
      <c r="B41" s="127" t="s">
        <v>1226</v>
      </c>
      <c r="C41" s="126" t="s">
        <v>959</v>
      </c>
      <c r="D41" s="125" t="s">
        <v>958</v>
      </c>
      <c r="E41" s="124">
        <v>120000</v>
      </c>
      <c r="F41" s="123">
        <v>44403</v>
      </c>
      <c r="G41" s="122" t="s">
        <v>1018</v>
      </c>
      <c r="H41" s="121">
        <v>44620</v>
      </c>
      <c r="I41" s="120">
        <f t="shared" si="0"/>
        <v>218</v>
      </c>
      <c r="J41" s="119">
        <f t="shared" si="1"/>
        <v>98</v>
      </c>
      <c r="K41" s="118">
        <v>0.57099999999999995</v>
      </c>
      <c r="L41" s="117">
        <f t="shared" si="3"/>
        <v>68520</v>
      </c>
      <c r="M41" s="117">
        <v>0</v>
      </c>
      <c r="N41" s="114">
        <v>0</v>
      </c>
      <c r="O41" s="116">
        <v>0</v>
      </c>
      <c r="P41" s="117">
        <v>6943</v>
      </c>
      <c r="Q41" s="114">
        <v>1486</v>
      </c>
      <c r="R41" s="113">
        <v>8429</v>
      </c>
      <c r="S41" s="116">
        <v>0</v>
      </c>
      <c r="T41" s="114">
        <v>0</v>
      </c>
      <c r="U41" s="117">
        <v>0</v>
      </c>
      <c r="V41" s="117">
        <v>0</v>
      </c>
      <c r="W41" s="114">
        <v>534</v>
      </c>
      <c r="X41" s="116">
        <v>534</v>
      </c>
      <c r="Y41" s="115">
        <v>6943</v>
      </c>
      <c r="Z41" s="114">
        <v>2020</v>
      </c>
      <c r="AA41" s="113">
        <v>8963</v>
      </c>
      <c r="AB41" s="112">
        <f t="shared" si="4"/>
        <v>59557</v>
      </c>
      <c r="AC41" s="111">
        <f t="shared" si="5"/>
        <v>0.86919147694103915</v>
      </c>
      <c r="AD41" s="110">
        <f t="shared" si="13"/>
        <v>15697</v>
      </c>
      <c r="AE41" s="109">
        <f t="shared" si="14"/>
        <v>104303</v>
      </c>
      <c r="AF41" s="112">
        <f t="shared" si="8"/>
        <v>61577</v>
      </c>
      <c r="AG41" s="111">
        <f t="shared" si="9"/>
        <v>0.89867192060712198</v>
      </c>
      <c r="AH41" s="110">
        <f t="shared" si="15"/>
        <v>12159</v>
      </c>
      <c r="AI41" s="109">
        <f t="shared" si="16"/>
        <v>107841</v>
      </c>
    </row>
    <row r="42" spans="1:35" ht="17.25" customHeight="1" x14ac:dyDescent="0.15">
      <c r="A42" s="108"/>
      <c r="B42" s="127" t="s">
        <v>1226</v>
      </c>
      <c r="C42" s="126" t="s">
        <v>956</v>
      </c>
      <c r="D42" s="125" t="s">
        <v>955</v>
      </c>
      <c r="E42" s="124">
        <v>479580</v>
      </c>
      <c r="F42" s="123">
        <v>44396</v>
      </c>
      <c r="G42" s="122" t="s">
        <v>1018</v>
      </c>
      <c r="H42" s="121">
        <v>44620</v>
      </c>
      <c r="I42" s="120">
        <f t="shared" si="0"/>
        <v>225</v>
      </c>
      <c r="J42" s="119">
        <f t="shared" si="1"/>
        <v>105</v>
      </c>
      <c r="K42" s="118">
        <v>0.16700000000000001</v>
      </c>
      <c r="L42" s="117">
        <f t="shared" si="3"/>
        <v>80089</v>
      </c>
      <c r="M42" s="117">
        <v>0</v>
      </c>
      <c r="N42" s="114">
        <v>0</v>
      </c>
      <c r="O42" s="116">
        <v>0</v>
      </c>
      <c r="P42" s="117">
        <v>1488</v>
      </c>
      <c r="Q42" s="114">
        <v>319</v>
      </c>
      <c r="R42" s="113">
        <v>1807</v>
      </c>
      <c r="S42" s="116">
        <v>0</v>
      </c>
      <c r="T42" s="114">
        <v>0</v>
      </c>
      <c r="U42" s="117">
        <v>0</v>
      </c>
      <c r="V42" s="117">
        <v>0</v>
      </c>
      <c r="W42" s="114">
        <v>114</v>
      </c>
      <c r="X42" s="116">
        <v>114</v>
      </c>
      <c r="Y42" s="115">
        <v>1488</v>
      </c>
      <c r="Z42" s="114">
        <v>433</v>
      </c>
      <c r="AA42" s="113">
        <v>1921</v>
      </c>
      <c r="AB42" s="112">
        <f t="shared" si="4"/>
        <v>78168</v>
      </c>
      <c r="AC42" s="111">
        <f t="shared" si="5"/>
        <v>0.97601418422005515</v>
      </c>
      <c r="AD42" s="110">
        <f t="shared" si="13"/>
        <v>11502</v>
      </c>
      <c r="AE42" s="109">
        <f t="shared" si="14"/>
        <v>468078</v>
      </c>
      <c r="AF42" s="112">
        <f t="shared" si="8"/>
        <v>78601</v>
      </c>
      <c r="AG42" s="111">
        <f t="shared" si="9"/>
        <v>0.98142066950517548</v>
      </c>
      <c r="AH42" s="110">
        <f t="shared" si="15"/>
        <v>8910</v>
      </c>
      <c r="AI42" s="109">
        <f t="shared" si="16"/>
        <v>470670</v>
      </c>
    </row>
    <row r="43" spans="1:35" ht="17.25" customHeight="1" x14ac:dyDescent="0.15">
      <c r="A43" s="108"/>
      <c r="B43" s="127" t="s">
        <v>1226</v>
      </c>
      <c r="C43" s="126" t="s">
        <v>948</v>
      </c>
      <c r="D43" s="125" t="s">
        <v>947</v>
      </c>
      <c r="E43" s="124">
        <v>1126000</v>
      </c>
      <c r="F43" s="123">
        <v>44470</v>
      </c>
      <c r="G43" s="122" t="s">
        <v>1018</v>
      </c>
      <c r="H43" s="121">
        <v>44561</v>
      </c>
      <c r="I43" s="120">
        <f t="shared" si="0"/>
        <v>92</v>
      </c>
      <c r="J43" s="119">
        <f t="shared" si="1"/>
        <v>31</v>
      </c>
      <c r="K43" s="118">
        <v>0.308</v>
      </c>
      <c r="L43" s="117">
        <f t="shared" si="3"/>
        <v>346808</v>
      </c>
      <c r="M43" s="117">
        <v>0</v>
      </c>
      <c r="N43" s="114">
        <v>0</v>
      </c>
      <c r="O43" s="116">
        <v>0</v>
      </c>
      <c r="P43" s="117">
        <v>140692</v>
      </c>
      <c r="Q43" s="114">
        <v>34313</v>
      </c>
      <c r="R43" s="113">
        <v>175005</v>
      </c>
      <c r="S43" s="116">
        <v>0</v>
      </c>
      <c r="T43" s="114">
        <v>0</v>
      </c>
      <c r="U43" s="117">
        <v>0</v>
      </c>
      <c r="V43" s="117">
        <v>734</v>
      </c>
      <c r="W43" s="114">
        <v>12928</v>
      </c>
      <c r="X43" s="116">
        <v>13662</v>
      </c>
      <c r="Y43" s="115">
        <v>141426</v>
      </c>
      <c r="Z43" s="114">
        <v>47241</v>
      </c>
      <c r="AA43" s="113">
        <v>188667</v>
      </c>
      <c r="AB43" s="112">
        <f t="shared" si="4"/>
        <v>158141</v>
      </c>
      <c r="AC43" s="111">
        <f t="shared" si="5"/>
        <v>0.45599005789947178</v>
      </c>
      <c r="AD43" s="110">
        <f t="shared" si="13"/>
        <v>612555</v>
      </c>
      <c r="AE43" s="109">
        <f t="shared" si="14"/>
        <v>513445</v>
      </c>
      <c r="AF43" s="112">
        <f t="shared" si="8"/>
        <v>205382</v>
      </c>
      <c r="AG43" s="111">
        <f t="shared" si="9"/>
        <v>0.59220663883186087</v>
      </c>
      <c r="AH43" s="110">
        <f t="shared" si="15"/>
        <v>459175</v>
      </c>
      <c r="AI43" s="109">
        <f t="shared" si="16"/>
        <v>666825</v>
      </c>
    </row>
    <row r="44" spans="1:35" ht="17.25" customHeight="1" x14ac:dyDescent="0.15">
      <c r="A44" s="108"/>
      <c r="B44" s="127" t="s">
        <v>1226</v>
      </c>
      <c r="C44" s="126" t="s">
        <v>946</v>
      </c>
      <c r="D44" s="125" t="s">
        <v>1228</v>
      </c>
      <c r="E44" s="124">
        <v>800000</v>
      </c>
      <c r="F44" s="123">
        <v>44440</v>
      </c>
      <c r="G44" s="122" t="s">
        <v>1018</v>
      </c>
      <c r="H44" s="121">
        <v>44530</v>
      </c>
      <c r="I44" s="120">
        <f t="shared" si="0"/>
        <v>91</v>
      </c>
      <c r="J44" s="119">
        <f t="shared" si="1"/>
        <v>61</v>
      </c>
      <c r="K44" s="118">
        <v>0.24099999999999999</v>
      </c>
      <c r="L44" s="117">
        <f t="shared" si="3"/>
        <v>192800</v>
      </c>
      <c r="M44" s="117">
        <v>0</v>
      </c>
      <c r="N44" s="114">
        <v>0</v>
      </c>
      <c r="O44" s="116">
        <v>0</v>
      </c>
      <c r="P44" s="117">
        <v>20665</v>
      </c>
      <c r="Q44" s="114">
        <v>5484</v>
      </c>
      <c r="R44" s="113">
        <v>26149</v>
      </c>
      <c r="S44" s="116">
        <v>8240</v>
      </c>
      <c r="T44" s="114">
        <v>0</v>
      </c>
      <c r="U44" s="117">
        <v>8240</v>
      </c>
      <c r="V44" s="117">
        <v>0</v>
      </c>
      <c r="W44" s="114">
        <v>2812</v>
      </c>
      <c r="X44" s="116">
        <v>2812</v>
      </c>
      <c r="Y44" s="115">
        <v>28905</v>
      </c>
      <c r="Z44" s="114">
        <v>8296</v>
      </c>
      <c r="AA44" s="113">
        <v>37201</v>
      </c>
      <c r="AB44" s="112">
        <f t="shared" si="4"/>
        <v>155599</v>
      </c>
      <c r="AC44" s="111">
        <f t="shared" si="5"/>
        <v>0.80704875518672203</v>
      </c>
      <c r="AD44" s="110">
        <f t="shared" si="13"/>
        <v>154360</v>
      </c>
      <c r="AE44" s="109">
        <f t="shared" si="14"/>
        <v>645640</v>
      </c>
      <c r="AF44" s="112">
        <f t="shared" si="8"/>
        <v>163895</v>
      </c>
      <c r="AG44" s="111">
        <f t="shared" si="9"/>
        <v>0.8500778008298755</v>
      </c>
      <c r="AH44" s="110">
        <f t="shared" si="15"/>
        <v>119937</v>
      </c>
      <c r="AI44" s="109">
        <f t="shared" si="16"/>
        <v>680063</v>
      </c>
    </row>
    <row r="45" spans="1:35" ht="17.25" customHeight="1" x14ac:dyDescent="0.15">
      <c r="A45" s="108"/>
      <c r="B45" s="127" t="s">
        <v>1226</v>
      </c>
      <c r="C45" s="126" t="s">
        <v>944</v>
      </c>
      <c r="D45" s="125" t="s">
        <v>943</v>
      </c>
      <c r="E45" s="124">
        <v>982400</v>
      </c>
      <c r="F45" s="123">
        <v>44452</v>
      </c>
      <c r="G45" s="122" t="s">
        <v>1018</v>
      </c>
      <c r="H45" s="121">
        <v>44554</v>
      </c>
      <c r="I45" s="120">
        <f t="shared" si="0"/>
        <v>103</v>
      </c>
      <c r="J45" s="119">
        <f t="shared" si="1"/>
        <v>49</v>
      </c>
      <c r="K45" s="118">
        <v>0.47099999999999997</v>
      </c>
      <c r="L45" s="117">
        <f t="shared" si="3"/>
        <v>462710</v>
      </c>
      <c r="M45" s="117">
        <v>0</v>
      </c>
      <c r="N45" s="114">
        <v>0</v>
      </c>
      <c r="O45" s="116">
        <v>0</v>
      </c>
      <c r="P45" s="117">
        <v>96641</v>
      </c>
      <c r="Q45" s="114">
        <v>25653</v>
      </c>
      <c r="R45" s="113">
        <v>122294</v>
      </c>
      <c r="S45" s="116">
        <v>0</v>
      </c>
      <c r="T45" s="114">
        <v>0</v>
      </c>
      <c r="U45" s="117">
        <v>0</v>
      </c>
      <c r="V45" s="117">
        <v>0</v>
      </c>
      <c r="W45" s="114">
        <v>13190</v>
      </c>
      <c r="X45" s="116">
        <v>13190</v>
      </c>
      <c r="Y45" s="115">
        <v>96641</v>
      </c>
      <c r="Z45" s="114">
        <v>38843</v>
      </c>
      <c r="AA45" s="113">
        <v>135484</v>
      </c>
      <c r="AB45" s="112">
        <f t="shared" si="4"/>
        <v>327226</v>
      </c>
      <c r="AC45" s="111">
        <f t="shared" si="5"/>
        <v>0.70719457111365647</v>
      </c>
      <c r="AD45" s="110">
        <f t="shared" si="13"/>
        <v>287651</v>
      </c>
      <c r="AE45" s="109">
        <f t="shared" si="14"/>
        <v>694749</v>
      </c>
      <c r="AF45" s="112">
        <f t="shared" si="8"/>
        <v>366069</v>
      </c>
      <c r="AG45" s="111">
        <f t="shared" si="9"/>
        <v>0.79114131961703871</v>
      </c>
      <c r="AH45" s="110">
        <f t="shared" si="15"/>
        <v>205182</v>
      </c>
      <c r="AI45" s="109">
        <f t="shared" si="16"/>
        <v>777218</v>
      </c>
    </row>
    <row r="46" spans="1:35" ht="17.25" customHeight="1" x14ac:dyDescent="0.15">
      <c r="A46" s="108"/>
      <c r="B46" s="127" t="s">
        <v>1226</v>
      </c>
      <c r="C46" s="126" t="s">
        <v>942</v>
      </c>
      <c r="D46" s="125" t="s">
        <v>941</v>
      </c>
      <c r="E46" s="124">
        <v>858200</v>
      </c>
      <c r="F46" s="123">
        <v>44452</v>
      </c>
      <c r="G46" s="122" t="s">
        <v>1018</v>
      </c>
      <c r="H46" s="121">
        <v>44592</v>
      </c>
      <c r="I46" s="120">
        <f t="shared" si="0"/>
        <v>141</v>
      </c>
      <c r="J46" s="119">
        <f t="shared" si="1"/>
        <v>49</v>
      </c>
      <c r="K46" s="118">
        <v>0.26700000000000002</v>
      </c>
      <c r="L46" s="117">
        <f t="shared" si="3"/>
        <v>229139</v>
      </c>
      <c r="M46" s="117">
        <v>0</v>
      </c>
      <c r="N46" s="114">
        <v>0</v>
      </c>
      <c r="O46" s="116">
        <v>0</v>
      </c>
      <c r="P46" s="117">
        <v>7026</v>
      </c>
      <c r="Q46" s="114">
        <v>1831</v>
      </c>
      <c r="R46" s="113">
        <v>8857</v>
      </c>
      <c r="S46" s="116">
        <v>0</v>
      </c>
      <c r="T46" s="114">
        <v>0</v>
      </c>
      <c r="U46" s="117">
        <v>0</v>
      </c>
      <c r="V46" s="117">
        <v>0</v>
      </c>
      <c r="W46" s="114">
        <v>887</v>
      </c>
      <c r="X46" s="116">
        <v>887</v>
      </c>
      <c r="Y46" s="115">
        <v>7026</v>
      </c>
      <c r="Z46" s="114">
        <v>2718</v>
      </c>
      <c r="AA46" s="113">
        <v>9744</v>
      </c>
      <c r="AB46" s="112">
        <f t="shared" si="4"/>
        <v>219395</v>
      </c>
      <c r="AC46" s="111">
        <f t="shared" si="5"/>
        <v>0.9574755934170962</v>
      </c>
      <c r="AD46" s="110">
        <f t="shared" si="13"/>
        <v>36494</v>
      </c>
      <c r="AE46" s="109">
        <f t="shared" si="14"/>
        <v>821706</v>
      </c>
      <c r="AF46" s="112">
        <f t="shared" si="8"/>
        <v>222113</v>
      </c>
      <c r="AG46" s="111">
        <f t="shared" si="9"/>
        <v>0.96933738909570177</v>
      </c>
      <c r="AH46" s="110">
        <f t="shared" si="15"/>
        <v>26314</v>
      </c>
      <c r="AI46" s="109">
        <f t="shared" si="16"/>
        <v>831886</v>
      </c>
    </row>
    <row r="47" spans="1:35" ht="17.25" customHeight="1" x14ac:dyDescent="0.15">
      <c r="A47" s="108"/>
      <c r="B47" s="127" t="s">
        <v>1226</v>
      </c>
      <c r="C47" s="126" t="s">
        <v>940</v>
      </c>
      <c r="D47" s="125" t="s">
        <v>939</v>
      </c>
      <c r="E47" s="124">
        <v>1704400</v>
      </c>
      <c r="F47" s="123">
        <v>44452</v>
      </c>
      <c r="G47" s="122" t="s">
        <v>1018</v>
      </c>
      <c r="H47" s="121">
        <v>44554</v>
      </c>
      <c r="I47" s="120">
        <f t="shared" si="0"/>
        <v>103</v>
      </c>
      <c r="J47" s="119">
        <f t="shared" si="1"/>
        <v>49</v>
      </c>
      <c r="K47" s="118">
        <v>0.32300000000000001</v>
      </c>
      <c r="L47" s="117">
        <f t="shared" si="3"/>
        <v>550521</v>
      </c>
      <c r="M47" s="117">
        <v>0</v>
      </c>
      <c r="N47" s="114">
        <v>0</v>
      </c>
      <c r="O47" s="116">
        <v>0</v>
      </c>
      <c r="P47" s="117">
        <v>23086</v>
      </c>
      <c r="Q47" s="114">
        <v>6344</v>
      </c>
      <c r="R47" s="113">
        <v>29430</v>
      </c>
      <c r="S47" s="116">
        <v>0</v>
      </c>
      <c r="T47" s="114">
        <v>0</v>
      </c>
      <c r="U47" s="117">
        <v>0</v>
      </c>
      <c r="V47" s="117">
        <v>0</v>
      </c>
      <c r="W47" s="114">
        <v>3605</v>
      </c>
      <c r="X47" s="116">
        <v>3605</v>
      </c>
      <c r="Y47" s="115">
        <v>23086</v>
      </c>
      <c r="Z47" s="114">
        <v>9949</v>
      </c>
      <c r="AA47" s="113">
        <v>33035</v>
      </c>
      <c r="AB47" s="112">
        <f t="shared" si="4"/>
        <v>517486</v>
      </c>
      <c r="AC47" s="111">
        <f t="shared" si="5"/>
        <v>0.93999320643535855</v>
      </c>
      <c r="AD47" s="110">
        <f t="shared" si="13"/>
        <v>102275</v>
      </c>
      <c r="AE47" s="109">
        <f t="shared" si="14"/>
        <v>1602125</v>
      </c>
      <c r="AF47" s="112">
        <f t="shared" si="8"/>
        <v>527435</v>
      </c>
      <c r="AG47" s="111">
        <f t="shared" si="9"/>
        <v>0.95806517825841342</v>
      </c>
      <c r="AH47" s="110">
        <f t="shared" si="15"/>
        <v>71473</v>
      </c>
      <c r="AI47" s="109">
        <f t="shared" si="16"/>
        <v>1632927</v>
      </c>
    </row>
    <row r="48" spans="1:35" ht="17.25" customHeight="1" x14ac:dyDescent="0.15">
      <c r="A48" s="108"/>
      <c r="B48" s="127" t="s">
        <v>1226</v>
      </c>
      <c r="C48" s="126" t="s">
        <v>731</v>
      </c>
      <c r="D48" s="125" t="s">
        <v>732</v>
      </c>
      <c r="E48" s="124">
        <v>1230000</v>
      </c>
      <c r="F48" s="123">
        <v>44453</v>
      </c>
      <c r="G48" s="122" t="s">
        <v>1018</v>
      </c>
      <c r="H48" s="121">
        <v>44530</v>
      </c>
      <c r="I48" s="120">
        <f t="shared" si="0"/>
        <v>78</v>
      </c>
      <c r="J48" s="119">
        <f t="shared" si="1"/>
        <v>48</v>
      </c>
      <c r="K48" s="118">
        <v>0.67400000000000004</v>
      </c>
      <c r="L48" s="117">
        <f t="shared" si="3"/>
        <v>829020</v>
      </c>
      <c r="M48" s="117">
        <v>0</v>
      </c>
      <c r="N48" s="114">
        <v>0</v>
      </c>
      <c r="O48" s="116">
        <v>0</v>
      </c>
      <c r="P48" s="117">
        <v>984477</v>
      </c>
      <c r="Q48" s="114">
        <v>241210</v>
      </c>
      <c r="R48" s="113">
        <v>1225687</v>
      </c>
      <c r="S48" s="116">
        <v>0</v>
      </c>
      <c r="T48" s="114">
        <v>0</v>
      </c>
      <c r="U48" s="117">
        <v>0</v>
      </c>
      <c r="V48" s="117">
        <v>9001</v>
      </c>
      <c r="W48" s="114">
        <v>92758</v>
      </c>
      <c r="X48" s="116">
        <v>101759</v>
      </c>
      <c r="Y48" s="115">
        <v>993478</v>
      </c>
      <c r="Z48" s="114">
        <v>333968</v>
      </c>
      <c r="AA48" s="113">
        <v>1327446</v>
      </c>
      <c r="AB48" s="112">
        <f t="shared" si="4"/>
        <v>-498426</v>
      </c>
      <c r="AC48" s="111">
        <f t="shared" si="5"/>
        <v>-0.60122313092567126</v>
      </c>
      <c r="AD48" s="110">
        <f t="shared" si="13"/>
        <v>1969504</v>
      </c>
      <c r="AE48" s="109">
        <f t="shared" si="14"/>
        <v>-739504</v>
      </c>
      <c r="AF48" s="112">
        <f t="shared" si="8"/>
        <v>-164458</v>
      </c>
      <c r="AG48" s="111">
        <f t="shared" si="9"/>
        <v>-0.19837639622687028</v>
      </c>
      <c r="AH48" s="110">
        <f t="shared" si="15"/>
        <v>1474002</v>
      </c>
      <c r="AI48" s="109">
        <f t="shared" si="16"/>
        <v>-244002</v>
      </c>
    </row>
    <row r="49" spans="1:35" ht="17.25" customHeight="1" x14ac:dyDescent="0.15">
      <c r="A49" s="108"/>
      <c r="B49" s="127" t="s">
        <v>1226</v>
      </c>
      <c r="C49" s="126" t="s">
        <v>934</v>
      </c>
      <c r="D49" s="125" t="s">
        <v>933</v>
      </c>
      <c r="E49" s="124">
        <v>2188200</v>
      </c>
      <c r="F49" s="123">
        <v>44454</v>
      </c>
      <c r="G49" s="122" t="s">
        <v>1018</v>
      </c>
      <c r="H49" s="121">
        <v>44620</v>
      </c>
      <c r="I49" s="120">
        <f t="shared" si="0"/>
        <v>167</v>
      </c>
      <c r="J49" s="119">
        <f t="shared" si="1"/>
        <v>47</v>
      </c>
      <c r="K49" s="118">
        <v>0.57399999999999995</v>
      </c>
      <c r="L49" s="117">
        <f t="shared" si="3"/>
        <v>1256026</v>
      </c>
      <c r="M49" s="117">
        <v>0</v>
      </c>
      <c r="N49" s="114">
        <v>0</v>
      </c>
      <c r="O49" s="116">
        <v>0</v>
      </c>
      <c r="P49" s="117">
        <v>174993</v>
      </c>
      <c r="Q49" s="114">
        <v>45382</v>
      </c>
      <c r="R49" s="113">
        <v>220375</v>
      </c>
      <c r="S49" s="116">
        <v>288030</v>
      </c>
      <c r="T49" s="114">
        <v>0</v>
      </c>
      <c r="U49" s="117">
        <v>288030</v>
      </c>
      <c r="V49" s="117">
        <v>110353</v>
      </c>
      <c r="W49" s="114">
        <v>21667</v>
      </c>
      <c r="X49" s="116">
        <v>132020</v>
      </c>
      <c r="Y49" s="115">
        <v>573376</v>
      </c>
      <c r="Z49" s="114">
        <v>67049</v>
      </c>
      <c r="AA49" s="113">
        <v>640425</v>
      </c>
      <c r="AB49" s="112">
        <f t="shared" si="4"/>
        <v>615601</v>
      </c>
      <c r="AC49" s="111">
        <f t="shared" si="5"/>
        <v>0.49011803895779227</v>
      </c>
      <c r="AD49" s="110">
        <f t="shared" si="13"/>
        <v>1115722</v>
      </c>
      <c r="AE49" s="109">
        <f t="shared" si="14"/>
        <v>1072478</v>
      </c>
      <c r="AF49" s="112">
        <f t="shared" si="8"/>
        <v>682650</v>
      </c>
      <c r="AG49" s="111">
        <f t="shared" si="9"/>
        <v>0.543499895702796</v>
      </c>
      <c r="AH49" s="110">
        <f t="shared" si="15"/>
        <v>998912</v>
      </c>
      <c r="AI49" s="109">
        <f t="shared" si="16"/>
        <v>1189288</v>
      </c>
    </row>
    <row r="50" spans="1:35" ht="17.25" customHeight="1" x14ac:dyDescent="0.15">
      <c r="A50" s="108"/>
      <c r="B50" s="127" t="s">
        <v>1226</v>
      </c>
      <c r="C50" s="126" t="s">
        <v>922</v>
      </c>
      <c r="D50" s="125" t="s">
        <v>921</v>
      </c>
      <c r="E50" s="124">
        <v>3254200</v>
      </c>
      <c r="F50" s="123">
        <v>44494</v>
      </c>
      <c r="G50" s="122" t="s">
        <v>1018</v>
      </c>
      <c r="H50" s="121">
        <v>44651</v>
      </c>
      <c r="I50" s="120">
        <f t="shared" si="0"/>
        <v>158</v>
      </c>
      <c r="J50" s="119">
        <f t="shared" si="1"/>
        <v>7</v>
      </c>
      <c r="K50" s="118">
        <v>3.0000000000000001E-3</v>
      </c>
      <c r="L50" s="117">
        <f t="shared" si="3"/>
        <v>9762</v>
      </c>
      <c r="M50" s="117">
        <v>0</v>
      </c>
      <c r="N50" s="114">
        <v>0</v>
      </c>
      <c r="O50" s="116">
        <v>0</v>
      </c>
      <c r="P50" s="117">
        <v>0</v>
      </c>
      <c r="Q50" s="114">
        <v>0</v>
      </c>
      <c r="R50" s="113">
        <v>0</v>
      </c>
      <c r="S50" s="116">
        <v>0</v>
      </c>
      <c r="T50" s="114">
        <v>0</v>
      </c>
      <c r="U50" s="117">
        <v>0</v>
      </c>
      <c r="V50" s="117">
        <v>0</v>
      </c>
      <c r="W50" s="114">
        <v>0</v>
      </c>
      <c r="X50" s="116">
        <v>0</v>
      </c>
      <c r="Y50" s="115">
        <v>0</v>
      </c>
      <c r="Z50" s="114">
        <v>0</v>
      </c>
      <c r="AA50" s="113">
        <v>0</v>
      </c>
      <c r="AB50" s="112">
        <f t="shared" si="4"/>
        <v>9762</v>
      </c>
      <c r="AC50" s="111">
        <f t="shared" si="5"/>
        <v>1</v>
      </c>
      <c r="AD50" s="110">
        <f t="shared" si="13"/>
        <v>0</v>
      </c>
      <c r="AE50" s="109">
        <f t="shared" si="14"/>
        <v>3254200</v>
      </c>
      <c r="AF50" s="112">
        <f t="shared" si="8"/>
        <v>9762</v>
      </c>
      <c r="AG50" s="111">
        <f t="shared" si="9"/>
        <v>1</v>
      </c>
      <c r="AH50" s="110">
        <f t="shared" si="15"/>
        <v>0</v>
      </c>
      <c r="AI50" s="109">
        <f t="shared" si="16"/>
        <v>3254200</v>
      </c>
    </row>
    <row r="51" spans="1:35" ht="17.25" customHeight="1" x14ac:dyDescent="0.15">
      <c r="A51" s="108"/>
      <c r="B51" s="127" t="s">
        <v>1226</v>
      </c>
      <c r="C51" s="126" t="s">
        <v>920</v>
      </c>
      <c r="D51" s="125" t="s">
        <v>919</v>
      </c>
      <c r="E51" s="124">
        <v>523800</v>
      </c>
      <c r="F51" s="123">
        <v>44494</v>
      </c>
      <c r="G51" s="122" t="s">
        <v>1018</v>
      </c>
      <c r="H51" s="121">
        <v>44651</v>
      </c>
      <c r="I51" s="120">
        <f t="shared" si="0"/>
        <v>158</v>
      </c>
      <c r="J51" s="119">
        <f t="shared" si="1"/>
        <v>7</v>
      </c>
      <c r="K51" s="118">
        <v>0</v>
      </c>
      <c r="L51" s="117">
        <f t="shared" si="3"/>
        <v>0</v>
      </c>
      <c r="M51" s="117">
        <v>0</v>
      </c>
      <c r="N51" s="114">
        <v>0</v>
      </c>
      <c r="O51" s="116">
        <v>0</v>
      </c>
      <c r="P51" s="117">
        <v>0</v>
      </c>
      <c r="Q51" s="114">
        <v>0</v>
      </c>
      <c r="R51" s="113">
        <v>0</v>
      </c>
      <c r="S51" s="116">
        <v>0</v>
      </c>
      <c r="T51" s="114">
        <v>0</v>
      </c>
      <c r="U51" s="117">
        <v>0</v>
      </c>
      <c r="V51" s="117">
        <v>0</v>
      </c>
      <c r="W51" s="114">
        <v>0</v>
      </c>
      <c r="X51" s="116">
        <v>0</v>
      </c>
      <c r="Y51" s="115">
        <v>0</v>
      </c>
      <c r="Z51" s="114">
        <v>0</v>
      </c>
      <c r="AA51" s="113">
        <v>0</v>
      </c>
      <c r="AB51" s="112">
        <f t="shared" si="4"/>
        <v>0</v>
      </c>
      <c r="AC51" s="111">
        <f t="shared" si="5"/>
        <v>0</v>
      </c>
      <c r="AD51" s="110" t="s">
        <v>1227</v>
      </c>
      <c r="AE51" s="109" t="s">
        <v>1227</v>
      </c>
      <c r="AF51" s="112">
        <f t="shared" si="8"/>
        <v>0</v>
      </c>
      <c r="AG51" s="111">
        <f t="shared" si="9"/>
        <v>0</v>
      </c>
      <c r="AH51" s="110" t="s">
        <v>1227</v>
      </c>
      <c r="AI51" s="109" t="s">
        <v>1227</v>
      </c>
    </row>
    <row r="52" spans="1:35" ht="17.25" customHeight="1" x14ac:dyDescent="0.15">
      <c r="A52" s="108"/>
      <c r="B52" s="127" t="s">
        <v>1226</v>
      </c>
      <c r="C52" s="126" t="s">
        <v>801</v>
      </c>
      <c r="D52" s="125" t="s">
        <v>802</v>
      </c>
      <c r="E52" s="124">
        <v>750350</v>
      </c>
      <c r="F52" s="123">
        <v>44489</v>
      </c>
      <c r="G52" s="122" t="s">
        <v>1018</v>
      </c>
      <c r="H52" s="121">
        <v>44561</v>
      </c>
      <c r="I52" s="120">
        <f t="shared" si="0"/>
        <v>73</v>
      </c>
      <c r="J52" s="119">
        <f t="shared" si="1"/>
        <v>12</v>
      </c>
      <c r="K52" s="118">
        <v>8.1000000000000003E-2</v>
      </c>
      <c r="L52" s="117">
        <f t="shared" si="3"/>
        <v>60778</v>
      </c>
      <c r="M52" s="117">
        <v>0</v>
      </c>
      <c r="N52" s="114">
        <v>0</v>
      </c>
      <c r="O52" s="116">
        <v>0</v>
      </c>
      <c r="P52" s="117">
        <v>23163</v>
      </c>
      <c r="Q52" s="114">
        <v>5649</v>
      </c>
      <c r="R52" s="113">
        <v>28812</v>
      </c>
      <c r="S52" s="116">
        <v>0</v>
      </c>
      <c r="T52" s="114">
        <v>0</v>
      </c>
      <c r="U52" s="117">
        <v>0</v>
      </c>
      <c r="V52" s="117">
        <v>0</v>
      </c>
      <c r="W52" s="114">
        <v>2130</v>
      </c>
      <c r="X52" s="116">
        <v>2130</v>
      </c>
      <c r="Y52" s="115">
        <v>23163</v>
      </c>
      <c r="Z52" s="114">
        <v>7779</v>
      </c>
      <c r="AA52" s="113">
        <v>30942</v>
      </c>
      <c r="AB52" s="112">
        <f t="shared" si="4"/>
        <v>29836</v>
      </c>
      <c r="AC52" s="111">
        <f t="shared" si="5"/>
        <v>0.49090131297508965</v>
      </c>
      <c r="AD52" s="110">
        <f>IF(E52=0,0,(ROUNDDOWN(AA52/K52,0)))</f>
        <v>382000</v>
      </c>
      <c r="AE52" s="109">
        <f>E52-AD52</f>
        <v>368350</v>
      </c>
      <c r="AF52" s="112">
        <f t="shared" si="8"/>
        <v>37615</v>
      </c>
      <c r="AG52" s="111">
        <f t="shared" si="9"/>
        <v>0.6188917042350851</v>
      </c>
      <c r="AH52" s="110">
        <f>IF(E52=0,0,ROUNDDOWN(Y52/K52,0))</f>
        <v>285962</v>
      </c>
      <c r="AI52" s="109">
        <f>E52-AH52</f>
        <v>464388</v>
      </c>
    </row>
    <row r="53" spans="1:35" ht="17.25" customHeight="1" thickBot="1" x14ac:dyDescent="0.2">
      <c r="A53" s="108"/>
      <c r="B53" s="107" t="s">
        <v>1226</v>
      </c>
      <c r="C53" s="106" t="s">
        <v>814</v>
      </c>
      <c r="D53" s="105" t="s">
        <v>815</v>
      </c>
      <c r="E53" s="104">
        <v>429600</v>
      </c>
      <c r="F53" s="103">
        <v>44494</v>
      </c>
      <c r="G53" s="102" t="s">
        <v>1018</v>
      </c>
      <c r="H53" s="101">
        <v>44530</v>
      </c>
      <c r="I53" s="100">
        <f t="shared" si="0"/>
        <v>37</v>
      </c>
      <c r="J53" s="99">
        <f t="shared" si="1"/>
        <v>7</v>
      </c>
      <c r="K53" s="98">
        <v>0.19400000000000001</v>
      </c>
      <c r="L53" s="97">
        <f t="shared" si="3"/>
        <v>83342</v>
      </c>
      <c r="M53" s="97">
        <v>0</v>
      </c>
      <c r="N53" s="94">
        <v>0</v>
      </c>
      <c r="O53" s="96">
        <v>0</v>
      </c>
      <c r="P53" s="97">
        <v>30772</v>
      </c>
      <c r="Q53" s="94">
        <v>7504</v>
      </c>
      <c r="R53" s="93">
        <v>38276</v>
      </c>
      <c r="S53" s="96">
        <v>0</v>
      </c>
      <c r="T53" s="94">
        <v>0</v>
      </c>
      <c r="U53" s="97">
        <v>0</v>
      </c>
      <c r="V53" s="97">
        <v>0</v>
      </c>
      <c r="W53" s="94">
        <v>2827</v>
      </c>
      <c r="X53" s="96">
        <v>2827</v>
      </c>
      <c r="Y53" s="95">
        <v>30772</v>
      </c>
      <c r="Z53" s="94">
        <v>10331</v>
      </c>
      <c r="AA53" s="93">
        <v>41103</v>
      </c>
      <c r="AB53" s="92">
        <f t="shared" si="4"/>
        <v>42239</v>
      </c>
      <c r="AC53" s="91">
        <f t="shared" si="5"/>
        <v>0.50681529120971414</v>
      </c>
      <c r="AD53" s="90">
        <f>IF(E53=0,0,(ROUNDDOWN(AA53/K53,0)))</f>
        <v>211871</v>
      </c>
      <c r="AE53" s="89">
        <f>E53-AD53</f>
        <v>217729</v>
      </c>
      <c r="AF53" s="92">
        <f t="shared" si="8"/>
        <v>52570</v>
      </c>
      <c r="AG53" s="91">
        <f t="shared" si="9"/>
        <v>0.63077439946245595</v>
      </c>
      <c r="AH53" s="90">
        <f>IF(E53=0,0,ROUNDDOWN(Y53/K53,0))</f>
        <v>158618</v>
      </c>
      <c r="AI53" s="89">
        <f>E53-AH53</f>
        <v>270982</v>
      </c>
    </row>
    <row r="54" spans="1:35" s="68" customFormat="1" ht="26.25" customHeight="1" thickTop="1" thickBot="1" x14ac:dyDescent="0.2">
      <c r="A54" s="88"/>
      <c r="B54" s="87" t="s">
        <v>1225</v>
      </c>
      <c r="C54" s="86"/>
      <c r="D54" s="85"/>
      <c r="E54" s="84">
        <f>SUM(E8:E53)</f>
        <v>108324330</v>
      </c>
      <c r="F54" s="83"/>
      <c r="G54" s="82"/>
      <c r="H54" s="81"/>
      <c r="I54" s="80"/>
      <c r="J54" s="79"/>
      <c r="K54" s="78"/>
      <c r="L54" s="77">
        <f t="shared" ref="L54:AB54" si="17">SUM(L8:L53)</f>
        <v>33665430</v>
      </c>
      <c r="M54" s="77">
        <f t="shared" si="17"/>
        <v>1418256</v>
      </c>
      <c r="N54" s="74">
        <f t="shared" si="17"/>
        <v>0</v>
      </c>
      <c r="O54" s="77">
        <f t="shared" si="17"/>
        <v>1418256</v>
      </c>
      <c r="P54" s="77">
        <f t="shared" si="17"/>
        <v>7073551</v>
      </c>
      <c r="Q54" s="74">
        <f t="shared" si="17"/>
        <v>1496804</v>
      </c>
      <c r="R54" s="73">
        <f t="shared" si="17"/>
        <v>8570355</v>
      </c>
      <c r="S54" s="76">
        <f t="shared" si="17"/>
        <v>3199592</v>
      </c>
      <c r="T54" s="74">
        <f t="shared" si="17"/>
        <v>0</v>
      </c>
      <c r="U54" s="77">
        <f t="shared" si="17"/>
        <v>3199592</v>
      </c>
      <c r="V54" s="77">
        <f t="shared" si="17"/>
        <v>599868</v>
      </c>
      <c r="W54" s="74">
        <f t="shared" si="17"/>
        <v>2612942</v>
      </c>
      <c r="X54" s="76">
        <f t="shared" si="17"/>
        <v>3212810</v>
      </c>
      <c r="Y54" s="75">
        <f t="shared" si="17"/>
        <v>12291267</v>
      </c>
      <c r="Z54" s="74">
        <f t="shared" si="17"/>
        <v>4109746</v>
      </c>
      <c r="AA54" s="73">
        <f t="shared" si="17"/>
        <v>16401013</v>
      </c>
      <c r="AB54" s="72">
        <f t="shared" si="17"/>
        <v>17264417</v>
      </c>
      <c r="AC54" s="71"/>
      <c r="AD54" s="70">
        <f>SUM(AD8:AD53)</f>
        <v>45776875</v>
      </c>
      <c r="AE54" s="69">
        <f>SUM(AE8:AE53)</f>
        <v>60973655</v>
      </c>
      <c r="AF54" s="72">
        <f>SUM(AF8:AF53)</f>
        <v>21374163</v>
      </c>
      <c r="AG54" s="71"/>
      <c r="AH54" s="70">
        <f>SUM(AH8:AH53)</f>
        <v>34530988</v>
      </c>
      <c r="AI54" s="69">
        <f>SUM(AI8:AI53)</f>
        <v>72219542</v>
      </c>
    </row>
    <row r="57" spans="1:35" x14ac:dyDescent="0.15">
      <c r="D57" s="61" t="s">
        <v>1224</v>
      </c>
      <c r="F57" s="62"/>
      <c r="G57" s="62"/>
      <c r="H57" s="62"/>
      <c r="I57" s="62"/>
      <c r="J57" s="62"/>
      <c r="K57" s="61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7"/>
      <c r="X57" s="61"/>
      <c r="Y57" s="66"/>
      <c r="Z57" s="61"/>
      <c r="AA57" s="61"/>
      <c r="AC57" s="65"/>
    </row>
    <row r="58" spans="1:35" x14ac:dyDescent="0.15">
      <c r="D58" s="61" t="s">
        <v>1223</v>
      </c>
      <c r="F58" s="62"/>
      <c r="G58" s="62"/>
      <c r="H58" s="62"/>
      <c r="I58" s="62"/>
      <c r="J58" s="62"/>
      <c r="K58" s="61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7"/>
      <c r="X58" s="61"/>
      <c r="Y58" s="66"/>
      <c r="Z58" s="61"/>
      <c r="AA58" s="61"/>
      <c r="AC58" s="65"/>
    </row>
    <row r="59" spans="1:35" x14ac:dyDescent="0.15">
      <c r="D59" s="61" t="s">
        <v>1222</v>
      </c>
      <c r="F59" s="62"/>
      <c r="G59" s="62"/>
      <c r="H59" s="62"/>
      <c r="I59" s="62"/>
      <c r="J59" s="62"/>
      <c r="K59" s="61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7"/>
      <c r="X59" s="61"/>
      <c r="Y59" s="66"/>
      <c r="Z59" s="61"/>
      <c r="AA59" s="61"/>
      <c r="AC59" s="65"/>
    </row>
  </sheetData>
  <mergeCells count="20">
    <mergeCell ref="F5:H7"/>
    <mergeCell ref="A5:A7"/>
    <mergeCell ref="B5:B7"/>
    <mergeCell ref="C5:C7"/>
    <mergeCell ref="D5:D7"/>
    <mergeCell ref="E5:E7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AB6:AC6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635166-8C40-462B-BAEB-79DD3D1681F2}"/>
</file>

<file path=customXml/itemProps2.xml><?xml version="1.0" encoding="utf-8"?>
<ds:datastoreItem xmlns:ds="http://schemas.openxmlformats.org/officeDocument/2006/customXml" ds:itemID="{9A610038-E42E-4425-A3F9-6270A928FB9E}"/>
</file>

<file path=customXml/itemProps3.xml><?xml version="1.0" encoding="utf-8"?>
<ds:datastoreItem xmlns:ds="http://schemas.openxmlformats.org/officeDocument/2006/customXml" ds:itemID="{60836292-7C28-4816-8814-0F09B1221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11月末仕掛PJ一覧表</vt:lpstr>
      <vt:lpstr>10月末仕掛PJ一覧表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cp:lastPrinted>2021-12-10T01:33:40Z</cp:lastPrinted>
  <dcterms:created xsi:type="dcterms:W3CDTF">2021-12-09T09:10:57Z</dcterms:created>
  <dcterms:modified xsi:type="dcterms:W3CDTF">2021-12-10T01:50:36Z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